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0" yWindow="390" windowWidth="18340" windowHeight="6800" activeTab="2"/>
  </bookViews>
  <sheets>
    <sheet name="양식" sheetId="5" r:id="rId1"/>
    <sheet name="2019" sheetId="1" r:id="rId2"/>
    <sheet name="2020" sheetId="6" r:id="rId3"/>
    <sheet name="2020-작품별" sheetId="7" r:id="rId4"/>
    <sheet name="정산 계산용" sheetId="8" r:id="rId5"/>
  </sheets>
  <calcPr calcId="125725"/>
</workbook>
</file>

<file path=xl/calcChain.xml><?xml version="1.0" encoding="utf-8"?>
<calcChain xmlns="http://schemas.openxmlformats.org/spreadsheetml/2006/main">
  <c r="M13" i="7"/>
  <c r="I16"/>
  <c r="M11"/>
  <c r="I15"/>
  <c r="I12"/>
  <c r="I13"/>
  <c r="I14"/>
  <c r="I11"/>
  <c r="I10"/>
  <c r="I9"/>
  <c r="E6" i="8"/>
  <c r="E5"/>
  <c r="F4"/>
  <c r="C18"/>
  <c r="D18" s="1"/>
  <c r="D20" s="1"/>
  <c r="D22" s="1"/>
  <c r="E4"/>
  <c r="G4"/>
  <c r="C4"/>
  <c r="I8" i="7"/>
  <c r="M7"/>
  <c r="I7"/>
  <c r="M6"/>
  <c r="I6"/>
  <c r="M5"/>
  <c r="I5"/>
  <c r="K50" i="6"/>
  <c r="M50" s="1"/>
  <c r="N50"/>
  <c r="P50" s="1"/>
  <c r="K5"/>
  <c r="M5" s="1"/>
  <c r="N162"/>
  <c r="P162" s="1"/>
  <c r="K162"/>
  <c r="M162" s="1"/>
  <c r="N161"/>
  <c r="P161" s="1"/>
  <c r="K161"/>
  <c r="M161" s="1"/>
  <c r="N159"/>
  <c r="P159" s="1"/>
  <c r="K159"/>
  <c r="M159" s="1"/>
  <c r="N158"/>
  <c r="P158" s="1"/>
  <c r="K158"/>
  <c r="M158" s="1"/>
  <c r="N156"/>
  <c r="P156" s="1"/>
  <c r="K156"/>
  <c r="M156" s="1"/>
  <c r="N155"/>
  <c r="P155" s="1"/>
  <c r="K155"/>
  <c r="M155" s="1"/>
  <c r="N153"/>
  <c r="P153" s="1"/>
  <c r="K153"/>
  <c r="M153" s="1"/>
  <c r="N152"/>
  <c r="P152" s="1"/>
  <c r="K152"/>
  <c r="M152" s="1"/>
  <c r="N150"/>
  <c r="P150" s="1"/>
  <c r="K150"/>
  <c r="M150" s="1"/>
  <c r="N149"/>
  <c r="P149" s="1"/>
  <c r="K149"/>
  <c r="M149" s="1"/>
  <c r="N147"/>
  <c r="P147" s="1"/>
  <c r="K147"/>
  <c r="M147" s="1"/>
  <c r="N146"/>
  <c r="P146" s="1"/>
  <c r="K146"/>
  <c r="M146" s="1"/>
  <c r="N144"/>
  <c r="P144" s="1"/>
  <c r="K144"/>
  <c r="M144" s="1"/>
  <c r="N143"/>
  <c r="P143" s="1"/>
  <c r="K143"/>
  <c r="M143" s="1"/>
  <c r="N141"/>
  <c r="P141" s="1"/>
  <c r="K141"/>
  <c r="M141" s="1"/>
  <c r="N140"/>
  <c r="P140" s="1"/>
  <c r="K140"/>
  <c r="M140" s="1"/>
  <c r="N138"/>
  <c r="P138" s="1"/>
  <c r="K138"/>
  <c r="M138" s="1"/>
  <c r="N137"/>
  <c r="P137" s="1"/>
  <c r="K137"/>
  <c r="M137" s="1"/>
  <c r="N135"/>
  <c r="P135" s="1"/>
  <c r="K135"/>
  <c r="M135" s="1"/>
  <c r="N134"/>
  <c r="P134" s="1"/>
  <c r="K134"/>
  <c r="M134" s="1"/>
  <c r="N132"/>
  <c r="P132" s="1"/>
  <c r="K132"/>
  <c r="M132" s="1"/>
  <c r="N131"/>
  <c r="P131" s="1"/>
  <c r="K131"/>
  <c r="M131" s="1"/>
  <c r="N129"/>
  <c r="P129" s="1"/>
  <c r="K129"/>
  <c r="M129" s="1"/>
  <c r="N128"/>
  <c r="P128" s="1"/>
  <c r="K128"/>
  <c r="M128" s="1"/>
  <c r="N126"/>
  <c r="P126" s="1"/>
  <c r="K126"/>
  <c r="M126" s="1"/>
  <c r="N125"/>
  <c r="P125" s="1"/>
  <c r="K125"/>
  <c r="M125" s="1"/>
  <c r="N123"/>
  <c r="P123" s="1"/>
  <c r="K123"/>
  <c r="M123" s="1"/>
  <c r="N122"/>
  <c r="P122" s="1"/>
  <c r="K122"/>
  <c r="M122" s="1"/>
  <c r="N120"/>
  <c r="P120" s="1"/>
  <c r="K120"/>
  <c r="M120" s="1"/>
  <c r="N119"/>
  <c r="P119" s="1"/>
  <c r="K119"/>
  <c r="M119" s="1"/>
  <c r="N117"/>
  <c r="P117" s="1"/>
  <c r="K117"/>
  <c r="M117" s="1"/>
  <c r="N116"/>
  <c r="P116" s="1"/>
  <c r="K116"/>
  <c r="M116" s="1"/>
  <c r="N114"/>
  <c r="P114" s="1"/>
  <c r="K114"/>
  <c r="M114" s="1"/>
  <c r="N113"/>
  <c r="P113" s="1"/>
  <c r="K113"/>
  <c r="M113" s="1"/>
  <c r="N111"/>
  <c r="P111" s="1"/>
  <c r="K111"/>
  <c r="M111" s="1"/>
  <c r="N110"/>
  <c r="P110" s="1"/>
  <c r="K110"/>
  <c r="M110" s="1"/>
  <c r="N108"/>
  <c r="P108" s="1"/>
  <c r="K108"/>
  <c r="M108" s="1"/>
  <c r="N107"/>
  <c r="P107" s="1"/>
  <c r="K107"/>
  <c r="M107" s="1"/>
  <c r="N105"/>
  <c r="P105" s="1"/>
  <c r="K105"/>
  <c r="M105" s="1"/>
  <c r="N104"/>
  <c r="P104" s="1"/>
  <c r="K104"/>
  <c r="M104" s="1"/>
  <c r="N102"/>
  <c r="P102" s="1"/>
  <c r="K102"/>
  <c r="M102" s="1"/>
  <c r="N101"/>
  <c r="P101" s="1"/>
  <c r="K101"/>
  <c r="M101" s="1"/>
  <c r="N99"/>
  <c r="P99" s="1"/>
  <c r="K99"/>
  <c r="M99" s="1"/>
  <c r="N98"/>
  <c r="P98" s="1"/>
  <c r="K98"/>
  <c r="M98" s="1"/>
  <c r="N96"/>
  <c r="P96" s="1"/>
  <c r="K96"/>
  <c r="M96" s="1"/>
  <c r="N95"/>
  <c r="P95" s="1"/>
  <c r="K95"/>
  <c r="M95" s="1"/>
  <c r="N93"/>
  <c r="P93" s="1"/>
  <c r="K93"/>
  <c r="M93" s="1"/>
  <c r="N92"/>
  <c r="P92" s="1"/>
  <c r="K92"/>
  <c r="M92" s="1"/>
  <c r="N90"/>
  <c r="P90" s="1"/>
  <c r="K90"/>
  <c r="M90" s="1"/>
  <c r="N89"/>
  <c r="P89" s="1"/>
  <c r="K89"/>
  <c r="M89" s="1"/>
  <c r="N87"/>
  <c r="P87" s="1"/>
  <c r="K87"/>
  <c r="M87" s="1"/>
  <c r="N86"/>
  <c r="P86" s="1"/>
  <c r="K86"/>
  <c r="M86" s="1"/>
  <c r="N84"/>
  <c r="P84" s="1"/>
  <c r="K84"/>
  <c r="M84" s="1"/>
  <c r="N83"/>
  <c r="P83" s="1"/>
  <c r="K83"/>
  <c r="M83" s="1"/>
  <c r="N81"/>
  <c r="P81" s="1"/>
  <c r="K81"/>
  <c r="M81" s="1"/>
  <c r="N80"/>
  <c r="P80" s="1"/>
  <c r="K80"/>
  <c r="M80" s="1"/>
  <c r="N78"/>
  <c r="P78" s="1"/>
  <c r="K78"/>
  <c r="M78" s="1"/>
  <c r="N77"/>
  <c r="P77" s="1"/>
  <c r="K77"/>
  <c r="M77" s="1"/>
  <c r="N75"/>
  <c r="P75" s="1"/>
  <c r="K75"/>
  <c r="M75" s="1"/>
  <c r="N74"/>
  <c r="P74" s="1"/>
  <c r="K74"/>
  <c r="M74" s="1"/>
  <c r="N72"/>
  <c r="P72" s="1"/>
  <c r="K72"/>
  <c r="M72" s="1"/>
  <c r="N71"/>
  <c r="P71" s="1"/>
  <c r="K71"/>
  <c r="M71" s="1"/>
  <c r="N69"/>
  <c r="P69" s="1"/>
  <c r="K69"/>
  <c r="M69" s="1"/>
  <c r="N68"/>
  <c r="P68" s="1"/>
  <c r="K68"/>
  <c r="M68" s="1"/>
  <c r="N66"/>
  <c r="P66" s="1"/>
  <c r="K66"/>
  <c r="M66" s="1"/>
  <c r="N65"/>
  <c r="P65" s="1"/>
  <c r="K65"/>
  <c r="M65" s="1"/>
  <c r="N63"/>
  <c r="P63" s="1"/>
  <c r="K63"/>
  <c r="M63" s="1"/>
  <c r="N62"/>
  <c r="P62" s="1"/>
  <c r="K62"/>
  <c r="M62" s="1"/>
  <c r="N60"/>
  <c r="P60" s="1"/>
  <c r="K60"/>
  <c r="M60" s="1"/>
  <c r="N59"/>
  <c r="P59" s="1"/>
  <c r="K59"/>
  <c r="M59" s="1"/>
  <c r="N57"/>
  <c r="P57" s="1"/>
  <c r="K57"/>
  <c r="M57" s="1"/>
  <c r="N56"/>
  <c r="P56" s="1"/>
  <c r="K56"/>
  <c r="M56" s="1"/>
  <c r="N54"/>
  <c r="P54" s="1"/>
  <c r="K54"/>
  <c r="M54" s="1"/>
  <c r="N53"/>
  <c r="P53" s="1"/>
  <c r="K53"/>
  <c r="M53" s="1"/>
  <c r="N51"/>
  <c r="P51" s="1"/>
  <c r="K51"/>
  <c r="M51" s="1"/>
  <c r="N48"/>
  <c r="P48" s="1"/>
  <c r="K48"/>
  <c r="M48" s="1"/>
  <c r="N47"/>
  <c r="P47" s="1"/>
  <c r="K47"/>
  <c r="M47" s="1"/>
  <c r="N45"/>
  <c r="P45" s="1"/>
  <c r="K45"/>
  <c r="M45" s="1"/>
  <c r="N44"/>
  <c r="P44" s="1"/>
  <c r="K44"/>
  <c r="M44" s="1"/>
  <c r="N42"/>
  <c r="P42" s="1"/>
  <c r="K42"/>
  <c r="M42" s="1"/>
  <c r="N41"/>
  <c r="P41" s="1"/>
  <c r="K41"/>
  <c r="M41" s="1"/>
  <c r="N39"/>
  <c r="P39" s="1"/>
  <c r="K39"/>
  <c r="M39" s="1"/>
  <c r="N38"/>
  <c r="P38" s="1"/>
  <c r="K38"/>
  <c r="M38" s="1"/>
  <c r="N36"/>
  <c r="P36" s="1"/>
  <c r="K36"/>
  <c r="M36" s="1"/>
  <c r="N35"/>
  <c r="P35" s="1"/>
  <c r="K35"/>
  <c r="M35" s="1"/>
  <c r="N33"/>
  <c r="P33" s="1"/>
  <c r="K33"/>
  <c r="M33" s="1"/>
  <c r="N32"/>
  <c r="P32" s="1"/>
  <c r="K32"/>
  <c r="M32" s="1"/>
  <c r="N30"/>
  <c r="P30" s="1"/>
  <c r="K30"/>
  <c r="M30" s="1"/>
  <c r="N29"/>
  <c r="P29" s="1"/>
  <c r="K29"/>
  <c r="M29" s="1"/>
  <c r="N27"/>
  <c r="P27" s="1"/>
  <c r="K27"/>
  <c r="M27" s="1"/>
  <c r="N26"/>
  <c r="P26" s="1"/>
  <c r="K26"/>
  <c r="M26" s="1"/>
  <c r="N24"/>
  <c r="P24" s="1"/>
  <c r="K24"/>
  <c r="M24" s="1"/>
  <c r="N23"/>
  <c r="P23" s="1"/>
  <c r="K23"/>
  <c r="M23" s="1"/>
  <c r="N21"/>
  <c r="P21" s="1"/>
  <c r="K21"/>
  <c r="M21" s="1"/>
  <c r="N20"/>
  <c r="P20" s="1"/>
  <c r="K20"/>
  <c r="M20" s="1"/>
  <c r="N18"/>
  <c r="P18" s="1"/>
  <c r="K18"/>
  <c r="M18" s="1"/>
  <c r="N17"/>
  <c r="P17" s="1"/>
  <c r="K17"/>
  <c r="M17" s="1"/>
  <c r="N15"/>
  <c r="P15" s="1"/>
  <c r="K15"/>
  <c r="M15" s="1"/>
  <c r="N14"/>
  <c r="P14" s="1"/>
  <c r="K14"/>
  <c r="M14" s="1"/>
  <c r="N12"/>
  <c r="P12" s="1"/>
  <c r="K12"/>
  <c r="M12" s="1"/>
  <c r="N11"/>
  <c r="P11" s="1"/>
  <c r="K11"/>
  <c r="M11" s="1"/>
  <c r="N9"/>
  <c r="P9" s="1"/>
  <c r="K9"/>
  <c r="M9" s="1"/>
  <c r="N8"/>
  <c r="P8" s="1"/>
  <c r="K8"/>
  <c r="M8" s="1"/>
  <c r="N6"/>
  <c r="P6" s="1"/>
  <c r="K6"/>
  <c r="M6" s="1"/>
  <c r="N5"/>
  <c r="P5" s="1"/>
  <c r="L8" i="1"/>
  <c r="K27"/>
  <c r="K26"/>
  <c r="K114" i="5"/>
  <c r="K114" i="1"/>
  <c r="K105"/>
  <c r="K23"/>
  <c r="L21"/>
  <c r="K21"/>
  <c r="K18"/>
  <c r="K17"/>
  <c r="K15"/>
  <c r="L14"/>
  <c r="K14"/>
  <c r="L12"/>
  <c r="K12"/>
  <c r="L11"/>
  <c r="K11"/>
  <c r="K9"/>
  <c r="K8"/>
  <c r="L6"/>
  <c r="K6"/>
  <c r="L5"/>
  <c r="K5"/>
  <c r="K24"/>
  <c r="K20"/>
  <c r="L162" i="5"/>
  <c r="K162"/>
  <c r="L161"/>
  <c r="K161"/>
  <c r="L159"/>
  <c r="K159"/>
  <c r="L158"/>
  <c r="K158"/>
  <c r="L156"/>
  <c r="K156"/>
  <c r="L155"/>
  <c r="K155"/>
  <c r="L153"/>
  <c r="K153"/>
  <c r="L152"/>
  <c r="K152"/>
  <c r="L150"/>
  <c r="K150"/>
  <c r="L149"/>
  <c r="K149"/>
  <c r="L147"/>
  <c r="K147"/>
  <c r="L146"/>
  <c r="K146"/>
  <c r="L144"/>
  <c r="K144"/>
  <c r="L143"/>
  <c r="K143"/>
  <c r="L141"/>
  <c r="K141"/>
  <c r="L140"/>
  <c r="K140"/>
  <c r="L138"/>
  <c r="K138"/>
  <c r="L137"/>
  <c r="K137"/>
  <c r="L135"/>
  <c r="K135"/>
  <c r="L134"/>
  <c r="K134"/>
  <c r="L132"/>
  <c r="K132"/>
  <c r="L131"/>
  <c r="K131"/>
  <c r="L129"/>
  <c r="K129"/>
  <c r="L128"/>
  <c r="K128"/>
  <c r="L126"/>
  <c r="K126"/>
  <c r="L125"/>
  <c r="K125"/>
  <c r="L123"/>
  <c r="K123"/>
  <c r="L122"/>
  <c r="K122"/>
  <c r="L120"/>
  <c r="K120"/>
  <c r="L119"/>
  <c r="K119"/>
  <c r="L117"/>
  <c r="K117"/>
  <c r="L116"/>
  <c r="K116"/>
  <c r="L114"/>
  <c r="L113"/>
  <c r="K113"/>
  <c r="L111"/>
  <c r="K111"/>
  <c r="L110"/>
  <c r="K110"/>
  <c r="L108"/>
  <c r="K108"/>
  <c r="L107"/>
  <c r="K107"/>
  <c r="L105"/>
  <c r="K105"/>
  <c r="L104"/>
  <c r="K104"/>
  <c r="L102"/>
  <c r="K102"/>
  <c r="L101"/>
  <c r="K101"/>
  <c r="L99"/>
  <c r="K99"/>
  <c r="L98"/>
  <c r="K98"/>
  <c r="L96"/>
  <c r="K96"/>
  <c r="L95"/>
  <c r="K95"/>
  <c r="L93"/>
  <c r="K93"/>
  <c r="L92"/>
  <c r="K92"/>
  <c r="L90"/>
  <c r="K90"/>
  <c r="L89"/>
  <c r="K89"/>
  <c r="L87"/>
  <c r="K87"/>
  <c r="L86"/>
  <c r="K86"/>
  <c r="L84"/>
  <c r="K84"/>
  <c r="L83"/>
  <c r="K83"/>
  <c r="L81"/>
  <c r="K81"/>
  <c r="L80"/>
  <c r="K80"/>
  <c r="L78"/>
  <c r="K78"/>
  <c r="L77"/>
  <c r="K77"/>
  <c r="L75"/>
  <c r="K75"/>
  <c r="L74"/>
  <c r="K74"/>
  <c r="L72"/>
  <c r="K72"/>
  <c r="L71"/>
  <c r="K71"/>
  <c r="L69"/>
  <c r="K69"/>
  <c r="L68"/>
  <c r="K68"/>
  <c r="L66"/>
  <c r="K66"/>
  <c r="L65"/>
  <c r="K65"/>
  <c r="L63"/>
  <c r="K63"/>
  <c r="L62"/>
  <c r="K62"/>
  <c r="L60"/>
  <c r="K60"/>
  <c r="L59"/>
  <c r="K59"/>
  <c r="L57"/>
  <c r="K57"/>
  <c r="L56"/>
  <c r="K56"/>
  <c r="L54"/>
  <c r="K54"/>
  <c r="L53"/>
  <c r="K53"/>
  <c r="L51"/>
  <c r="K51"/>
  <c r="L50"/>
  <c r="K50"/>
  <c r="L48"/>
  <c r="K48"/>
  <c r="L47"/>
  <c r="K47"/>
  <c r="L45"/>
  <c r="K45"/>
  <c r="L44"/>
  <c r="K44"/>
  <c r="L42"/>
  <c r="K42"/>
  <c r="L41"/>
  <c r="K41"/>
  <c r="L39"/>
  <c r="K39"/>
  <c r="L38"/>
  <c r="K38"/>
  <c r="L36"/>
  <c r="K36"/>
  <c r="L35"/>
  <c r="K35"/>
  <c r="L33"/>
  <c r="K33"/>
  <c r="L32"/>
  <c r="K32"/>
  <c r="L30"/>
  <c r="K30"/>
  <c r="L29"/>
  <c r="K29"/>
  <c r="L27"/>
  <c r="K27"/>
  <c r="L26"/>
  <c r="K26"/>
  <c r="L24"/>
  <c r="K24"/>
  <c r="L23"/>
  <c r="K23"/>
  <c r="L21"/>
  <c r="K21"/>
  <c r="L20"/>
  <c r="K20"/>
  <c r="L18"/>
  <c r="K18"/>
  <c r="L17"/>
  <c r="K17"/>
  <c r="L15"/>
  <c r="K15"/>
  <c r="L14"/>
  <c r="K14"/>
  <c r="L12"/>
  <c r="K12"/>
  <c r="L11"/>
  <c r="K11"/>
  <c r="L9"/>
  <c r="K9"/>
  <c r="L8"/>
  <c r="K8"/>
  <c r="L6"/>
  <c r="K6"/>
  <c r="L5"/>
  <c r="K5"/>
  <c r="L162" i="1"/>
  <c r="L161"/>
  <c r="K162"/>
  <c r="K161"/>
  <c r="L159"/>
  <c r="L158"/>
  <c r="K159"/>
  <c r="K158"/>
  <c r="L156"/>
  <c r="L155"/>
  <c r="K156"/>
  <c r="K155"/>
  <c r="L153"/>
  <c r="L152"/>
  <c r="K153"/>
  <c r="K152"/>
  <c r="L150"/>
  <c r="L149"/>
  <c r="K150"/>
  <c r="K149"/>
  <c r="L147"/>
  <c r="L146"/>
  <c r="K147"/>
  <c r="K146"/>
  <c r="L144"/>
  <c r="L143"/>
  <c r="K144"/>
  <c r="K143"/>
  <c r="L141"/>
  <c r="L140"/>
  <c r="K141"/>
  <c r="K140"/>
  <c r="L138"/>
  <c r="L137"/>
  <c r="K138"/>
  <c r="K137"/>
  <c r="L135"/>
  <c r="L134"/>
  <c r="K135"/>
  <c r="K134"/>
  <c r="L132"/>
  <c r="L131"/>
  <c r="K132"/>
  <c r="K131"/>
  <c r="L129"/>
  <c r="L128"/>
  <c r="K129"/>
  <c r="K128"/>
  <c r="L126"/>
  <c r="L125"/>
  <c r="K126"/>
  <c r="K125"/>
  <c r="L123"/>
  <c r="L122"/>
  <c r="K123"/>
  <c r="K122"/>
  <c r="L120"/>
  <c r="L119"/>
  <c r="K120"/>
  <c r="K119"/>
  <c r="L117"/>
  <c r="L116"/>
  <c r="K117"/>
  <c r="K116"/>
  <c r="L114"/>
  <c r="L113"/>
  <c r="K113"/>
  <c r="L111"/>
  <c r="L110"/>
  <c r="K111"/>
  <c r="K110"/>
  <c r="L108"/>
  <c r="L107"/>
  <c r="K108"/>
  <c r="K107"/>
  <c r="L105"/>
  <c r="L104"/>
  <c r="K104"/>
  <c r="L102"/>
  <c r="L101"/>
  <c r="K102"/>
  <c r="K101"/>
  <c r="L99"/>
  <c r="L98"/>
  <c r="K99"/>
  <c r="K98"/>
  <c r="L96"/>
  <c r="L95"/>
  <c r="K96"/>
  <c r="K95"/>
  <c r="L93"/>
  <c r="L92"/>
  <c r="K93"/>
  <c r="K92"/>
  <c r="L90"/>
  <c r="L89"/>
  <c r="K90"/>
  <c r="K89"/>
  <c r="L87"/>
  <c r="L86"/>
  <c r="K87"/>
  <c r="K86"/>
  <c r="L84"/>
  <c r="L83"/>
  <c r="K84"/>
  <c r="K83"/>
  <c r="L81"/>
  <c r="L80"/>
  <c r="K81"/>
  <c r="K80"/>
  <c r="L78"/>
  <c r="L77"/>
  <c r="K78"/>
  <c r="K77"/>
  <c r="L75"/>
  <c r="L74"/>
  <c r="K75"/>
  <c r="K74"/>
  <c r="L72"/>
  <c r="L71"/>
  <c r="K72"/>
  <c r="K71"/>
  <c r="L69"/>
  <c r="L68"/>
  <c r="K69"/>
  <c r="K68"/>
  <c r="L66"/>
  <c r="L65"/>
  <c r="K66"/>
  <c r="K65"/>
  <c r="L63"/>
  <c r="K63"/>
  <c r="L62"/>
  <c r="K62"/>
  <c r="L60"/>
  <c r="L59"/>
  <c r="K60"/>
  <c r="K59"/>
  <c r="L57"/>
  <c r="L56"/>
  <c r="K57"/>
  <c r="K56"/>
  <c r="L54"/>
  <c r="L53"/>
  <c r="K54"/>
  <c r="K53"/>
  <c r="L51"/>
  <c r="L50"/>
  <c r="K51"/>
  <c r="K50"/>
  <c r="L48"/>
  <c r="L47"/>
  <c r="K48"/>
  <c r="K47"/>
  <c r="L45"/>
  <c r="L44"/>
  <c r="K45"/>
  <c r="K44"/>
  <c r="L42"/>
  <c r="K42"/>
  <c r="L41"/>
  <c r="K41"/>
  <c r="L39"/>
  <c r="L38"/>
  <c r="K39"/>
  <c r="K38"/>
  <c r="L33"/>
  <c r="L32"/>
  <c r="K33"/>
  <c r="K32"/>
  <c r="L36"/>
  <c r="L35"/>
  <c r="K36"/>
  <c r="K35"/>
  <c r="L30"/>
  <c r="L29"/>
  <c r="K30"/>
  <c r="K29"/>
  <c r="L27"/>
  <c r="L26"/>
  <c r="L24"/>
  <c r="L23"/>
  <c r="L20"/>
  <c r="L18"/>
  <c r="L17"/>
  <c r="L15"/>
  <c r="L9"/>
  <c r="D23" i="8" l="1"/>
  <c r="D24" s="1"/>
  <c r="L12" i="6"/>
  <c r="L18"/>
  <c r="L24"/>
  <c r="L30"/>
  <c r="L36"/>
  <c r="L42"/>
  <c r="L48"/>
  <c r="L54"/>
  <c r="L60"/>
  <c r="L66"/>
  <c r="L72"/>
  <c r="L78"/>
  <c r="L84"/>
  <c r="L90"/>
  <c r="L96"/>
  <c r="L102"/>
  <c r="L108"/>
  <c r="L120"/>
  <c r="L126"/>
  <c r="L132"/>
  <c r="L138"/>
  <c r="L144"/>
  <c r="L150"/>
  <c r="L156"/>
  <c r="L162"/>
  <c r="O12"/>
  <c r="O18"/>
  <c r="O24"/>
  <c r="O30"/>
  <c r="O36"/>
  <c r="O42"/>
  <c r="O48"/>
  <c r="O54"/>
  <c r="O60"/>
  <c r="O66"/>
  <c r="O72"/>
  <c r="O78"/>
  <c r="O84"/>
  <c r="O90"/>
  <c r="O96"/>
  <c r="O102"/>
  <c r="O108"/>
  <c r="O120"/>
  <c r="O126"/>
  <c r="O132"/>
  <c r="O138"/>
  <c r="O144"/>
  <c r="O150"/>
  <c r="O156"/>
  <c r="O162"/>
  <c r="L11"/>
  <c r="L17"/>
  <c r="L23"/>
  <c r="L29"/>
  <c r="L35"/>
  <c r="L41"/>
  <c r="L47"/>
  <c r="L53"/>
  <c r="L59"/>
  <c r="L65"/>
  <c r="L71"/>
  <c r="L77"/>
  <c r="L83"/>
  <c r="L89"/>
  <c r="L95"/>
  <c r="L101"/>
  <c r="L107"/>
  <c r="L119"/>
  <c r="L125"/>
  <c r="L131"/>
  <c r="L137"/>
  <c r="L143"/>
  <c r="L149"/>
  <c r="L155"/>
  <c r="L161"/>
  <c r="O11"/>
  <c r="O17"/>
  <c r="O23"/>
  <c r="O29"/>
  <c r="O35"/>
  <c r="O41"/>
  <c r="O47"/>
  <c r="O53"/>
  <c r="O59"/>
  <c r="O65"/>
  <c r="O71"/>
  <c r="O77"/>
  <c r="O83"/>
  <c r="O89"/>
  <c r="O95"/>
  <c r="O101"/>
  <c r="O107"/>
  <c r="O119"/>
  <c r="O125"/>
  <c r="O131"/>
  <c r="O137"/>
  <c r="O143"/>
  <c r="O149"/>
  <c r="O155"/>
  <c r="O161"/>
  <c r="L9"/>
  <c r="L15"/>
  <c r="L21"/>
  <c r="L27"/>
  <c r="L33"/>
  <c r="L39"/>
  <c r="L45"/>
  <c r="L51"/>
  <c r="L57"/>
  <c r="L63"/>
  <c r="L69"/>
  <c r="L75"/>
  <c r="L81"/>
  <c r="L87"/>
  <c r="L93"/>
  <c r="L99"/>
  <c r="L105"/>
  <c r="L111"/>
  <c r="L123"/>
  <c r="L129"/>
  <c r="L135"/>
  <c r="L141"/>
  <c r="L147"/>
  <c r="L153"/>
  <c r="L159"/>
  <c r="O9"/>
  <c r="O15"/>
  <c r="O21"/>
  <c r="O27"/>
  <c r="O33"/>
  <c r="O39"/>
  <c r="O45"/>
  <c r="O51"/>
  <c r="O57"/>
  <c r="O63"/>
  <c r="O69"/>
  <c r="O75"/>
  <c r="O81"/>
  <c r="O87"/>
  <c r="O93"/>
  <c r="O99"/>
  <c r="O105"/>
  <c r="O111"/>
  <c r="O123"/>
  <c r="O129"/>
  <c r="O135"/>
  <c r="O141"/>
  <c r="O147"/>
  <c r="O153"/>
  <c r="O159"/>
  <c r="L8"/>
  <c r="L14"/>
  <c r="L20"/>
  <c r="L26"/>
  <c r="L32"/>
  <c r="L38"/>
  <c r="L44"/>
  <c r="L50"/>
  <c r="L56"/>
  <c r="L62"/>
  <c r="L68"/>
  <c r="L74"/>
  <c r="L80"/>
  <c r="L86"/>
  <c r="L92"/>
  <c r="L98"/>
  <c r="L104"/>
  <c r="L110"/>
  <c r="L122"/>
  <c r="L128"/>
  <c r="L134"/>
  <c r="L140"/>
  <c r="L146"/>
  <c r="L152"/>
  <c r="L158"/>
  <c r="O8"/>
  <c r="O14"/>
  <c r="O20"/>
  <c r="O26"/>
  <c r="O32"/>
  <c r="O38"/>
  <c r="O44"/>
  <c r="O50"/>
  <c r="O56"/>
  <c r="O62"/>
  <c r="O68"/>
  <c r="O74"/>
  <c r="O80"/>
  <c r="O86"/>
  <c r="O92"/>
  <c r="O98"/>
  <c r="O104"/>
  <c r="O110"/>
  <c r="O122"/>
  <c r="O128"/>
  <c r="O134"/>
  <c r="O140"/>
  <c r="O146"/>
  <c r="O152"/>
  <c r="O158"/>
  <c r="O116"/>
  <c r="O113"/>
  <c r="O114"/>
  <c r="O117"/>
  <c r="L116"/>
  <c r="L113"/>
  <c r="L114"/>
  <c r="L117"/>
  <c r="D4" i="8"/>
</calcChain>
</file>

<file path=xl/comments1.xml><?xml version="1.0" encoding="utf-8"?>
<comments xmlns="http://schemas.openxmlformats.org/spreadsheetml/2006/main">
  <authors>
    <author>S9</author>
  </authors>
  <commentList>
    <comment ref="E52" authorId="0">
      <text>
        <r>
          <rPr>
            <b/>
            <sz val="9"/>
            <color indexed="81"/>
            <rFont val="돋움"/>
            <family val="3"/>
            <charset val="129"/>
          </rPr>
          <t>어벤져스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엔드게임</t>
        </r>
      </text>
    </comment>
    <comment ref="E91" authorId="0">
      <text>
        <r>
          <rPr>
            <b/>
            <sz val="9"/>
            <color indexed="81"/>
            <rFont val="돋움"/>
            <family val="3"/>
            <charset val="129"/>
          </rPr>
          <t>나랏말싸미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엑시트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마이펫의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이중생활</t>
        </r>
      </text>
    </comment>
    <comment ref="E97" authorId="0">
      <text>
        <r>
          <rPr>
            <b/>
            <sz val="9"/>
            <color indexed="81"/>
            <rFont val="돋움"/>
            <family val="3"/>
            <charset val="129"/>
          </rPr>
          <t>봉오동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브링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</text>
    </comment>
    <comment ref="E100" authorId="0">
      <text>
        <r>
          <rPr>
            <b/>
            <sz val="9"/>
            <color indexed="81"/>
            <rFont val="돋움"/>
            <family val="3"/>
            <charset val="129"/>
          </rPr>
          <t>분노의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질주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안녕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티라노</t>
        </r>
      </text>
    </comment>
    <comment ref="E103" authorId="0">
      <text>
        <r>
          <rPr>
            <b/>
            <sz val="9"/>
            <color indexed="81"/>
            <rFont val="돋움"/>
            <family val="3"/>
            <charset val="129"/>
          </rPr>
          <t>변신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광대들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풍문조작단</t>
        </r>
      </text>
    </comment>
    <comment ref="E106" authorId="0">
      <text>
        <r>
          <rPr>
            <b/>
            <sz val="9"/>
            <color indexed="81"/>
            <rFont val="돋움"/>
            <family val="3"/>
            <charset val="129"/>
          </rPr>
          <t>유열의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음악앨범</t>
        </r>
      </text>
    </comment>
    <comment ref="E109" authorId="0">
      <text>
        <r>
          <rPr>
            <b/>
            <sz val="9"/>
            <color indexed="81"/>
            <rFont val="돋움"/>
            <family val="3"/>
            <charset val="129"/>
          </rPr>
          <t>그것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이야기</t>
        </r>
      </text>
    </comment>
    <comment ref="E112" authorId="0">
      <text>
        <r>
          <rPr>
            <b/>
            <sz val="9"/>
            <color indexed="81"/>
            <rFont val="돋움"/>
            <family val="3"/>
            <charset val="129"/>
          </rPr>
          <t>타짜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힘을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예스터데이</t>
        </r>
      </text>
    </comment>
    <comment ref="E118" authorId="0">
      <text>
        <r>
          <rPr>
            <b/>
            <sz val="9"/>
            <color indexed="81"/>
            <rFont val="돋움"/>
            <family val="3"/>
            <charset val="129"/>
          </rPr>
          <t>장사리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양자물리학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원스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타임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할리우드</t>
        </r>
      </text>
    </comment>
    <comment ref="E121" authorId="0">
      <text>
        <r>
          <rPr>
            <b/>
            <sz val="9"/>
            <color indexed="81"/>
            <rFont val="돋움"/>
            <family val="3"/>
            <charset val="129"/>
          </rPr>
          <t>조커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보통의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퍼펙트맨</t>
        </r>
      </text>
    </comment>
    <comment ref="E124" authorId="0">
      <text>
        <r>
          <rPr>
            <b/>
            <sz val="9"/>
            <color indexed="81"/>
            <rFont val="돋움"/>
            <family val="3"/>
            <charset val="129"/>
          </rPr>
          <t>제미니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맨</t>
        </r>
      </text>
    </comment>
    <comment ref="E127" authorId="0">
      <text>
        <r>
          <rPr>
            <b/>
            <sz val="9"/>
            <color indexed="81"/>
            <rFont val="돋움"/>
            <family val="3"/>
            <charset val="129"/>
          </rPr>
          <t>너를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버티고</t>
        </r>
      </text>
    </comment>
    <comment ref="F127" authorId="0">
      <text>
        <r>
          <rPr>
            <b/>
            <sz val="9"/>
            <color indexed="81"/>
            <rFont val="돋움"/>
            <family val="3"/>
            <charset val="129"/>
          </rPr>
          <t>말레피센트</t>
        </r>
        <r>
          <rPr>
            <b/>
            <sz val="9"/>
            <color indexed="81"/>
            <rFont val="Tahoma"/>
            <family val="2"/>
          </rPr>
          <t xml:space="preserve"> 2, </t>
        </r>
        <r>
          <rPr>
            <b/>
            <sz val="9"/>
            <color indexed="81"/>
            <rFont val="돋움"/>
            <family val="3"/>
            <charset val="129"/>
          </rPr>
          <t>두번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할까요</t>
        </r>
      </text>
    </comment>
    <comment ref="E130" authorId="0">
      <text>
        <r>
          <rPr>
            <b/>
            <sz val="9"/>
            <color indexed="81"/>
            <rFont val="Tahoma"/>
            <family val="2"/>
          </rPr>
          <t>82</t>
        </r>
        <r>
          <rPr>
            <b/>
            <sz val="9"/>
            <color indexed="81"/>
            <rFont val="돋움"/>
            <family val="3"/>
            <charset val="129"/>
          </rPr>
          <t>년생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김지영</t>
        </r>
      </text>
    </comment>
    <comment ref="E133" authorId="0">
      <text>
        <r>
          <rPr>
            <b/>
            <sz val="9"/>
            <color indexed="81"/>
            <rFont val="돋움"/>
            <family val="3"/>
            <charset val="129"/>
          </rPr>
          <t>터미네이터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다크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페이트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날씨의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</t>
        </r>
      </text>
    </comment>
    <comment ref="E136" authorId="0">
      <text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개봉작</t>
        </r>
        <r>
          <rPr>
            <b/>
            <sz val="9"/>
            <color indexed="81"/>
            <rFont val="Tahoma"/>
            <family val="2"/>
          </rPr>
          <t xml:space="preserve"> X</t>
        </r>
      </text>
    </comment>
    <comment ref="F136" authorId="0">
      <text>
        <r>
          <rPr>
            <b/>
            <sz val="9"/>
            <color indexed="81"/>
            <rFont val="돋움"/>
            <family val="3"/>
            <charset val="129"/>
          </rPr>
          <t>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귀수편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패밀리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슬립</t>
        </r>
      </text>
    </comment>
    <comment ref="E139" authorId="0">
      <text>
        <r>
          <rPr>
            <b/>
            <sz val="9"/>
            <color indexed="81"/>
            <rFont val="돋움"/>
            <family val="3"/>
            <charset val="129"/>
          </rPr>
          <t>블랙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머니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좀비랜드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더블탭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엔젤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폴른</t>
        </r>
      </text>
    </comment>
    <comment ref="F142" authorId="0">
      <text>
        <r>
          <rPr>
            <b/>
            <sz val="9"/>
            <color indexed="81"/>
            <rFont val="돋움"/>
            <family val="3"/>
            <charset val="129"/>
          </rPr>
          <t>겨울왕국</t>
        </r>
        <r>
          <rPr>
            <b/>
            <sz val="9"/>
            <color indexed="81"/>
            <rFont val="Tahoma"/>
            <family val="2"/>
          </rPr>
          <t xml:space="preserve"> 2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문화가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찾아줘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크롤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허슬러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러브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앳</t>
        </r>
      </text>
    </comment>
    <comment ref="E148" authorId="0">
      <text>
        <r>
          <rPr>
            <b/>
            <sz val="9"/>
            <color indexed="81"/>
            <rFont val="돋움"/>
            <family val="3"/>
            <charset val="129"/>
          </rPr>
          <t>포드</t>
        </r>
        <r>
          <rPr>
            <b/>
            <sz val="9"/>
            <color indexed="81"/>
            <rFont val="Tahoma"/>
            <family val="2"/>
          </rPr>
          <t xml:space="preserve"> V </t>
        </r>
        <r>
          <rPr>
            <b/>
            <sz val="9"/>
            <color indexed="81"/>
            <rFont val="돋움"/>
            <family val="3"/>
            <charset val="129"/>
          </rPr>
          <t>페라리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나이브스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감쪽같은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그녀</t>
        </r>
      </text>
    </comment>
    <comment ref="E151" authorId="0">
      <text>
        <r>
          <rPr>
            <b/>
            <sz val="9"/>
            <color indexed="81"/>
            <rFont val="돋움"/>
            <family val="3"/>
            <charset val="129"/>
          </rPr>
          <t>쥬만지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넥스트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죽였다</t>
        </r>
      </text>
    </comment>
    <comment ref="E154" authorId="0">
      <text>
        <r>
          <rPr>
            <b/>
            <sz val="9"/>
            <color indexed="81"/>
            <rFont val="돋움"/>
            <family val="3"/>
            <charset val="129"/>
          </rPr>
          <t>시동</t>
        </r>
      </text>
    </comment>
    <comment ref="F154" authorId="0">
      <text>
        <r>
          <rPr>
            <b/>
            <sz val="9"/>
            <color indexed="81"/>
            <rFont val="돋움"/>
            <family val="3"/>
            <charset val="129"/>
          </rPr>
          <t>백두산</t>
        </r>
      </text>
    </comment>
    <comment ref="F157" authorId="0">
      <text>
        <r>
          <rPr>
            <b/>
            <sz val="9"/>
            <color indexed="81"/>
            <rFont val="돋움"/>
            <family val="3"/>
            <charset val="129"/>
          </rPr>
          <t>천문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하늘에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묻는다</t>
        </r>
      </text>
    </comment>
    <comment ref="D160" authorId="0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</commentList>
</comments>
</file>

<file path=xl/comments2.xml><?xml version="1.0" encoding="utf-8"?>
<comments xmlns="http://schemas.openxmlformats.org/spreadsheetml/2006/main">
  <authors>
    <author>S9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  <comment ref="E4" authorId="0">
      <text>
        <r>
          <rPr>
            <b/>
            <sz val="9"/>
            <color indexed="81"/>
            <rFont val="돋움"/>
            <family val="3"/>
            <charset val="129"/>
          </rPr>
          <t>신정</t>
        </r>
      </text>
    </comment>
    <comment ref="E7" authorId="0">
      <text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두리틀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스타워즈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라이즈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스카이워커</t>
        </r>
      </text>
    </comment>
    <comment ref="E10" authorId="0">
      <text>
        <r>
          <rPr>
            <b/>
            <sz val="9"/>
            <color indexed="81"/>
            <rFont val="돋움"/>
            <family val="3"/>
            <charset val="129"/>
          </rPr>
          <t>해치지않아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포에버</t>
        </r>
      </text>
    </comment>
    <comment ref="E13" authorId="0">
      <text>
        <r>
          <rPr>
            <b/>
            <sz val="9"/>
            <color indexed="81"/>
            <rFont val="돋움"/>
            <family val="3"/>
            <charset val="129"/>
          </rPr>
          <t>남산의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부장들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히트맨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VIP, </t>
        </r>
        <r>
          <rPr>
            <b/>
            <sz val="9"/>
            <color indexed="81"/>
            <rFont val="돋움"/>
            <family val="3"/>
            <charset val="129"/>
          </rPr>
          <t>스파이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지니어스</t>
        </r>
      </text>
    </comment>
    <comment ref="H13" authorId="0">
      <text>
        <r>
          <rPr>
            <b/>
            <sz val="9"/>
            <color indexed="81"/>
            <rFont val="돋움"/>
            <family val="3"/>
            <charset val="129"/>
          </rPr>
          <t>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9" authorId="0">
      <text>
        <r>
          <rPr>
            <b/>
            <sz val="9"/>
            <color indexed="81"/>
            <rFont val="돋움"/>
            <family val="3"/>
            <charset val="129"/>
          </rPr>
          <t>클로젯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프레이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황홀한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해방</t>
        </r>
        <r>
          <rPr>
            <b/>
            <sz val="9"/>
            <color indexed="81"/>
            <rFont val="Tahoma"/>
            <family val="2"/>
          </rPr>
          <t xml:space="preserve">), </t>
        </r>
        <r>
          <rPr>
            <b/>
            <sz val="9"/>
            <color indexed="81"/>
            <rFont val="돋움"/>
            <family val="3"/>
            <charset val="129"/>
          </rPr>
          <t>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글로리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조조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래빗</t>
        </r>
      </text>
    </comment>
    <comment ref="E22" authorId="0">
      <text>
        <r>
          <rPr>
            <b/>
            <sz val="9"/>
            <color indexed="81"/>
            <rFont val="돋움"/>
            <family val="3"/>
            <charset val="129"/>
          </rPr>
          <t>정직한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작은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아씨들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수퍼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소닉</t>
        </r>
      </text>
    </comment>
    <comment ref="E25" authorId="0">
      <text>
        <r>
          <rPr>
            <b/>
            <sz val="9"/>
            <color indexed="81"/>
            <rFont val="돋움"/>
            <family val="3"/>
            <charset val="129"/>
          </rPr>
          <t>지푸라기라도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잡고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싶은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짐승들</t>
        </r>
        <r>
          <rPr>
            <b/>
            <sz val="9"/>
            <color indexed="81"/>
            <rFont val="Tahoma"/>
            <family val="2"/>
          </rPr>
          <t xml:space="preserve"> , 1917</t>
        </r>
      </text>
    </comment>
    <comment ref="E28" authorId="0">
      <text>
        <r>
          <rPr>
            <b/>
            <sz val="9"/>
            <color indexed="81"/>
            <rFont val="돋움"/>
            <family val="3"/>
            <charset val="129"/>
          </rPr>
          <t>인비저블맨</t>
        </r>
      </text>
    </comment>
    <comment ref="H34" authorId="0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첫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37" authorId="0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번쨰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40" authorId="0">
      <text>
        <r>
          <rPr>
            <b/>
            <sz val="9"/>
            <color indexed="81"/>
            <rFont val="돋움"/>
            <family val="3"/>
            <charset val="129"/>
          </rPr>
          <t>스케어리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스토리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돋움"/>
            <family val="3"/>
            <charset val="129"/>
          </rPr>
          <t>어둠의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속삭임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주디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(21</t>
        </r>
        <r>
          <rPr>
            <b/>
            <sz val="9"/>
            <color indexed="81"/>
            <rFont val="돋움"/>
            <family val="3"/>
            <charset val="129"/>
          </rPr>
          <t>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서치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아킴보</t>
        </r>
      </text>
    </comment>
    <comment ref="E55" authorId="0">
      <text>
        <r>
          <rPr>
            <b/>
            <sz val="9"/>
            <color indexed="81"/>
            <rFont val="돋움"/>
            <family val="3"/>
            <charset val="129"/>
          </rPr>
          <t>트롤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월드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청춘은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너의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호텔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레이크</t>
        </r>
      </text>
    </comment>
    <comment ref="F55" authorId="0">
      <text>
        <r>
          <rPr>
            <b/>
            <sz val="9"/>
            <color indexed="81"/>
            <rFont val="돋움"/>
            <family val="3"/>
            <charset val="129"/>
          </rPr>
          <t>부처님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정세균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총리</t>
        </r>
        <r>
          <rPr>
            <b/>
            <sz val="9"/>
            <color indexed="81"/>
            <rFont val="Tahoma"/>
            <family val="2"/>
          </rPr>
          <t>, '6</t>
        </r>
        <r>
          <rPr>
            <b/>
            <sz val="9"/>
            <color indexed="81"/>
            <rFont val="돋움"/>
            <family val="3"/>
            <charset val="129"/>
          </rPr>
          <t>일부터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>선언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>)
(</t>
        </r>
        <r>
          <rPr>
            <b/>
            <sz val="9"/>
            <color indexed="81"/>
            <rFont val="돋움"/>
            <family val="3"/>
            <charset val="129"/>
          </rPr>
          <t>이태원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클럽발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70" authorId="0">
      <text>
        <r>
          <rPr>
            <b/>
            <sz val="9"/>
            <color indexed="81"/>
            <rFont val="돋움"/>
            <family val="3"/>
            <charset val="129"/>
          </rPr>
          <t>(코로나로 인한 영진위 6천원 할인권 배포 시작 - 영진위가 &lt;침입자&gt; 개봉일에 일정 맞춤) 침입자</t>
        </r>
      </text>
    </comment>
    <comment ref="E73" authorId="0">
      <text>
        <r>
          <rPr>
            <b/>
            <sz val="9"/>
            <color indexed="81"/>
            <rFont val="돋움"/>
            <family val="3"/>
            <charset val="129"/>
          </rPr>
          <t>결백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에어로너츠</t>
        </r>
      </text>
    </comment>
    <comment ref="E76" authorId="0">
      <text>
        <r>
          <rPr>
            <b/>
            <sz val="9"/>
            <color indexed="81"/>
            <rFont val="돋움"/>
            <family val="3"/>
            <charset val="129"/>
          </rPr>
          <t>온워드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기적</t>
        </r>
      </text>
    </comment>
    <comment ref="F76" authorId="0">
      <text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</text>
    </comment>
    <comment ref="J76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주일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원래</t>
        </r>
        <r>
          <rPr>
            <b/>
            <sz val="9"/>
            <color indexed="81"/>
            <rFont val="Tahoma"/>
            <family val="2"/>
          </rPr>
          <t xml:space="preserve"> 21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#</t>
        </r>
        <r>
          <rPr>
            <b/>
            <sz val="9"/>
            <color indexed="81"/>
            <rFont val="돋움"/>
            <family val="3"/>
            <charset val="129"/>
          </rPr>
          <t>살아있다</t>
        </r>
      </text>
    </comment>
    <comment ref="J79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</t>
        </r>
      </text>
    </comment>
    <comment ref="E85" authorId="0">
      <text>
        <r>
          <rPr>
            <b/>
            <sz val="9"/>
            <color indexed="81"/>
            <rFont val="돋움"/>
            <family val="3"/>
            <charset val="129"/>
          </rPr>
          <t>밤쉘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세상을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폭탄선언</t>
        </r>
      </text>
    </comment>
    <comment ref="E88" authorId="0">
      <text>
        <r>
          <rPr>
            <b/>
            <sz val="9"/>
            <color indexed="81"/>
            <rFont val="돋움"/>
            <family val="3"/>
            <charset val="129"/>
          </rPr>
          <t>반도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강철비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b/>
            <sz val="9"/>
            <color indexed="81"/>
            <rFont val="돋움"/>
            <family val="3"/>
            <charset val="129"/>
          </rPr>
          <t>정상회담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롯데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97" authorId="0">
      <text>
        <r>
          <rPr>
            <b/>
            <sz val="9"/>
            <color indexed="81"/>
            <rFont val="돋움"/>
            <family val="3"/>
            <charset val="129"/>
          </rPr>
          <t>다만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악에서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구하소서</t>
        </r>
        <r>
          <rPr>
            <b/>
            <sz val="9"/>
            <color indexed="81"/>
            <rFont val="Tahoma"/>
            <family val="2"/>
          </rPr>
          <t>(CJ)</t>
        </r>
      </text>
    </comment>
    <comment ref="D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0" authorId="0">
      <text>
        <r>
          <rPr>
            <b/>
            <sz val="9"/>
            <color indexed="81"/>
            <rFont val="돋움"/>
            <family val="3"/>
            <charset val="129"/>
          </rPr>
          <t>오케이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플러스엠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H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시작일</t>
        </r>
      </text>
    </comment>
    <comment ref="I100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격상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사용금지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(16</t>
        </r>
        <r>
          <rPr>
            <b/>
            <sz val="9"/>
            <color indexed="81"/>
            <rFont val="돋움"/>
            <family val="3"/>
            <charset val="129"/>
          </rPr>
          <t>일까지만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마감일</t>
        </r>
      </text>
    </comment>
    <comment ref="J103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확대</t>
        </r>
      </text>
    </comment>
    <comment ref="E106" authorId="0">
      <text>
        <r>
          <rPr>
            <b/>
            <sz val="9"/>
            <color indexed="81"/>
            <rFont val="돋움"/>
            <family val="3"/>
            <charset val="129"/>
          </rPr>
          <t>테넷</t>
        </r>
      </text>
    </comment>
    <comment ref="C109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9" authorId="0">
      <text>
        <r>
          <rPr>
            <b/>
            <sz val="9"/>
            <color indexed="81"/>
            <rFont val="돋움"/>
            <family val="3"/>
            <charset val="129"/>
          </rPr>
          <t>오</t>
        </r>
        <r>
          <rPr>
            <b/>
            <sz val="9"/>
            <color indexed="81"/>
            <rFont val="Tahoma"/>
            <family val="2"/>
          </rPr>
          <t xml:space="preserve">! </t>
        </r>
        <r>
          <rPr>
            <b/>
            <sz val="9"/>
            <color indexed="81"/>
            <rFont val="돋움"/>
            <family val="3"/>
            <charset val="129"/>
          </rPr>
          <t>문희</t>
        </r>
      </text>
    </comment>
    <comment ref="J112" authorId="0">
      <text>
        <r>
          <rPr>
            <b/>
            <sz val="9"/>
            <color indexed="81"/>
            <rFont val="돋움"/>
            <family val="3"/>
            <charset val="129"/>
          </rPr>
          <t>수도권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C115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하강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지니어스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렌탈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소리없는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감시자</t>
        </r>
      </text>
    </comment>
    <comment ref="F115" authorId="0">
      <text>
        <r>
          <rPr>
            <b/>
            <sz val="9"/>
            <color indexed="81"/>
            <rFont val="돋움"/>
            <family val="3"/>
            <charset val="129"/>
          </rPr>
          <t>뮬란, 도망친 여자, 어트랙션</t>
        </r>
      </text>
    </comment>
    <comment ref="J115" authorId="0">
      <text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E118" authorId="0">
      <text>
        <r>
          <rPr>
            <b/>
            <sz val="9"/>
            <color indexed="81"/>
            <rFont val="돋움"/>
            <family val="3"/>
            <charset val="129"/>
          </rPr>
          <t>디바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검객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아웃포스트</t>
        </r>
      </text>
    </comment>
    <comment ref="F118" authorId="0">
      <text>
        <r>
          <rPr>
            <b/>
            <sz val="9"/>
            <color indexed="81"/>
            <rFont val="돋움"/>
            <family val="3"/>
            <charset val="129"/>
          </rPr>
          <t>브레이크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사일런스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극장판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엉덩이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탐정</t>
        </r>
      </text>
    </comment>
    <comment ref="D121" authorId="0">
      <text>
        <r>
          <rPr>
            <b/>
            <sz val="9"/>
            <color indexed="81"/>
            <rFont val="돋움"/>
            <family val="3"/>
            <charset val="129"/>
          </rPr>
          <t>담보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국제수사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그린랜드</t>
        </r>
      </text>
    </comment>
    <comment ref="E124" authorId="0">
      <text>
        <r>
          <rPr>
            <b/>
            <sz val="9"/>
            <color indexed="81"/>
            <rFont val="돋움"/>
            <family val="3"/>
            <charset val="129"/>
          </rPr>
          <t>언힌지드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애프터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</text>
    </comment>
    <comment ref="C127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실시</t>
        </r>
      </text>
    </comment>
    <comment ref="F127" authorId="0">
      <text>
        <r>
          <rPr>
            <b/>
            <sz val="9"/>
            <color indexed="81"/>
            <rFont val="돋움"/>
            <family val="3"/>
            <charset val="129"/>
          </rPr>
          <t>소리도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돌멩이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 xml:space="preserve">CGV </t>
        </r>
        <r>
          <rPr>
            <b/>
            <sz val="9"/>
            <color indexed="81"/>
            <rFont val="돋움"/>
            <family val="3"/>
            <charset val="129"/>
          </rPr>
          <t>영화관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입장료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개시일</t>
        </r>
      </text>
    </comment>
  </commentList>
</comments>
</file>

<file path=xl/sharedStrings.xml><?xml version="1.0" encoding="utf-8"?>
<sst xmlns="http://schemas.openxmlformats.org/spreadsheetml/2006/main" count="692" uniqueCount="161">
  <si>
    <t>날짜</t>
    <phoneticPr fontId="2" type="noConversion"/>
  </si>
  <si>
    <t>토</t>
    <phoneticPr fontId="2" type="noConversion"/>
  </si>
  <si>
    <t>일</t>
    <phoneticPr fontId="2" type="noConversion"/>
  </si>
  <si>
    <t>주차</t>
    <phoneticPr fontId="2" type="noConversion"/>
  </si>
  <si>
    <t>항목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</si>
  <si>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</si>
  <si>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</si>
  <si>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</si>
  <si>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</si>
  <si>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</si>
  <si>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주중 관객수(월~목)</t>
    <phoneticPr fontId="2" type="noConversion"/>
  </si>
  <si>
    <t>주말 관객수(금~일)</t>
    <phoneticPr fontId="2" type="noConversion"/>
  </si>
  <si>
    <t>-</t>
    <phoneticPr fontId="2" type="noConversion"/>
  </si>
  <si>
    <t>주중 매출액(월~목)</t>
    <phoneticPr fontId="2" type="noConversion"/>
  </si>
  <si>
    <t>주말 매출액(금~일)</t>
    <phoneticPr fontId="2" type="noConversion"/>
  </si>
  <si>
    <t>매출액(원)</t>
    <phoneticPr fontId="2" type="noConversion"/>
  </si>
  <si>
    <t>관객 수(명)</t>
    <phoneticPr fontId="2" type="noConversion"/>
  </si>
  <si>
    <t>20XX년 일일/주중/주말 박스오피스 집계</t>
    <phoneticPr fontId="2" type="noConversion"/>
  </si>
  <si>
    <t>2019년 일일/주중/주말 박스오피스 집계</t>
    <phoneticPr fontId="2" type="noConversion"/>
  </si>
  <si>
    <t>2020년 일일/주중/주말 박스오피스 집계</t>
    <phoneticPr fontId="2" type="noConversion"/>
  </si>
  <si>
    <t>-</t>
    <phoneticPr fontId="2" type="noConversion"/>
  </si>
  <si>
    <t>전주 대비</t>
    <phoneticPr fontId="2" type="noConversion"/>
  </si>
  <si>
    <t>전년 대비</t>
    <phoneticPr fontId="2" type="noConversion"/>
  </si>
  <si>
    <t>전년 대비</t>
    <phoneticPr fontId="2" type="noConversion"/>
  </si>
  <si>
    <t>주요 개봉(예정)작</t>
    <phoneticPr fontId="2" type="noConversion"/>
  </si>
  <si>
    <t>CJ ENM</t>
    <phoneticPr fontId="2" type="noConversion"/>
  </si>
  <si>
    <t>디즈니</t>
    <phoneticPr fontId="2" type="noConversion"/>
  </si>
  <si>
    <t>워너</t>
    <phoneticPr fontId="2" type="noConversion"/>
  </si>
  <si>
    <t>UPI</t>
    <phoneticPr fontId="2" type="noConversion"/>
  </si>
  <si>
    <t>소니</t>
    <phoneticPr fontId="2" type="noConversion"/>
  </si>
  <si>
    <t>롯데</t>
    <phoneticPr fontId="2" type="noConversion"/>
  </si>
  <si>
    <t>쇼박스</t>
    <phoneticPr fontId="2" type="noConversion"/>
  </si>
  <si>
    <t>NEW</t>
    <phoneticPr fontId="2" type="noConversion"/>
  </si>
  <si>
    <t>CGV아트</t>
    <phoneticPr fontId="2" type="noConversion"/>
  </si>
  <si>
    <t>메가</t>
    <phoneticPr fontId="2" type="noConversion"/>
  </si>
  <si>
    <t>조이앤</t>
    <phoneticPr fontId="2" type="noConversion"/>
  </si>
  <si>
    <t>뉴 뮤턴트</t>
    <phoneticPr fontId="2" type="noConversion"/>
  </si>
  <si>
    <t>더 렌탈</t>
    <phoneticPr fontId="2" type="noConversion"/>
  </si>
  <si>
    <t>뮬란</t>
    <phoneticPr fontId="2" type="noConversion"/>
  </si>
  <si>
    <t>키다리</t>
    <phoneticPr fontId="2" type="noConversion"/>
  </si>
  <si>
    <t>홈초이스</t>
    <phoneticPr fontId="2" type="noConversion"/>
  </si>
  <si>
    <t>지니어스 독</t>
    <phoneticPr fontId="2" type="noConversion"/>
  </si>
  <si>
    <t>리틀빅</t>
    <phoneticPr fontId="2" type="noConversion"/>
  </si>
  <si>
    <t>도망친 여자(콘판)</t>
    <phoneticPr fontId="2" type="noConversion"/>
  </si>
  <si>
    <t>이수</t>
    <phoneticPr fontId="2" type="noConversion"/>
  </si>
  <si>
    <t>어트랙션</t>
    <phoneticPr fontId="2" type="noConversion"/>
  </si>
  <si>
    <t>디바</t>
    <phoneticPr fontId="2" type="noConversion"/>
  </si>
  <si>
    <t>아웃포스트</t>
    <phoneticPr fontId="2" type="noConversion"/>
  </si>
  <si>
    <t>엉덩이탐정</t>
    <phoneticPr fontId="2" type="noConversion"/>
  </si>
  <si>
    <t>그린랜드</t>
    <phoneticPr fontId="2" type="noConversion"/>
  </si>
  <si>
    <t>담보</t>
    <phoneticPr fontId="2" type="noConversion"/>
  </si>
  <si>
    <t>극장판 포켓몬스터</t>
    <phoneticPr fontId="2" type="noConversion"/>
  </si>
  <si>
    <t>피원에이치 : 새로운 세계의 시작</t>
    <phoneticPr fontId="2" type="noConversion"/>
  </si>
  <si>
    <t>메리크리</t>
    <phoneticPr fontId="2" type="noConversion"/>
  </si>
  <si>
    <t>A메이커</t>
    <phoneticPr fontId="2" type="noConversion"/>
  </si>
  <si>
    <t>상영 대기작</t>
    <phoneticPr fontId="2" type="noConversion"/>
  </si>
  <si>
    <t>승리호</t>
    <phoneticPr fontId="2" type="noConversion"/>
  </si>
  <si>
    <t>우리 자영, 카운트</t>
    <phoneticPr fontId="2" type="noConversion"/>
  </si>
  <si>
    <t>분노의 질주: 더 얼티메이트, 렛 힘 고</t>
    <phoneticPr fontId="2" type="noConversion"/>
  </si>
  <si>
    <t>탑건: 매버릭, 모가디슈, 보스턴 1947, 아이(가제)</t>
    <phoneticPr fontId="2" type="noConversion"/>
  </si>
  <si>
    <t>콘크리트 유토피아(가제), 한산, 해적 2</t>
    <phoneticPr fontId="2" type="noConversion"/>
  </si>
  <si>
    <t>콜</t>
    <phoneticPr fontId="2" type="noConversion"/>
  </si>
  <si>
    <t>세미콜론</t>
    <phoneticPr fontId="2" type="noConversion"/>
  </si>
  <si>
    <t>교섭, 대외비(가제), 드림(가제), 범죄도시 2</t>
    <phoneticPr fontId="2" type="noConversion"/>
  </si>
  <si>
    <t>보고타, 유체이탈자</t>
    <phoneticPr fontId="2" type="noConversion"/>
  </si>
  <si>
    <t>테넷</t>
    <phoneticPr fontId="2" type="noConversion"/>
  </si>
  <si>
    <t>워너</t>
    <phoneticPr fontId="2" type="noConversion"/>
  </si>
  <si>
    <t>제목</t>
    <phoneticPr fontId="2" type="noConversion"/>
  </si>
  <si>
    <t>장르</t>
    <phoneticPr fontId="2" type="noConversion"/>
  </si>
  <si>
    <t>배급사</t>
    <phoneticPr fontId="2" type="noConversion"/>
  </si>
  <si>
    <t>개봉일</t>
    <phoneticPr fontId="2" type="noConversion"/>
  </si>
  <si>
    <t>매출액</t>
    <phoneticPr fontId="2" type="noConversion"/>
  </si>
  <si>
    <t>좌석 수</t>
    <phoneticPr fontId="2" type="noConversion"/>
  </si>
  <si>
    <t>평균 좌석
판매율</t>
    <phoneticPr fontId="2" type="noConversion"/>
  </si>
  <si>
    <t>좌석수</t>
    <phoneticPr fontId="2" type="noConversion"/>
  </si>
  <si>
    <t>1주차</t>
    <phoneticPr fontId="2" type="noConversion"/>
  </si>
  <si>
    <t>2주차</t>
    <phoneticPr fontId="2" type="noConversion"/>
  </si>
  <si>
    <t>액션, SF</t>
    <phoneticPr fontId="2" type="noConversion"/>
  </si>
  <si>
    <t>전주 대비
변동률</t>
    <phoneticPr fontId="2" type="noConversion"/>
  </si>
  <si>
    <t>3주차</t>
    <phoneticPr fontId="2" type="noConversion"/>
  </si>
  <si>
    <t>뉴 뮤턴트</t>
    <phoneticPr fontId="2" type="noConversion"/>
  </si>
  <si>
    <t>디즈니</t>
    <phoneticPr fontId="2" type="noConversion"/>
  </si>
  <si>
    <t>(단위: 원)</t>
    <phoneticPr fontId="2" type="noConversion"/>
  </si>
  <si>
    <t>2020년 작품별 주말 박스오피스 기록</t>
    <phoneticPr fontId="2" type="noConversion"/>
  </si>
  <si>
    <t>테넷</t>
    <phoneticPr fontId="2" type="noConversion"/>
  </si>
  <si>
    <t>오! 문희</t>
    <phoneticPr fontId="2" type="noConversion"/>
  </si>
  <si>
    <t>오! 문희</t>
    <phoneticPr fontId="2" type="noConversion"/>
  </si>
  <si>
    <t>코미디</t>
    <phoneticPr fontId="2" type="noConversion"/>
  </si>
  <si>
    <t>CGV아트</t>
    <phoneticPr fontId="2" type="noConversion"/>
  </si>
  <si>
    <t>원더우먼 1984(미국)</t>
    <phoneticPr fontId="2" type="noConversion"/>
  </si>
  <si>
    <t>나일 강의 죽음, 웨스트 사이드 스토리(12월)</t>
    <phoneticPr fontId="2" type="noConversion"/>
  </si>
  <si>
    <t>안티고네(11월)</t>
    <phoneticPr fontId="2" type="noConversion"/>
  </si>
  <si>
    <t>손익분기점(명)</t>
    <phoneticPr fontId="2" type="noConversion"/>
  </si>
  <si>
    <t>더러운 돈에 손대지 마라, 보호자(가제), 바이러스</t>
    <phoneticPr fontId="2" type="noConversion"/>
  </si>
  <si>
    <t>출장수사, 새해전야, 경관의 피, 도터, 앵커</t>
    <phoneticPr fontId="2" type="noConversion"/>
  </si>
  <si>
    <t>뮬란</t>
    <phoneticPr fontId="2" type="noConversion"/>
  </si>
  <si>
    <t>액션</t>
    <phoneticPr fontId="2" type="noConversion"/>
  </si>
  <si>
    <t>국제수사</t>
    <phoneticPr fontId="2" type="noConversion"/>
  </si>
  <si>
    <t>비상선언, 싱크홀, 야차, 피랍, 휴가</t>
    <phoneticPr fontId="2" type="noConversion"/>
  </si>
  <si>
    <t>킹스맨 3, 블랙 위도우(2021)</t>
    <phoneticPr fontId="2" type="noConversion"/>
  </si>
  <si>
    <t>극장판 미니특공대</t>
    <phoneticPr fontId="2" type="noConversion"/>
  </si>
  <si>
    <t>그대에게(가제), 새해전야</t>
    <phoneticPr fontId="2" type="noConversion"/>
  </si>
  <si>
    <t>소리도 없이</t>
    <phoneticPr fontId="2" type="noConversion"/>
  </si>
  <si>
    <t>도굴(11월), 발신제한, 보이스, 소년들, 영웅, 외계인</t>
    <phoneticPr fontId="2" type="noConversion"/>
  </si>
  <si>
    <t>디바</t>
    <phoneticPr fontId="2" type="noConversion"/>
  </si>
  <si>
    <t>검객</t>
    <phoneticPr fontId="2" type="noConversion"/>
  </si>
  <si>
    <t>액션</t>
    <phoneticPr fontId="2" type="noConversion"/>
  </si>
  <si>
    <t>스릴러</t>
    <phoneticPr fontId="2" type="noConversion"/>
  </si>
  <si>
    <t>오퍼스, 키위</t>
    <phoneticPr fontId="2" type="noConversion"/>
  </si>
  <si>
    <t>메가</t>
    <phoneticPr fontId="2" type="noConversion"/>
  </si>
  <si>
    <t>영화관 부금 = 총제</t>
    <phoneticPr fontId="2" type="noConversion"/>
  </si>
  <si>
    <t>배급 마케팅비 = 순제작비의 약 30%</t>
    <phoneticPr fontId="2" type="noConversion"/>
  </si>
  <si>
    <t>총제작비 = 130% x 순제작비</t>
    <phoneticPr fontId="2" type="noConversion"/>
  </si>
  <si>
    <t>순제작비 = 총제작비 *100/130</t>
    <phoneticPr fontId="2" type="noConversion"/>
  </si>
  <si>
    <t>검산</t>
    <phoneticPr fontId="2" type="noConversion"/>
  </si>
  <si>
    <t>C2 = E3?</t>
    <phoneticPr fontId="2" type="noConversion"/>
  </si>
  <si>
    <t>배급 수수료</t>
    <phoneticPr fontId="2" type="noConversion"/>
  </si>
  <si>
    <t>메인투자사 관리비</t>
    <phoneticPr fontId="2" type="noConversion"/>
  </si>
  <si>
    <t>(단위: 원)</t>
    <phoneticPr fontId="2" type="noConversion"/>
  </si>
  <si>
    <t>배급 마케팅비</t>
    <phoneticPr fontId="2" type="noConversion"/>
  </si>
  <si>
    <t>순제작비</t>
    <phoneticPr fontId="2" type="noConversion"/>
  </si>
  <si>
    <t>객단가</t>
    <phoneticPr fontId="2" type="noConversion"/>
  </si>
  <si>
    <t>배급 수수료 = 극장 부금의 10%</t>
    <phoneticPr fontId="2" type="noConversion"/>
  </si>
  <si>
    <t>메인투자사 관리비 = 총제의 2%</t>
    <phoneticPr fontId="2" type="noConversion"/>
  </si>
  <si>
    <t>*부가시장 수익 및 해외판매 매출은 제외</t>
    <phoneticPr fontId="2" type="noConversion"/>
  </si>
  <si>
    <t>영화관 매출</t>
    <phoneticPr fontId="2" type="noConversion"/>
  </si>
  <si>
    <t>극장 부금</t>
    <phoneticPr fontId="2" type="noConversion"/>
  </si>
  <si>
    <t>공제 후</t>
    <phoneticPr fontId="2" type="noConversion"/>
  </si>
  <si>
    <t>공제 후(총순이익)</t>
    <phoneticPr fontId="2" type="noConversion"/>
  </si>
  <si>
    <t>제작사 몫</t>
    <phoneticPr fontId="2" type="noConversion"/>
  </si>
  <si>
    <t>투자사 몫</t>
    <phoneticPr fontId="2" type="noConversion"/>
  </si>
  <si>
    <t>손익분기점, 총제, 순제 계산</t>
    <phoneticPr fontId="2" type="noConversion"/>
  </si>
  <si>
    <t>수익 정산 계산</t>
    <phoneticPr fontId="2" type="noConversion"/>
  </si>
  <si>
    <t>D4+G4=?</t>
    <phoneticPr fontId="2" type="noConversion"/>
  </si>
  <si>
    <t>*제작사:투자사 = 4:6으로 가정</t>
    <phoneticPr fontId="2" type="noConversion"/>
  </si>
  <si>
    <t>배급 수수료(10%)</t>
    <phoneticPr fontId="2" type="noConversion"/>
  </si>
  <si>
    <t>메인투자사 관리비(2%)</t>
    <phoneticPr fontId="2" type="noConversion"/>
  </si>
  <si>
    <t>담보</t>
    <phoneticPr fontId="2" type="noConversion"/>
  </si>
  <si>
    <t>국제수사</t>
    <phoneticPr fontId="2" type="noConversion"/>
  </si>
  <si>
    <t>드라마</t>
    <phoneticPr fontId="2" type="noConversion"/>
  </si>
  <si>
    <t>액션, 드라마, 범죄</t>
    <phoneticPr fontId="2" type="noConversion"/>
  </si>
  <si>
    <t>CJ ENM</t>
    <phoneticPr fontId="2" type="noConversion"/>
  </si>
  <si>
    <t>쇼박스</t>
    <phoneticPr fontId="2" type="noConversion"/>
  </si>
  <si>
    <t>그린랜드</t>
    <phoneticPr fontId="2" type="noConversion"/>
  </si>
  <si>
    <t>조이앤시네마</t>
    <phoneticPr fontId="2" type="noConversion"/>
  </si>
  <si>
    <t>액션, 스릴러</t>
    <phoneticPr fontId="2" type="noConversion"/>
  </si>
  <si>
    <t>테슬라, 21 브릿지(재)</t>
    <phoneticPr fontId="2" type="noConversion"/>
  </si>
  <si>
    <t>007 노 타임 투 다이(21년 4월), 쥬라기 월드: 도미니언(22년 6월)</t>
    <phoneticPr fontId="2" type="noConversion"/>
  </si>
  <si>
    <t>언힌지드</t>
    <phoneticPr fontId="2" type="noConversion"/>
  </si>
  <si>
    <t>누리픽쳐스</t>
    <phoneticPr fontId="2" type="noConversion"/>
  </si>
  <si>
    <t>스릴러, 범죄</t>
    <phoneticPr fontId="2" type="noConversion"/>
  </si>
  <si>
    <t>삼진그룹 영어토익반</t>
    <phoneticPr fontId="2" type="noConversion"/>
  </si>
  <si>
    <t>이상한 나라의 수학자</t>
    <phoneticPr fontId="2" type="noConversion"/>
  </si>
  <si>
    <t>소리도 없이</t>
    <phoneticPr fontId="2" type="noConversion"/>
  </si>
  <si>
    <t>범죄, 드라마</t>
    <phoneticPr fontId="2" type="noConversion"/>
  </si>
  <si>
    <t>에이스메이커</t>
    <phoneticPr fontId="2" type="noConversion"/>
  </si>
  <si>
    <t>돌멩이</t>
    <phoneticPr fontId="2" type="noConversion"/>
  </si>
  <si>
    <t>-</t>
    <phoneticPr fontId="2" type="noConversion"/>
  </si>
  <si>
    <t>돌멩이</t>
    <phoneticPr fontId="2" type="noConversion"/>
  </si>
  <si>
    <t>예술, 독립, 드라마</t>
    <phoneticPr fontId="2" type="noConversion"/>
  </si>
  <si>
    <t>리틀빅픽쳐스</t>
    <phoneticPr fontId="2" type="noConversion"/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</si>
</sst>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176" formatCode="#&quot;주차&quot;"/>
    <numFmt numFmtId="177" formatCode="#,##0_ "/>
    <numFmt numFmtId="178" formatCode="m&quot;/&quot;d;@"/>
    <numFmt numFmtId="179" formatCode="[Red][&gt;0]&quot;▲&quot;#,##0%;[Blue]&quot;▼&quot;#,##0%;"/>
    <numFmt numFmtId="180" formatCode="0.0%"/>
    <numFmt numFmtId="181" formatCode="#,##0_);[Red]\(#,##0\)"/>
  </numFmts>
  <fonts count="2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20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>
      <alignment vertical="center"/>
    </xf>
    <xf numFmtId="177" fontId="0" fillId="0" borderId="1" xfId="0" applyNumberFormat="1" applyBorder="1" applyAlignment="1">
      <alignment vertical="center"/>
    </xf>
    <xf numFmtId="177" fontId="8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8" fontId="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>
      <alignment vertical="center"/>
    </xf>
    <xf numFmtId="178" fontId="6" fillId="0" borderId="1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9" fillId="0" borderId="1" xfId="0" applyNumberFormat="1" applyFont="1" applyFill="1" applyBorder="1">
      <alignment vertical="center"/>
    </xf>
    <xf numFmtId="177" fontId="9" fillId="0" borderId="1" xfId="0" applyNumberFormat="1" applyFont="1" applyBorder="1">
      <alignment vertical="center"/>
    </xf>
    <xf numFmtId="178" fontId="1" fillId="0" borderId="2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21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7" fontId="8" fillId="0" borderId="1" xfId="0" applyNumberFormat="1" applyFont="1" applyFill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7" fontId="8" fillId="0" borderId="5" xfId="0" applyNumberFormat="1" applyFont="1" applyBorder="1">
      <alignment vertical="center"/>
    </xf>
    <xf numFmtId="177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9" fontId="0" fillId="0" borderId="27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80" fontId="0" fillId="0" borderId="0" xfId="0" applyNumberFormat="1">
      <alignment vertical="center"/>
    </xf>
    <xf numFmtId="18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80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180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7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176" fontId="3" fillId="0" borderId="22" xfId="0" applyNumberFormat="1" applyFont="1" applyBorder="1" applyAlignment="1">
      <alignment horizontal="center" vertical="center"/>
    </xf>
    <xf numFmtId="177" fontId="0" fillId="2" borderId="27" xfId="0" applyNumberFormat="1" applyFill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7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1" xfId="0" applyNumberFormat="1" applyFill="1" applyBorder="1" applyAlignment="1">
      <alignment vertical="center" wrapText="1"/>
    </xf>
    <xf numFmtId="41" fontId="3" fillId="0" borderId="1" xfId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0" xfId="1" applyFont="1">
      <alignment vertical="center"/>
    </xf>
    <xf numFmtId="41" fontId="0" fillId="0" borderId="1" xfId="1" applyFont="1" applyBorder="1" applyAlignment="1">
      <alignment vertical="center" wrapText="1"/>
    </xf>
    <xf numFmtId="41" fontId="0" fillId="0" borderId="1" xfId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9" sqref="D9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.4140625" customWidth="1"/>
    <col min="8" max="10" width="14.9140625" customWidth="1"/>
    <col min="11" max="12" width="20.5" customWidth="1"/>
  </cols>
  <sheetData>
    <row r="1" spans="1:12" ht="42" customHeight="1" thickBot="1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A2" s="67" t="s">
        <v>3</v>
      </c>
      <c r="B2" s="69" t="s">
        <v>4</v>
      </c>
      <c r="C2" s="71" t="s">
        <v>5</v>
      </c>
      <c r="D2" s="71" t="s">
        <v>6</v>
      </c>
      <c r="E2" s="71" t="s">
        <v>7</v>
      </c>
      <c r="F2" s="71" t="s">
        <v>8</v>
      </c>
      <c r="G2" s="77"/>
      <c r="H2" s="71" t="s">
        <v>9</v>
      </c>
      <c r="I2" s="73" t="s">
        <v>1</v>
      </c>
      <c r="J2" s="75" t="s">
        <v>2</v>
      </c>
      <c r="K2" s="16" t="s">
        <v>10</v>
      </c>
      <c r="L2" s="17" t="s">
        <v>11</v>
      </c>
    </row>
    <row r="3" spans="1:12" ht="17.5" thickBot="1">
      <c r="A3" s="68"/>
      <c r="B3" s="70"/>
      <c r="C3" s="72"/>
      <c r="D3" s="72"/>
      <c r="E3" s="72"/>
      <c r="F3" s="72"/>
      <c r="G3" s="78"/>
      <c r="H3" s="72"/>
      <c r="I3" s="74"/>
      <c r="J3" s="76"/>
      <c r="K3" s="18" t="s">
        <v>13</v>
      </c>
      <c r="L3" s="19" t="s">
        <v>14</v>
      </c>
    </row>
    <row r="4" spans="1:12">
      <c r="A4" s="81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82"/>
      <c r="L4" s="82"/>
    </row>
    <row r="5" spans="1:12">
      <c r="A5" s="79"/>
      <c r="B5" s="21" t="s">
        <v>16</v>
      </c>
      <c r="C5" s="6"/>
      <c r="D5" s="6"/>
      <c r="E5" s="6"/>
      <c r="F5" s="6"/>
      <c r="G5" s="6"/>
      <c r="H5" s="6"/>
      <c r="I5" s="6"/>
      <c r="J5" s="6"/>
      <c r="K5" s="7">
        <f>SUM(C5:F5)</f>
        <v>0</v>
      </c>
      <c r="L5" s="7">
        <f>SUM(H5:J5)</f>
        <v>0</v>
      </c>
    </row>
    <row r="6" spans="1:12">
      <c r="A6" s="79"/>
      <c r="B6" s="21" t="s">
        <v>15</v>
      </c>
      <c r="C6" s="6"/>
      <c r="D6" s="8"/>
      <c r="E6" s="6"/>
      <c r="F6" s="6"/>
      <c r="G6" s="6"/>
      <c r="H6" s="6"/>
      <c r="I6" s="6"/>
      <c r="J6" s="6"/>
      <c r="K6" s="9">
        <f>SUM(C6:F6)</f>
        <v>0</v>
      </c>
      <c r="L6" s="9">
        <f>SUM(H6:J6)</f>
        <v>0</v>
      </c>
    </row>
    <row r="7" spans="1:12">
      <c r="A7" s="79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80"/>
      <c r="L7" s="80"/>
    </row>
    <row r="8" spans="1:12">
      <c r="A8" s="79"/>
      <c r="B8" s="21" t="s">
        <v>16</v>
      </c>
      <c r="C8" s="6"/>
      <c r="D8" s="6"/>
      <c r="E8" s="6"/>
      <c r="F8" s="6"/>
      <c r="G8" s="6"/>
      <c r="H8" s="6"/>
      <c r="I8" s="6"/>
      <c r="J8" s="6"/>
      <c r="K8" s="9">
        <f>SUM(C8:F8)</f>
        <v>0</v>
      </c>
      <c r="L8" s="9">
        <f>SUM(H8:J8)</f>
        <v>0</v>
      </c>
    </row>
    <row r="9" spans="1:12">
      <c r="A9" s="79"/>
      <c r="B9" s="21" t="s">
        <v>15</v>
      </c>
      <c r="C9" s="6"/>
      <c r="D9" s="6"/>
      <c r="E9" s="6"/>
      <c r="F9" s="6"/>
      <c r="G9" s="6"/>
      <c r="H9" s="6"/>
      <c r="I9" s="6"/>
      <c r="J9" s="6"/>
      <c r="K9" s="9">
        <f>SUM(C9:F9)</f>
        <v>0</v>
      </c>
      <c r="L9" s="9">
        <f>SUM(H9:J9)</f>
        <v>0</v>
      </c>
    </row>
    <row r="10" spans="1:12">
      <c r="A10" s="79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80"/>
      <c r="L10" s="80"/>
    </row>
    <row r="11" spans="1:12">
      <c r="A11" s="79"/>
      <c r="B11" s="21" t="s">
        <v>16</v>
      </c>
      <c r="C11" s="6"/>
      <c r="D11" s="6"/>
      <c r="E11" s="6"/>
      <c r="F11" s="6"/>
      <c r="G11" s="6"/>
      <c r="H11" s="6"/>
      <c r="I11" s="6"/>
      <c r="J11" s="6"/>
      <c r="K11" s="9">
        <f>SUM(C11:F11)</f>
        <v>0</v>
      </c>
      <c r="L11" s="7">
        <f>SUM(H11:J11)</f>
        <v>0</v>
      </c>
    </row>
    <row r="12" spans="1:12">
      <c r="A12" s="79"/>
      <c r="B12" s="21" t="s">
        <v>15</v>
      </c>
      <c r="C12" s="6"/>
      <c r="D12" s="6"/>
      <c r="E12" s="6"/>
      <c r="F12" s="6"/>
      <c r="G12" s="6"/>
      <c r="H12" s="6"/>
      <c r="I12" s="6"/>
      <c r="J12" s="6"/>
      <c r="K12" s="9">
        <f>SUM(C12:F12)</f>
        <v>0</v>
      </c>
      <c r="L12" s="9">
        <f>SUM(H12:J12)</f>
        <v>0</v>
      </c>
    </row>
    <row r="13" spans="1:12">
      <c r="A13" s="79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80"/>
      <c r="L13" s="80"/>
    </row>
    <row r="14" spans="1:12">
      <c r="A14" s="79"/>
      <c r="B14" s="21" t="s">
        <v>16</v>
      </c>
      <c r="C14" s="6"/>
      <c r="D14" s="6"/>
      <c r="E14" s="6"/>
      <c r="F14" s="6"/>
      <c r="G14" s="6"/>
      <c r="H14" s="6"/>
      <c r="I14" s="6"/>
      <c r="J14" s="6"/>
      <c r="K14" s="7">
        <f>SUM(C14:F14)</f>
        <v>0</v>
      </c>
      <c r="L14" s="7">
        <f>SUM(H14:J14)</f>
        <v>0</v>
      </c>
    </row>
    <row r="15" spans="1:12">
      <c r="A15" s="79"/>
      <c r="B15" s="21" t="s">
        <v>15</v>
      </c>
      <c r="C15" s="6"/>
      <c r="D15" s="6"/>
      <c r="E15" s="6"/>
      <c r="F15" s="6"/>
      <c r="G15" s="6"/>
      <c r="H15" s="6"/>
      <c r="I15" s="6"/>
      <c r="J15" s="6"/>
      <c r="K15" s="9">
        <f>SUM(C15:F15)</f>
        <v>0</v>
      </c>
      <c r="L15" s="9">
        <f>SUM(H15:J15)</f>
        <v>0</v>
      </c>
    </row>
    <row r="16" spans="1:12">
      <c r="A16" s="79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80"/>
      <c r="L16" s="80"/>
    </row>
    <row r="17" spans="1:12">
      <c r="A17" s="79"/>
      <c r="B17" s="21" t="s">
        <v>16</v>
      </c>
      <c r="C17" s="6"/>
      <c r="D17" s="6"/>
      <c r="E17" s="6"/>
      <c r="F17" s="6"/>
      <c r="G17" s="6"/>
      <c r="H17" s="6"/>
      <c r="I17" s="6"/>
      <c r="J17" s="6"/>
      <c r="K17" s="7">
        <f>SUM(C17:F17)</f>
        <v>0</v>
      </c>
      <c r="L17" s="7">
        <f>SUM(H17:J17)</f>
        <v>0</v>
      </c>
    </row>
    <row r="18" spans="1:12">
      <c r="A18" s="79"/>
      <c r="B18" s="21" t="s">
        <v>15</v>
      </c>
      <c r="C18" s="6"/>
      <c r="D18" s="6"/>
      <c r="E18" s="6"/>
      <c r="F18" s="6"/>
      <c r="G18" s="6"/>
      <c r="H18" s="6"/>
      <c r="I18" s="6"/>
      <c r="J18" s="6"/>
      <c r="K18" s="7">
        <f>SUM(C18:F18)</f>
        <v>0</v>
      </c>
      <c r="L18" s="7">
        <f>SUM(H18:J18)</f>
        <v>0</v>
      </c>
    </row>
    <row r="19" spans="1:12">
      <c r="A19" s="79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80"/>
      <c r="L19" s="80"/>
    </row>
    <row r="20" spans="1:12">
      <c r="A20" s="79"/>
      <c r="B20" s="21" t="s">
        <v>16</v>
      </c>
      <c r="C20" s="6"/>
      <c r="D20" s="6"/>
      <c r="E20" s="6"/>
      <c r="F20" s="6"/>
      <c r="G20" s="6"/>
      <c r="H20" s="6"/>
      <c r="I20" s="6"/>
      <c r="J20" s="6"/>
      <c r="K20" s="7">
        <f>SUM(C20:F20)</f>
        <v>0</v>
      </c>
      <c r="L20" s="7">
        <f>SUM(H20:J20)</f>
        <v>0</v>
      </c>
    </row>
    <row r="21" spans="1:12">
      <c r="A21" s="79"/>
      <c r="B21" s="21" t="s">
        <v>15</v>
      </c>
      <c r="C21" s="6"/>
      <c r="D21" s="6"/>
      <c r="E21" s="6"/>
      <c r="F21" s="6"/>
      <c r="G21" s="6"/>
      <c r="H21" s="6"/>
      <c r="I21" s="11"/>
      <c r="J21" s="6"/>
      <c r="K21" s="7">
        <f>SUM(C21:F21)</f>
        <v>0</v>
      </c>
      <c r="L21" s="7">
        <f>SUM(H21:J21)</f>
        <v>0</v>
      </c>
    </row>
    <row r="22" spans="1:12">
      <c r="A22" s="79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80"/>
      <c r="L22" s="80"/>
    </row>
    <row r="23" spans="1:12">
      <c r="A23" s="79"/>
      <c r="B23" s="21" t="s">
        <v>16</v>
      </c>
      <c r="C23" s="6"/>
      <c r="D23" s="6"/>
      <c r="E23" s="6"/>
      <c r="F23" s="6"/>
      <c r="G23" s="6"/>
      <c r="H23" s="6"/>
      <c r="I23" s="6"/>
      <c r="J23" s="6"/>
      <c r="K23" s="7">
        <f>SUM(C23:F23)</f>
        <v>0</v>
      </c>
      <c r="L23" s="7">
        <f>SUM(H23:J23)</f>
        <v>0</v>
      </c>
    </row>
    <row r="24" spans="1:12">
      <c r="A24" s="79"/>
      <c r="B24" s="21" t="s">
        <v>15</v>
      </c>
      <c r="C24" s="6"/>
      <c r="D24" s="6"/>
      <c r="E24" s="6"/>
      <c r="F24" s="6"/>
      <c r="G24" s="6"/>
      <c r="H24" s="6"/>
      <c r="I24" s="6"/>
      <c r="J24" s="6"/>
      <c r="K24" s="7">
        <f>SUM(C24:F24)</f>
        <v>0</v>
      </c>
      <c r="L24" s="7">
        <f>SUM(H24:J24)</f>
        <v>0</v>
      </c>
    </row>
    <row r="25" spans="1:12">
      <c r="A25" s="79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80"/>
      <c r="L25" s="80"/>
    </row>
    <row r="26" spans="1:12">
      <c r="A26" s="79"/>
      <c r="B26" s="21" t="s">
        <v>16</v>
      </c>
      <c r="C26" s="6"/>
      <c r="D26" s="6"/>
      <c r="E26" s="6"/>
      <c r="F26" s="6"/>
      <c r="G26" s="6"/>
      <c r="H26" s="6"/>
      <c r="I26" s="6"/>
      <c r="J26" s="6"/>
      <c r="K26" s="7">
        <f>SUM(C26:F26)</f>
        <v>0</v>
      </c>
      <c r="L26" s="7">
        <f>SUM(H26:J26)</f>
        <v>0</v>
      </c>
    </row>
    <row r="27" spans="1:12">
      <c r="A27" s="79"/>
      <c r="B27" s="21" t="s">
        <v>15</v>
      </c>
      <c r="C27" s="6"/>
      <c r="D27" s="6"/>
      <c r="E27" s="6"/>
      <c r="F27" s="6"/>
      <c r="G27" s="6"/>
      <c r="H27" s="6"/>
      <c r="I27" s="6"/>
      <c r="J27" s="6"/>
      <c r="K27" s="7">
        <f>SUM(C27:F27)</f>
        <v>0</v>
      </c>
      <c r="L27" s="7">
        <f>SUM(H27:J27)</f>
        <v>0</v>
      </c>
    </row>
    <row r="28" spans="1:12">
      <c r="A28" s="79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80"/>
      <c r="L28" s="80"/>
    </row>
    <row r="29" spans="1:12">
      <c r="A29" s="79"/>
      <c r="B29" s="21" t="s">
        <v>16</v>
      </c>
      <c r="C29" s="6"/>
      <c r="D29" s="6"/>
      <c r="E29" s="6"/>
      <c r="F29" s="6"/>
      <c r="G29" s="6"/>
      <c r="H29" s="6"/>
      <c r="I29" s="6"/>
      <c r="J29" s="6"/>
      <c r="K29" s="7">
        <f>SUM(C29:F29)</f>
        <v>0</v>
      </c>
      <c r="L29" s="7">
        <f>SUM(H29:J29)</f>
        <v>0</v>
      </c>
    </row>
    <row r="30" spans="1:12">
      <c r="A30" s="79"/>
      <c r="B30" s="21" t="s">
        <v>15</v>
      </c>
      <c r="C30" s="6"/>
      <c r="D30" s="6"/>
      <c r="E30" s="6"/>
      <c r="F30" s="6"/>
      <c r="G30" s="6"/>
      <c r="H30" s="6"/>
      <c r="I30" s="6"/>
      <c r="J30" s="6"/>
      <c r="K30" s="7">
        <f>SUM(C30:F30)</f>
        <v>0</v>
      </c>
      <c r="L30" s="7">
        <f>SUM(H30:J30)</f>
        <v>0</v>
      </c>
    </row>
    <row r="31" spans="1:12">
      <c r="A31" s="79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80"/>
      <c r="L31" s="80"/>
    </row>
    <row r="32" spans="1:12">
      <c r="A32" s="79"/>
      <c r="B32" s="21" t="s">
        <v>16</v>
      </c>
      <c r="C32" s="6"/>
      <c r="D32" s="6"/>
      <c r="E32" s="6"/>
      <c r="F32" s="6"/>
      <c r="G32" s="6"/>
      <c r="H32" s="6"/>
      <c r="I32" s="6"/>
      <c r="J32" s="6"/>
      <c r="K32" s="7">
        <f>SUM(C32:F32)</f>
        <v>0</v>
      </c>
      <c r="L32" s="7">
        <f>SUM(H32:J32)</f>
        <v>0</v>
      </c>
    </row>
    <row r="33" spans="1:12">
      <c r="A33" s="79"/>
      <c r="B33" s="21" t="s">
        <v>15</v>
      </c>
      <c r="C33" s="6"/>
      <c r="D33" s="6"/>
      <c r="E33" s="6"/>
      <c r="F33" s="6"/>
      <c r="G33" s="6"/>
      <c r="H33" s="6"/>
      <c r="I33" s="6"/>
      <c r="J33" s="6"/>
      <c r="K33" s="7">
        <f>SUM(C33:F33)</f>
        <v>0</v>
      </c>
      <c r="L33" s="7">
        <f>SUM(H33:J33)</f>
        <v>0</v>
      </c>
    </row>
    <row r="34" spans="1:12">
      <c r="A34" s="79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80"/>
      <c r="L34" s="80"/>
    </row>
    <row r="35" spans="1:12">
      <c r="A35" s="79"/>
      <c r="B35" s="21" t="s">
        <v>16</v>
      </c>
      <c r="C35" s="6"/>
      <c r="D35" s="6"/>
      <c r="E35" s="6"/>
      <c r="F35" s="6"/>
      <c r="G35" s="6"/>
      <c r="H35" s="6"/>
      <c r="I35" s="6"/>
      <c r="J35" s="6"/>
      <c r="K35" s="7">
        <f>SUM(C35:F35)</f>
        <v>0</v>
      </c>
      <c r="L35" s="7">
        <f>SUM(H35:J35)</f>
        <v>0</v>
      </c>
    </row>
    <row r="36" spans="1:12">
      <c r="A36" s="79"/>
      <c r="B36" s="21" t="s">
        <v>15</v>
      </c>
      <c r="C36" s="6"/>
      <c r="D36" s="6"/>
      <c r="E36" s="6"/>
      <c r="F36" s="6"/>
      <c r="G36" s="6"/>
      <c r="H36" s="6"/>
      <c r="I36" s="6"/>
      <c r="J36" s="6"/>
      <c r="K36" s="7">
        <f>SUM(C36:F36)</f>
        <v>0</v>
      </c>
      <c r="L36" s="7">
        <f>SUM(H36:J36)</f>
        <v>0</v>
      </c>
    </row>
    <row r="37" spans="1:12">
      <c r="A37" s="79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80"/>
      <c r="L37" s="80"/>
    </row>
    <row r="38" spans="1:12">
      <c r="A38" s="79"/>
      <c r="B38" s="21" t="s">
        <v>16</v>
      </c>
      <c r="C38" s="6"/>
      <c r="D38" s="6"/>
      <c r="E38" s="6"/>
      <c r="F38" s="6"/>
      <c r="G38" s="6"/>
      <c r="H38" s="6"/>
      <c r="I38" s="6"/>
      <c r="J38" s="6"/>
      <c r="K38" s="7">
        <f>SUM(C38:F38)</f>
        <v>0</v>
      </c>
      <c r="L38" s="7">
        <f>SUM(H38:J38)</f>
        <v>0</v>
      </c>
    </row>
    <row r="39" spans="1:12">
      <c r="A39" s="79"/>
      <c r="B39" s="21" t="s">
        <v>15</v>
      </c>
      <c r="C39" s="6"/>
      <c r="D39" s="6"/>
      <c r="E39" s="6"/>
      <c r="F39" s="6"/>
      <c r="G39" s="6"/>
      <c r="H39" s="6"/>
      <c r="I39" s="6"/>
      <c r="J39" s="6"/>
      <c r="K39" s="7">
        <f>SUM(C39:F39)</f>
        <v>0</v>
      </c>
      <c r="L39" s="7">
        <f>SUM(H39:J39)</f>
        <v>0</v>
      </c>
    </row>
    <row r="40" spans="1:12">
      <c r="A40" s="79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80"/>
      <c r="L40" s="80"/>
    </row>
    <row r="41" spans="1:12">
      <c r="A41" s="79"/>
      <c r="B41" s="21" t="s">
        <v>16</v>
      </c>
      <c r="C41" s="6"/>
      <c r="D41" s="6"/>
      <c r="E41" s="6"/>
      <c r="F41" s="6"/>
      <c r="G41" s="6"/>
      <c r="H41" s="6"/>
      <c r="I41" s="6"/>
      <c r="J41" s="6"/>
      <c r="K41" s="7">
        <f>SUM(C41:F41)</f>
        <v>0</v>
      </c>
      <c r="L41" s="7">
        <f>SUM(H41:J41)</f>
        <v>0</v>
      </c>
    </row>
    <row r="42" spans="1:12">
      <c r="A42" s="79"/>
      <c r="B42" s="21" t="s">
        <v>15</v>
      </c>
      <c r="C42" s="6"/>
      <c r="D42" s="6"/>
      <c r="E42" s="6"/>
      <c r="F42" s="6"/>
      <c r="G42" s="6"/>
      <c r="H42" s="6"/>
      <c r="I42" s="6"/>
      <c r="J42" s="6"/>
      <c r="K42" s="7">
        <f>SUM(C42:F42)</f>
        <v>0</v>
      </c>
      <c r="L42" s="7">
        <f>SUM(H42:J42)</f>
        <v>0</v>
      </c>
    </row>
    <row r="43" spans="1:12">
      <c r="A43" s="79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80"/>
      <c r="L43" s="80"/>
    </row>
    <row r="44" spans="1:12">
      <c r="A44" s="79"/>
      <c r="B44" s="21" t="s">
        <v>16</v>
      </c>
      <c r="C44" s="6"/>
      <c r="D44" s="6"/>
      <c r="E44" s="6"/>
      <c r="F44" s="6"/>
      <c r="G44" s="6"/>
      <c r="H44" s="6"/>
      <c r="I44" s="6"/>
      <c r="J44" s="23"/>
      <c r="K44" s="7">
        <f>SUM(C44:F44)</f>
        <v>0</v>
      </c>
      <c r="L44" s="7">
        <f>SUM(H44:J44)</f>
        <v>0</v>
      </c>
    </row>
    <row r="45" spans="1:12">
      <c r="A45" s="79"/>
      <c r="B45" s="21" t="s">
        <v>15</v>
      </c>
      <c r="C45" s="6"/>
      <c r="D45" s="6"/>
      <c r="E45" s="6"/>
      <c r="F45" s="6"/>
      <c r="G45" s="6"/>
      <c r="H45" s="6"/>
      <c r="I45" s="6"/>
      <c r="J45" s="23"/>
      <c r="K45" s="7">
        <f>SUM(C45:F45)</f>
        <v>0</v>
      </c>
      <c r="L45" s="7">
        <f>SUM(H45:J45)</f>
        <v>0</v>
      </c>
    </row>
    <row r="46" spans="1:12">
      <c r="A46" s="79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80"/>
      <c r="L46" s="80"/>
    </row>
    <row r="47" spans="1:12">
      <c r="A47" s="79"/>
      <c r="B47" s="21" t="s">
        <v>16</v>
      </c>
      <c r="C47" s="6"/>
      <c r="D47" s="6"/>
      <c r="E47" s="6"/>
      <c r="F47" s="6"/>
      <c r="G47" s="6"/>
      <c r="H47" s="6"/>
      <c r="I47" s="6"/>
      <c r="J47" s="6"/>
      <c r="K47" s="7">
        <f>SUM(C47:F47)</f>
        <v>0</v>
      </c>
      <c r="L47" s="7">
        <f>SUM(H47:J47)</f>
        <v>0</v>
      </c>
    </row>
    <row r="48" spans="1:12">
      <c r="A48" s="79"/>
      <c r="B48" s="21" t="s">
        <v>15</v>
      </c>
      <c r="C48" s="6"/>
      <c r="D48" s="6"/>
      <c r="E48" s="6"/>
      <c r="F48" s="6"/>
      <c r="G48" s="6"/>
      <c r="H48" s="6"/>
      <c r="I48" s="6"/>
      <c r="J48" s="6"/>
      <c r="K48" s="7">
        <f>SUM(C48:F48)</f>
        <v>0</v>
      </c>
      <c r="L48" s="7">
        <f>SUM(H48:J48)</f>
        <v>0</v>
      </c>
    </row>
    <row r="49" spans="1:12">
      <c r="A49" s="79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80"/>
      <c r="L49" s="80"/>
    </row>
    <row r="50" spans="1:12">
      <c r="A50" s="79"/>
      <c r="B50" s="21" t="s">
        <v>16</v>
      </c>
      <c r="C50" s="6"/>
      <c r="D50" s="6"/>
      <c r="E50" s="6"/>
      <c r="F50" s="6"/>
      <c r="G50" s="6"/>
      <c r="H50" s="6"/>
      <c r="I50" s="6"/>
      <c r="J50" s="6"/>
      <c r="K50" s="7">
        <f>SUM(C50:F50)</f>
        <v>0</v>
      </c>
      <c r="L50" s="7">
        <f>SUM(H50:J50)</f>
        <v>0</v>
      </c>
    </row>
    <row r="51" spans="1:12">
      <c r="A51" s="79"/>
      <c r="B51" s="21" t="s">
        <v>15</v>
      </c>
      <c r="C51" s="6"/>
      <c r="D51" s="6"/>
      <c r="E51" s="6"/>
      <c r="F51" s="6"/>
      <c r="G51" s="6"/>
      <c r="H51" s="6"/>
      <c r="I51" s="6"/>
      <c r="J51" s="6"/>
      <c r="K51" s="7">
        <f>SUM(C51:F51)</f>
        <v>0</v>
      </c>
      <c r="L51" s="7">
        <f>SUM(H51:J51)</f>
        <v>0</v>
      </c>
    </row>
    <row r="52" spans="1:12">
      <c r="A52" s="79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80"/>
      <c r="L52" s="80"/>
    </row>
    <row r="53" spans="1:12">
      <c r="A53" s="79"/>
      <c r="B53" s="21" t="s">
        <v>16</v>
      </c>
      <c r="C53" s="6"/>
      <c r="D53" s="6"/>
      <c r="E53" s="6"/>
      <c r="F53" s="6"/>
      <c r="G53" s="6"/>
      <c r="H53" s="6"/>
      <c r="I53" s="6"/>
      <c r="J53" s="23"/>
      <c r="K53" s="7">
        <f>SUM(C53:F53)</f>
        <v>0</v>
      </c>
      <c r="L53" s="7">
        <f>SUM(H53:J53)</f>
        <v>0</v>
      </c>
    </row>
    <row r="54" spans="1:12">
      <c r="A54" s="79"/>
      <c r="B54" s="21" t="s">
        <v>15</v>
      </c>
      <c r="C54" s="6"/>
      <c r="D54" s="6"/>
      <c r="E54" s="6"/>
      <c r="F54" s="6"/>
      <c r="G54" s="6"/>
      <c r="H54" s="6"/>
      <c r="I54" s="6"/>
      <c r="J54" s="23"/>
      <c r="K54" s="7">
        <f>SUM(C54:F54)</f>
        <v>0</v>
      </c>
      <c r="L54" s="7">
        <f>SUM(H54:J54)</f>
        <v>0</v>
      </c>
    </row>
    <row r="55" spans="1:12">
      <c r="A55" s="79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80"/>
      <c r="L55" s="80"/>
    </row>
    <row r="56" spans="1:12">
      <c r="A56" s="79"/>
      <c r="B56" s="21" t="s">
        <v>16</v>
      </c>
      <c r="C56" s="6"/>
      <c r="D56" s="6"/>
      <c r="E56" s="6"/>
      <c r="F56" s="6"/>
      <c r="G56" s="6"/>
      <c r="H56" s="6"/>
      <c r="I56" s="6"/>
      <c r="J56" s="6"/>
      <c r="K56" s="7">
        <f>SUM(C56:F56)</f>
        <v>0</v>
      </c>
      <c r="L56" s="7">
        <f>SUM(H56:J56)</f>
        <v>0</v>
      </c>
    </row>
    <row r="57" spans="1:12">
      <c r="A57" s="79"/>
      <c r="B57" s="21" t="s">
        <v>15</v>
      </c>
      <c r="C57" s="6"/>
      <c r="D57" s="6"/>
      <c r="E57" s="6"/>
      <c r="F57" s="6"/>
      <c r="G57" s="6"/>
      <c r="H57" s="6"/>
      <c r="I57" s="6"/>
      <c r="J57" s="6"/>
      <c r="K57" s="7">
        <f>SUM(C57:F57)</f>
        <v>0</v>
      </c>
      <c r="L57" s="7">
        <f>SUM(H57:J57)</f>
        <v>0</v>
      </c>
    </row>
    <row r="58" spans="1:12">
      <c r="A58" s="79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80"/>
      <c r="L58" s="80"/>
    </row>
    <row r="59" spans="1:12">
      <c r="A59" s="79"/>
      <c r="B59" s="21" t="s">
        <v>16</v>
      </c>
      <c r="C59" s="6"/>
      <c r="D59" s="6"/>
      <c r="E59" s="6"/>
      <c r="F59" s="6"/>
      <c r="G59" s="6"/>
      <c r="H59" s="6"/>
      <c r="I59" s="6"/>
      <c r="J59" s="6"/>
      <c r="K59" s="7">
        <f>SUM(C59:F59)</f>
        <v>0</v>
      </c>
      <c r="L59" s="7">
        <f>SUM(H59:J59)</f>
        <v>0</v>
      </c>
    </row>
    <row r="60" spans="1:12">
      <c r="A60" s="79"/>
      <c r="B60" s="21" t="s">
        <v>15</v>
      </c>
      <c r="C60" s="6"/>
      <c r="D60" s="6"/>
      <c r="E60" s="6"/>
      <c r="F60" s="6"/>
      <c r="G60" s="6"/>
      <c r="H60" s="6"/>
      <c r="I60" s="6"/>
      <c r="J60" s="6"/>
      <c r="K60" s="7">
        <f>SUM(C60:F60)</f>
        <v>0</v>
      </c>
      <c r="L60" s="7">
        <f>SUM(H60:J60)</f>
        <v>0</v>
      </c>
    </row>
    <row r="61" spans="1:12">
      <c r="A61" s="79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80"/>
      <c r="L61" s="80"/>
    </row>
    <row r="62" spans="1:12">
      <c r="A62" s="79"/>
      <c r="B62" s="21" t="s">
        <v>16</v>
      </c>
      <c r="C62" s="6"/>
      <c r="D62" s="6"/>
      <c r="E62" s="6"/>
      <c r="F62" s="6"/>
      <c r="G62" s="6"/>
      <c r="H62" s="6"/>
      <c r="I62" s="6"/>
      <c r="J62" s="6"/>
      <c r="K62" s="7">
        <f>SUM(C62:F62)</f>
        <v>0</v>
      </c>
      <c r="L62" s="7">
        <f>SUM(H62:J62)</f>
        <v>0</v>
      </c>
    </row>
    <row r="63" spans="1:12">
      <c r="A63" s="79"/>
      <c r="B63" s="21" t="s">
        <v>15</v>
      </c>
      <c r="C63" s="6"/>
      <c r="D63" s="6"/>
      <c r="E63" s="6"/>
      <c r="F63" s="6"/>
      <c r="G63" s="6"/>
      <c r="H63" s="6"/>
      <c r="I63" s="6"/>
      <c r="J63" s="6"/>
      <c r="K63" s="7">
        <f>SUM(C63:F63)</f>
        <v>0</v>
      </c>
      <c r="L63" s="7">
        <f>SUM(H63:J63)</f>
        <v>0</v>
      </c>
    </row>
    <row r="64" spans="1:12">
      <c r="A64" s="79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80"/>
      <c r="L64" s="80"/>
    </row>
    <row r="65" spans="1:12">
      <c r="A65" s="79"/>
      <c r="B65" s="21" t="s">
        <v>16</v>
      </c>
      <c r="C65" s="6"/>
      <c r="D65" s="6"/>
      <c r="E65" s="6"/>
      <c r="F65" s="6"/>
      <c r="G65" s="6"/>
      <c r="H65" s="6"/>
      <c r="I65" s="6"/>
      <c r="J65" s="6"/>
      <c r="K65" s="7">
        <f>SUM(C65:F65)</f>
        <v>0</v>
      </c>
      <c r="L65" s="7">
        <f>SUM(H65:J65)</f>
        <v>0</v>
      </c>
    </row>
    <row r="66" spans="1:12">
      <c r="A66" s="79"/>
      <c r="B66" s="21" t="s">
        <v>15</v>
      </c>
      <c r="C66" s="6"/>
      <c r="D66" s="6"/>
      <c r="E66" s="6"/>
      <c r="F66" s="6"/>
      <c r="G66" s="6"/>
      <c r="H66" s="6"/>
      <c r="I66" s="6"/>
      <c r="J66" s="6"/>
      <c r="K66" s="7">
        <f>SUM(C66:F66)</f>
        <v>0</v>
      </c>
      <c r="L66" s="7">
        <f>SUM(H66:J66)</f>
        <v>0</v>
      </c>
    </row>
    <row r="67" spans="1:12">
      <c r="A67" s="79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80"/>
      <c r="L67" s="80"/>
    </row>
    <row r="68" spans="1:12">
      <c r="A68" s="79"/>
      <c r="B68" s="21" t="s">
        <v>16</v>
      </c>
      <c r="C68" s="6"/>
      <c r="D68" s="6"/>
      <c r="E68" s="6"/>
      <c r="F68" s="6"/>
      <c r="G68" s="6"/>
      <c r="H68" s="6"/>
      <c r="I68" s="6"/>
      <c r="J68" s="6"/>
      <c r="K68" s="7">
        <f>SUM(C68:F68)</f>
        <v>0</v>
      </c>
      <c r="L68" s="7">
        <f>SUM(H68:J68)</f>
        <v>0</v>
      </c>
    </row>
    <row r="69" spans="1:12">
      <c r="A69" s="79"/>
      <c r="B69" s="21" t="s">
        <v>15</v>
      </c>
      <c r="C69" s="6"/>
      <c r="D69" s="6"/>
      <c r="E69" s="6"/>
      <c r="F69" s="6"/>
      <c r="G69" s="6"/>
      <c r="H69" s="6"/>
      <c r="I69" s="6"/>
      <c r="J69" s="6"/>
      <c r="K69" s="7">
        <f>SUM(C69:F69)</f>
        <v>0</v>
      </c>
      <c r="L69" s="7">
        <f>SUM(H69:J69)</f>
        <v>0</v>
      </c>
    </row>
    <row r="70" spans="1:12">
      <c r="A70" s="79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80"/>
      <c r="L70" s="80"/>
    </row>
    <row r="71" spans="1:12">
      <c r="A71" s="79"/>
      <c r="B71" s="21" t="s">
        <v>16</v>
      </c>
      <c r="C71" s="6"/>
      <c r="D71" s="6"/>
      <c r="E71" s="6"/>
      <c r="F71" s="6"/>
      <c r="G71" s="6"/>
      <c r="H71" s="6"/>
      <c r="I71" s="6"/>
      <c r="J71" s="6"/>
      <c r="K71" s="7">
        <f>SUM(C71:F71)</f>
        <v>0</v>
      </c>
      <c r="L71" s="7">
        <f>SUM(H71:J71)</f>
        <v>0</v>
      </c>
    </row>
    <row r="72" spans="1:12">
      <c r="A72" s="79"/>
      <c r="B72" s="21" t="s">
        <v>15</v>
      </c>
      <c r="C72" s="6"/>
      <c r="D72" s="6"/>
      <c r="E72" s="6"/>
      <c r="F72" s="6"/>
      <c r="G72" s="6"/>
      <c r="H72" s="6"/>
      <c r="I72" s="6"/>
      <c r="J72" s="6"/>
      <c r="K72" s="7">
        <f>SUM(C72:F72)</f>
        <v>0</v>
      </c>
      <c r="L72" s="7">
        <f>SUM(H72:J72)</f>
        <v>0</v>
      </c>
    </row>
    <row r="73" spans="1:12">
      <c r="A73" s="79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80"/>
      <c r="L73" s="80"/>
    </row>
    <row r="74" spans="1:12">
      <c r="A74" s="79"/>
      <c r="B74" s="21" t="s">
        <v>16</v>
      </c>
      <c r="C74" s="6"/>
      <c r="D74" s="6"/>
      <c r="E74" s="6"/>
      <c r="F74" s="6"/>
      <c r="G74" s="6"/>
      <c r="H74" s="6"/>
      <c r="I74" s="6"/>
      <c r="J74" s="6"/>
      <c r="K74" s="7">
        <f>SUM(C74:F74)</f>
        <v>0</v>
      </c>
      <c r="L74" s="7">
        <f>SUM(H74:J74)</f>
        <v>0</v>
      </c>
    </row>
    <row r="75" spans="1:12">
      <c r="A75" s="79"/>
      <c r="B75" s="21" t="s">
        <v>15</v>
      </c>
      <c r="C75" s="6"/>
      <c r="D75" s="6"/>
      <c r="E75" s="6"/>
      <c r="F75" s="6"/>
      <c r="G75" s="6"/>
      <c r="H75" s="6"/>
      <c r="I75" s="6"/>
      <c r="J75" s="6"/>
      <c r="K75" s="7">
        <f>SUM(C75:F75)</f>
        <v>0</v>
      </c>
      <c r="L75" s="7">
        <f>SUM(H75:J75)</f>
        <v>0</v>
      </c>
    </row>
    <row r="76" spans="1:12">
      <c r="A76" s="79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80"/>
      <c r="L76" s="80"/>
    </row>
    <row r="77" spans="1:12">
      <c r="A77" s="79"/>
      <c r="B77" s="21" t="s">
        <v>16</v>
      </c>
      <c r="C77" s="6"/>
      <c r="D77" s="6"/>
      <c r="E77" s="6"/>
      <c r="F77" s="6"/>
      <c r="G77" s="6"/>
      <c r="H77" s="6"/>
      <c r="I77" s="6"/>
      <c r="J77" s="6"/>
      <c r="K77" s="7">
        <f>SUM(C77:F77)</f>
        <v>0</v>
      </c>
      <c r="L77" s="7">
        <f>SUM(H77:J77)</f>
        <v>0</v>
      </c>
    </row>
    <row r="78" spans="1:12">
      <c r="A78" s="79"/>
      <c r="B78" s="21" t="s">
        <v>15</v>
      </c>
      <c r="C78" s="6"/>
      <c r="D78" s="6"/>
      <c r="E78" s="6"/>
      <c r="F78" s="6"/>
      <c r="G78" s="6"/>
      <c r="H78" s="6"/>
      <c r="I78" s="6"/>
      <c r="J78" s="6"/>
      <c r="K78" s="7">
        <f>SUM(C78:F78)</f>
        <v>0</v>
      </c>
      <c r="L78" s="7">
        <f>SUM(H78:J78)</f>
        <v>0</v>
      </c>
    </row>
    <row r="79" spans="1:12">
      <c r="A79" s="79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80"/>
      <c r="L79" s="80"/>
    </row>
    <row r="80" spans="1:12">
      <c r="A80" s="79"/>
      <c r="B80" s="21" t="s">
        <v>16</v>
      </c>
      <c r="C80" s="6"/>
      <c r="D80" s="6"/>
      <c r="E80" s="6"/>
      <c r="F80" s="6"/>
      <c r="G80" s="6"/>
      <c r="H80" s="6"/>
      <c r="I80" s="6"/>
      <c r="J80" s="6"/>
      <c r="K80" s="7">
        <f>SUM(C80:F80)</f>
        <v>0</v>
      </c>
      <c r="L80" s="7">
        <f>SUM(H80:J80)</f>
        <v>0</v>
      </c>
    </row>
    <row r="81" spans="1:12">
      <c r="A81" s="79"/>
      <c r="B81" s="21" t="s">
        <v>15</v>
      </c>
      <c r="C81" s="6"/>
      <c r="D81" s="6"/>
      <c r="E81" s="6"/>
      <c r="F81" s="6"/>
      <c r="G81" s="6"/>
      <c r="H81" s="6"/>
      <c r="I81" s="6"/>
      <c r="J81" s="6"/>
      <c r="K81" s="7">
        <f>SUM(C81:F81)</f>
        <v>0</v>
      </c>
      <c r="L81" s="7">
        <f>SUM(H81:J81)</f>
        <v>0</v>
      </c>
    </row>
    <row r="82" spans="1:12">
      <c r="A82" s="79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80"/>
      <c r="L82" s="80"/>
    </row>
    <row r="83" spans="1:12">
      <c r="A83" s="79"/>
      <c r="B83" s="21" t="s">
        <v>16</v>
      </c>
      <c r="C83" s="6"/>
      <c r="D83" s="6"/>
      <c r="E83" s="6"/>
      <c r="F83" s="6"/>
      <c r="G83" s="6"/>
      <c r="H83" s="6"/>
      <c r="I83" s="6"/>
      <c r="J83" s="6"/>
      <c r="K83" s="7">
        <f>SUM(C83:F83)</f>
        <v>0</v>
      </c>
      <c r="L83" s="7">
        <f>SUM(H83:J83)</f>
        <v>0</v>
      </c>
    </row>
    <row r="84" spans="1:12">
      <c r="A84" s="79"/>
      <c r="B84" s="21" t="s">
        <v>15</v>
      </c>
      <c r="C84" s="6"/>
      <c r="D84" s="6"/>
      <c r="E84" s="6"/>
      <c r="F84" s="6"/>
      <c r="G84" s="6"/>
      <c r="H84" s="6"/>
      <c r="I84" s="6"/>
      <c r="J84" s="6"/>
      <c r="K84" s="7">
        <f>SUM(C84:F84)</f>
        <v>0</v>
      </c>
      <c r="L84" s="7">
        <f>SUM(H84:J84)</f>
        <v>0</v>
      </c>
    </row>
    <row r="85" spans="1:12">
      <c r="A85" s="79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80"/>
      <c r="L85" s="80"/>
    </row>
    <row r="86" spans="1:12">
      <c r="A86" s="79"/>
      <c r="B86" s="21" t="s">
        <v>16</v>
      </c>
      <c r="C86" s="6"/>
      <c r="D86" s="6"/>
      <c r="E86" s="6"/>
      <c r="F86" s="6"/>
      <c r="G86" s="6"/>
      <c r="H86" s="6"/>
      <c r="I86" s="6"/>
      <c r="J86" s="6"/>
      <c r="K86" s="7">
        <f>SUM(C86:F86)</f>
        <v>0</v>
      </c>
      <c r="L86" s="7">
        <f>SUM(H86:J86)</f>
        <v>0</v>
      </c>
    </row>
    <row r="87" spans="1:12">
      <c r="A87" s="79"/>
      <c r="B87" s="21" t="s">
        <v>15</v>
      </c>
      <c r="C87" s="6"/>
      <c r="D87" s="6"/>
      <c r="E87" s="6"/>
      <c r="F87" s="6"/>
      <c r="G87" s="6"/>
      <c r="H87" s="6"/>
      <c r="I87" s="6"/>
      <c r="J87" s="6"/>
      <c r="K87" s="7">
        <f>SUM(C87:F87)</f>
        <v>0</v>
      </c>
      <c r="L87" s="7">
        <f>SUM(H87:J87)</f>
        <v>0</v>
      </c>
    </row>
    <row r="88" spans="1:12">
      <c r="A88" s="79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80"/>
      <c r="L88" s="80"/>
    </row>
    <row r="89" spans="1:12">
      <c r="A89" s="79"/>
      <c r="B89" s="21" t="s">
        <v>16</v>
      </c>
      <c r="C89" s="6"/>
      <c r="D89" s="6"/>
      <c r="E89" s="6"/>
      <c r="F89" s="6"/>
      <c r="G89" s="6"/>
      <c r="H89" s="6"/>
      <c r="I89" s="6"/>
      <c r="J89" s="6"/>
      <c r="K89" s="7">
        <f>SUM(C89:F89)</f>
        <v>0</v>
      </c>
      <c r="L89" s="7">
        <f>SUM(H89:J89)</f>
        <v>0</v>
      </c>
    </row>
    <row r="90" spans="1:12">
      <c r="A90" s="79"/>
      <c r="B90" s="21" t="s">
        <v>15</v>
      </c>
      <c r="C90" s="6"/>
      <c r="D90" s="6"/>
      <c r="E90" s="6"/>
      <c r="F90" s="6"/>
      <c r="G90" s="6"/>
      <c r="H90" s="6"/>
      <c r="I90" s="6"/>
      <c r="J90" s="6"/>
      <c r="K90" s="7">
        <f>SUM(C90:F90)</f>
        <v>0</v>
      </c>
      <c r="L90" s="7">
        <f>SUM(H90:J90)</f>
        <v>0</v>
      </c>
    </row>
    <row r="91" spans="1:12">
      <c r="A91" s="79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80"/>
      <c r="L91" s="80"/>
    </row>
    <row r="92" spans="1:12">
      <c r="A92" s="79"/>
      <c r="B92" s="21" t="s">
        <v>16</v>
      </c>
      <c r="C92" s="6"/>
      <c r="D92" s="6"/>
      <c r="E92" s="6"/>
      <c r="F92" s="6"/>
      <c r="G92" s="6"/>
      <c r="H92" s="6"/>
      <c r="I92" s="6"/>
      <c r="J92" s="6"/>
      <c r="K92" s="7">
        <f>SUM(C92:F92)</f>
        <v>0</v>
      </c>
      <c r="L92" s="7">
        <f>SUM(H92:J92)</f>
        <v>0</v>
      </c>
    </row>
    <row r="93" spans="1:12">
      <c r="A93" s="79"/>
      <c r="B93" s="21" t="s">
        <v>15</v>
      </c>
      <c r="C93" s="6"/>
      <c r="D93" s="6"/>
      <c r="E93" s="6"/>
      <c r="F93" s="6"/>
      <c r="G93" s="6"/>
      <c r="H93" s="6"/>
      <c r="I93" s="6"/>
      <c r="J93" s="6"/>
      <c r="K93" s="7">
        <f>SUM(C93:F93)</f>
        <v>0</v>
      </c>
      <c r="L93" s="7">
        <f>SUM(H93:J93)</f>
        <v>0</v>
      </c>
    </row>
    <row r="94" spans="1:12">
      <c r="A94" s="79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80"/>
      <c r="L94" s="80"/>
    </row>
    <row r="95" spans="1:12">
      <c r="A95" s="79"/>
      <c r="B95" s="21" t="s">
        <v>16</v>
      </c>
      <c r="C95" s="6"/>
      <c r="D95" s="6"/>
      <c r="E95" s="6"/>
      <c r="F95" s="6"/>
      <c r="G95" s="6"/>
      <c r="H95" s="6"/>
      <c r="I95" s="6"/>
      <c r="J95" s="6"/>
      <c r="K95" s="7">
        <f>SUM(C95:F95)</f>
        <v>0</v>
      </c>
      <c r="L95" s="7">
        <f>SUM(H95:J95)</f>
        <v>0</v>
      </c>
    </row>
    <row r="96" spans="1:12">
      <c r="A96" s="79"/>
      <c r="B96" s="21" t="s">
        <v>15</v>
      </c>
      <c r="C96" s="6"/>
      <c r="D96" s="6"/>
      <c r="E96" s="6"/>
      <c r="F96" s="6"/>
      <c r="G96" s="6"/>
      <c r="H96" s="6"/>
      <c r="I96" s="6"/>
      <c r="J96" s="6"/>
      <c r="K96" s="7">
        <f>SUM(C96:F96)</f>
        <v>0</v>
      </c>
      <c r="L96" s="7">
        <f>SUM(H96:J96)</f>
        <v>0</v>
      </c>
    </row>
    <row r="97" spans="1:12">
      <c r="A97" s="79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80"/>
      <c r="L97" s="80"/>
    </row>
    <row r="98" spans="1:12">
      <c r="A98" s="79"/>
      <c r="B98" s="21" t="s">
        <v>16</v>
      </c>
      <c r="C98" s="6"/>
      <c r="D98" s="6"/>
      <c r="E98" s="6"/>
      <c r="F98" s="6"/>
      <c r="G98" s="6"/>
      <c r="H98" s="6"/>
      <c r="I98" s="6"/>
      <c r="J98" s="6"/>
      <c r="K98" s="7">
        <f>SUM(C98:F98)</f>
        <v>0</v>
      </c>
      <c r="L98" s="7">
        <f>SUM(H98:J98)</f>
        <v>0</v>
      </c>
    </row>
    <row r="99" spans="1:12">
      <c r="A99" s="79"/>
      <c r="B99" s="21" t="s">
        <v>15</v>
      </c>
      <c r="C99" s="6"/>
      <c r="D99" s="6"/>
      <c r="E99" s="6"/>
      <c r="F99" s="6"/>
      <c r="G99" s="6"/>
      <c r="H99" s="6"/>
      <c r="I99" s="6"/>
      <c r="J99" s="6"/>
      <c r="K99" s="7">
        <f>SUM(C99:F99)</f>
        <v>0</v>
      </c>
      <c r="L99" s="7">
        <f>SUM(H99:J99)</f>
        <v>0</v>
      </c>
    </row>
    <row r="100" spans="1:12">
      <c r="A100" s="79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80"/>
      <c r="L100" s="80"/>
    </row>
    <row r="101" spans="1:12">
      <c r="A101" s="79"/>
      <c r="B101" s="21" t="s">
        <v>16</v>
      </c>
      <c r="C101" s="6"/>
      <c r="D101" s="6"/>
      <c r="E101" s="6"/>
      <c r="F101" s="6"/>
      <c r="G101" s="6"/>
      <c r="H101" s="6"/>
      <c r="I101" s="6"/>
      <c r="J101" s="6"/>
      <c r="K101" s="7">
        <f>SUM(C101:F101)</f>
        <v>0</v>
      </c>
      <c r="L101" s="7">
        <f>SUM(H101:J101)</f>
        <v>0</v>
      </c>
    </row>
    <row r="102" spans="1:12">
      <c r="A102" s="79"/>
      <c r="B102" s="21" t="s">
        <v>15</v>
      </c>
      <c r="C102" s="6"/>
      <c r="D102" s="6"/>
      <c r="E102" s="6"/>
      <c r="F102" s="6"/>
      <c r="G102" s="6"/>
      <c r="H102" s="6"/>
      <c r="I102" s="6"/>
      <c r="J102" s="6"/>
      <c r="K102" s="7">
        <f>SUM(C102:F102)</f>
        <v>0</v>
      </c>
      <c r="L102" s="7">
        <f>SUM(H102:J102)</f>
        <v>0</v>
      </c>
    </row>
    <row r="103" spans="1:12">
      <c r="A103" s="79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80"/>
      <c r="L103" s="80"/>
    </row>
    <row r="104" spans="1:12">
      <c r="A104" s="79"/>
      <c r="B104" s="21" t="s">
        <v>16</v>
      </c>
      <c r="C104" s="6"/>
      <c r="D104" s="6"/>
      <c r="E104" s="6"/>
      <c r="F104" s="6"/>
      <c r="G104" s="6"/>
      <c r="H104" s="6"/>
      <c r="I104" s="6"/>
      <c r="J104" s="6"/>
      <c r="K104" s="7">
        <f>SUM(C104:F104)</f>
        <v>0</v>
      </c>
      <c r="L104" s="7">
        <f>SUM(H104:J104)</f>
        <v>0</v>
      </c>
    </row>
    <row r="105" spans="1:12">
      <c r="A105" s="79"/>
      <c r="B105" s="21" t="s">
        <v>15</v>
      </c>
      <c r="C105" s="6"/>
      <c r="D105" s="6"/>
      <c r="E105" s="6"/>
      <c r="F105" s="6"/>
      <c r="G105" s="6"/>
      <c r="H105" s="6"/>
      <c r="I105" s="6"/>
      <c r="J105" s="6"/>
      <c r="K105" s="7">
        <f>SUM(C105:F105)</f>
        <v>0</v>
      </c>
      <c r="L105" s="7">
        <f>SUM(H105:J105)</f>
        <v>0</v>
      </c>
    </row>
    <row r="106" spans="1:12">
      <c r="A106" s="79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80"/>
      <c r="L106" s="80"/>
    </row>
    <row r="107" spans="1:12">
      <c r="A107" s="79"/>
      <c r="B107" s="21" t="s">
        <v>16</v>
      </c>
      <c r="C107" s="6"/>
      <c r="D107" s="6"/>
      <c r="E107" s="6"/>
      <c r="F107" s="6"/>
      <c r="G107" s="6"/>
      <c r="H107" s="6"/>
      <c r="I107" s="6"/>
      <c r="J107" s="6"/>
      <c r="K107" s="7">
        <f>SUM(C107:F107)</f>
        <v>0</v>
      </c>
      <c r="L107" s="7">
        <f>SUM(H107:J107)</f>
        <v>0</v>
      </c>
    </row>
    <row r="108" spans="1:12">
      <c r="A108" s="79"/>
      <c r="B108" s="21" t="s">
        <v>15</v>
      </c>
      <c r="C108" s="6"/>
      <c r="D108" s="6"/>
      <c r="E108" s="6"/>
      <c r="F108" s="6"/>
      <c r="G108" s="6"/>
      <c r="H108" s="6"/>
      <c r="I108" s="6"/>
      <c r="J108" s="6"/>
      <c r="K108" s="7">
        <f>SUM(C108:F108)</f>
        <v>0</v>
      </c>
      <c r="L108" s="7">
        <f>SUM(H108:J108)</f>
        <v>0</v>
      </c>
    </row>
    <row r="109" spans="1:12">
      <c r="A109" s="79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80"/>
      <c r="L109" s="80"/>
    </row>
    <row r="110" spans="1:12">
      <c r="A110" s="79"/>
      <c r="B110" s="21" t="s">
        <v>16</v>
      </c>
      <c r="C110" s="6"/>
      <c r="D110" s="6"/>
      <c r="E110" s="6"/>
      <c r="F110" s="6"/>
      <c r="G110" s="6"/>
      <c r="H110" s="6"/>
      <c r="I110" s="6"/>
      <c r="J110" s="6"/>
      <c r="K110" s="7">
        <f>SUM(C110:F110)</f>
        <v>0</v>
      </c>
      <c r="L110" s="7">
        <f>SUM(H110:J110)</f>
        <v>0</v>
      </c>
    </row>
    <row r="111" spans="1:12">
      <c r="A111" s="79"/>
      <c r="B111" s="21" t="s">
        <v>15</v>
      </c>
      <c r="C111" s="6"/>
      <c r="D111" s="6"/>
      <c r="E111" s="6"/>
      <c r="F111" s="6"/>
      <c r="G111" s="6"/>
      <c r="H111" s="6"/>
      <c r="I111" s="6"/>
      <c r="J111" s="6"/>
      <c r="K111" s="7">
        <f>SUM(C111:F111)</f>
        <v>0</v>
      </c>
      <c r="L111" s="7">
        <f>SUM(H111:J111)</f>
        <v>0</v>
      </c>
    </row>
    <row r="112" spans="1:12">
      <c r="A112" s="79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80"/>
      <c r="L112" s="80"/>
    </row>
    <row r="113" spans="1:12">
      <c r="A113" s="79"/>
      <c r="B113" s="21" t="s">
        <v>16</v>
      </c>
      <c r="C113" s="6"/>
      <c r="D113" s="6"/>
      <c r="E113" s="6"/>
      <c r="F113" s="6"/>
      <c r="G113" s="6"/>
      <c r="H113" s="6"/>
      <c r="I113" s="6"/>
      <c r="J113" s="6"/>
      <c r="K113" s="7">
        <f>SUM(C113:F113)</f>
        <v>0</v>
      </c>
      <c r="L113" s="7">
        <f>SUM(H113:J113)</f>
        <v>0</v>
      </c>
    </row>
    <row r="114" spans="1:12">
      <c r="A114" s="79"/>
      <c r="B114" s="21" t="s">
        <v>15</v>
      </c>
      <c r="C114" s="6"/>
      <c r="D114" s="6"/>
      <c r="E114" s="6"/>
      <c r="F114" s="6"/>
      <c r="G114" s="6"/>
      <c r="H114" s="6"/>
      <c r="I114" s="6"/>
      <c r="J114" s="6"/>
      <c r="K114" s="7">
        <f>SUM(C114:F114)</f>
        <v>0</v>
      </c>
      <c r="L114" s="7">
        <f>SUM(H114:J114)</f>
        <v>0</v>
      </c>
    </row>
    <row r="115" spans="1:12">
      <c r="A115" s="79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80"/>
      <c r="L115" s="80"/>
    </row>
    <row r="116" spans="1:12">
      <c r="A116" s="79"/>
      <c r="B116" s="21" t="s">
        <v>16</v>
      </c>
      <c r="C116" s="6"/>
      <c r="D116" s="6"/>
      <c r="E116" s="6"/>
      <c r="F116" s="6"/>
      <c r="G116" s="6"/>
      <c r="H116" s="6"/>
      <c r="I116" s="6"/>
      <c r="J116" s="6"/>
      <c r="K116" s="7">
        <f>SUM(C116:F116)</f>
        <v>0</v>
      </c>
      <c r="L116" s="7">
        <f>SUM(H116:J116)</f>
        <v>0</v>
      </c>
    </row>
    <row r="117" spans="1:12">
      <c r="A117" s="79"/>
      <c r="B117" s="21" t="s">
        <v>15</v>
      </c>
      <c r="C117" s="6"/>
      <c r="D117" s="6"/>
      <c r="E117" s="6"/>
      <c r="F117" s="6"/>
      <c r="G117" s="6"/>
      <c r="H117" s="6"/>
      <c r="I117" s="6"/>
      <c r="J117" s="6"/>
      <c r="K117" s="7">
        <f>SUM(C117:F117)</f>
        <v>0</v>
      </c>
      <c r="L117" s="7">
        <f>SUM(H117:J117)</f>
        <v>0</v>
      </c>
    </row>
    <row r="118" spans="1:12">
      <c r="A118" s="79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>
        <v>44100</v>
      </c>
      <c r="G118" s="3"/>
      <c r="H118" s="3">
        <v>44101</v>
      </c>
      <c r="I118" s="12">
        <v>44102</v>
      </c>
      <c r="J118" s="10">
        <v>44103</v>
      </c>
      <c r="K118" s="80"/>
      <c r="L118" s="80"/>
    </row>
    <row r="119" spans="1:12">
      <c r="A119" s="79"/>
      <c r="B119" s="21" t="s">
        <v>16</v>
      </c>
      <c r="C119" s="6"/>
      <c r="D119" s="6"/>
      <c r="E119" s="6"/>
      <c r="F119" s="6"/>
      <c r="G119" s="6"/>
      <c r="H119" s="6"/>
      <c r="I119" s="6"/>
      <c r="J119" s="6"/>
      <c r="K119" s="7">
        <f>SUM(C119:F119)</f>
        <v>0</v>
      </c>
      <c r="L119" s="7">
        <f>SUM(H119:J119)</f>
        <v>0</v>
      </c>
    </row>
    <row r="120" spans="1:12">
      <c r="A120" s="79"/>
      <c r="B120" s="21" t="s">
        <v>15</v>
      </c>
      <c r="C120" s="6"/>
      <c r="D120" s="6"/>
      <c r="E120" s="6"/>
      <c r="F120" s="6"/>
      <c r="G120" s="6"/>
      <c r="H120" s="6"/>
      <c r="I120" s="6"/>
      <c r="J120" s="6"/>
      <c r="K120" s="7">
        <f>SUM(C120:F120)</f>
        <v>0</v>
      </c>
      <c r="L120" s="7">
        <f>SUM(H120:J120)</f>
        <v>0</v>
      </c>
    </row>
    <row r="121" spans="1:12">
      <c r="A121" s="79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80"/>
      <c r="L121" s="80"/>
    </row>
    <row r="122" spans="1:12">
      <c r="A122" s="79"/>
      <c r="B122" s="21" t="s">
        <v>16</v>
      </c>
      <c r="C122" s="6"/>
      <c r="D122" s="6"/>
      <c r="E122" s="6"/>
      <c r="F122" s="6"/>
      <c r="G122" s="6"/>
      <c r="H122" s="6"/>
      <c r="I122" s="6"/>
      <c r="J122" s="6"/>
      <c r="K122" s="7">
        <f>SUM(C122:F122)</f>
        <v>0</v>
      </c>
      <c r="L122" s="7">
        <f>SUM(H122:J122)</f>
        <v>0</v>
      </c>
    </row>
    <row r="123" spans="1:12">
      <c r="A123" s="79"/>
      <c r="B123" s="21" t="s">
        <v>15</v>
      </c>
      <c r="C123" s="6"/>
      <c r="D123" s="6"/>
      <c r="E123" s="6"/>
      <c r="F123" s="6"/>
      <c r="G123" s="6"/>
      <c r="H123" s="6"/>
      <c r="I123" s="6"/>
      <c r="J123" s="6"/>
      <c r="K123" s="7">
        <f>SUM(C123:F123)</f>
        <v>0</v>
      </c>
      <c r="L123" s="7">
        <f>SUM(H123:J123)</f>
        <v>0</v>
      </c>
    </row>
    <row r="124" spans="1:12">
      <c r="A124" s="79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80"/>
      <c r="L124" s="80"/>
    </row>
    <row r="125" spans="1:12">
      <c r="A125" s="79"/>
      <c r="B125" s="21" t="s">
        <v>16</v>
      </c>
      <c r="C125" s="6"/>
      <c r="D125" s="6"/>
      <c r="E125" s="6"/>
      <c r="F125" s="6"/>
      <c r="G125" s="6"/>
      <c r="H125" s="6"/>
      <c r="I125" s="6"/>
      <c r="J125" s="6"/>
      <c r="K125" s="7">
        <f>SUM(C125:F125)</f>
        <v>0</v>
      </c>
      <c r="L125" s="7">
        <f>SUM(H125:J125)</f>
        <v>0</v>
      </c>
    </row>
    <row r="126" spans="1:12">
      <c r="A126" s="79"/>
      <c r="B126" s="21" t="s">
        <v>15</v>
      </c>
      <c r="C126" s="6"/>
      <c r="D126" s="6"/>
      <c r="E126" s="6"/>
      <c r="F126" s="6"/>
      <c r="G126" s="6"/>
      <c r="H126" s="6"/>
      <c r="I126" s="6"/>
      <c r="J126" s="6"/>
      <c r="K126" s="7">
        <f>SUM(C126:F126)</f>
        <v>0</v>
      </c>
      <c r="L126" s="7">
        <f>SUM(H126:J126)</f>
        <v>0</v>
      </c>
    </row>
    <row r="127" spans="1:12">
      <c r="A127" s="79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80"/>
      <c r="L127" s="80"/>
    </row>
    <row r="128" spans="1:12">
      <c r="A128" s="79"/>
      <c r="B128" s="21" t="s">
        <v>16</v>
      </c>
      <c r="C128" s="6"/>
      <c r="D128" s="6"/>
      <c r="E128" s="6"/>
      <c r="F128" s="6"/>
      <c r="G128" s="6"/>
      <c r="H128" s="6"/>
      <c r="I128" s="6"/>
      <c r="J128" s="6"/>
      <c r="K128" s="7">
        <f>SUM(C128:F128)</f>
        <v>0</v>
      </c>
      <c r="L128" s="7">
        <f>SUM(H128:J128)</f>
        <v>0</v>
      </c>
    </row>
    <row r="129" spans="1:12">
      <c r="A129" s="79"/>
      <c r="B129" s="21" t="s">
        <v>15</v>
      </c>
      <c r="C129" s="6"/>
      <c r="D129" s="6"/>
      <c r="E129" s="6"/>
      <c r="F129" s="6"/>
      <c r="G129" s="6"/>
      <c r="H129" s="6"/>
      <c r="I129" s="6"/>
      <c r="J129" s="6"/>
      <c r="K129" s="7">
        <f>SUM(C129:F129)</f>
        <v>0</v>
      </c>
      <c r="L129" s="7">
        <f>SUM(H129:J129)</f>
        <v>0</v>
      </c>
    </row>
    <row r="130" spans="1:12">
      <c r="A130" s="79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80"/>
      <c r="L130" s="80"/>
    </row>
    <row r="131" spans="1:12">
      <c r="A131" s="79"/>
      <c r="B131" s="21" t="s">
        <v>16</v>
      </c>
      <c r="C131" s="6"/>
      <c r="D131" s="6"/>
      <c r="E131" s="6"/>
      <c r="F131" s="6"/>
      <c r="G131" s="6"/>
      <c r="H131" s="6"/>
      <c r="I131" s="6"/>
      <c r="J131" s="6"/>
      <c r="K131" s="7">
        <f>SUM(C131:F131)</f>
        <v>0</v>
      </c>
      <c r="L131" s="7">
        <f>SUM(H131:J131)</f>
        <v>0</v>
      </c>
    </row>
    <row r="132" spans="1:12">
      <c r="A132" s="79"/>
      <c r="B132" s="21" t="s">
        <v>15</v>
      </c>
      <c r="C132" s="6"/>
      <c r="D132" s="6"/>
      <c r="E132" s="6"/>
      <c r="F132" s="6"/>
      <c r="G132" s="6"/>
      <c r="H132" s="6"/>
      <c r="I132" s="6"/>
      <c r="J132" s="6"/>
      <c r="K132" s="7">
        <f>SUM(C132:F132)</f>
        <v>0</v>
      </c>
      <c r="L132" s="7">
        <f>SUM(H132:J132)</f>
        <v>0</v>
      </c>
    </row>
    <row r="133" spans="1:12">
      <c r="A133" s="79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80"/>
      <c r="L133" s="80"/>
    </row>
    <row r="134" spans="1:12">
      <c r="A134" s="79"/>
      <c r="B134" s="21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7">
        <f>SUM(H134:J134)</f>
        <v>0</v>
      </c>
    </row>
    <row r="135" spans="1:12">
      <c r="A135" s="79"/>
      <c r="B135" s="21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7">
        <f>SUM(H135:J135)</f>
        <v>0</v>
      </c>
    </row>
    <row r="136" spans="1:12">
      <c r="A136" s="79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80"/>
      <c r="L136" s="80"/>
    </row>
    <row r="137" spans="1:12">
      <c r="A137" s="79"/>
      <c r="B137" s="21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7">
        <f>SUM(H137:J137)</f>
        <v>0</v>
      </c>
    </row>
    <row r="138" spans="1:12">
      <c r="A138" s="79"/>
      <c r="B138" s="21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7">
        <f>SUM(H138:J138)</f>
        <v>0</v>
      </c>
    </row>
    <row r="139" spans="1:12">
      <c r="A139" s="79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80"/>
      <c r="L139" s="80"/>
    </row>
    <row r="140" spans="1:12">
      <c r="A140" s="79"/>
      <c r="B140" s="21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7">
        <f>SUM(H140:J140)</f>
        <v>0</v>
      </c>
    </row>
    <row r="141" spans="1:12">
      <c r="A141" s="79"/>
      <c r="B141" s="21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7">
        <f>SUM(H141:J141)</f>
        <v>0</v>
      </c>
    </row>
    <row r="142" spans="1:12">
      <c r="A142" s="79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80"/>
      <c r="L142" s="80"/>
    </row>
    <row r="143" spans="1:12">
      <c r="A143" s="79"/>
      <c r="B143" s="21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7">
        <f>SUM(H143:J143)</f>
        <v>0</v>
      </c>
    </row>
    <row r="144" spans="1:12">
      <c r="A144" s="79"/>
      <c r="B144" s="21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7">
        <f>SUM(H144:J144)</f>
        <v>0</v>
      </c>
    </row>
    <row r="145" spans="1:12">
      <c r="A145" s="79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80"/>
      <c r="L145" s="80"/>
    </row>
    <row r="146" spans="1:12">
      <c r="A146" s="79"/>
      <c r="B146" s="21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7">
        <f>SUM(H146:J146)</f>
        <v>0</v>
      </c>
    </row>
    <row r="147" spans="1:12">
      <c r="A147" s="79"/>
      <c r="B147" s="21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7">
        <f>SUM(H147:J147)</f>
        <v>0</v>
      </c>
    </row>
    <row r="148" spans="1:12">
      <c r="A148" s="79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80"/>
      <c r="L148" s="80"/>
    </row>
    <row r="149" spans="1:12">
      <c r="A149" s="79"/>
      <c r="B149" s="21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7">
        <f>SUM(H149:J149)</f>
        <v>0</v>
      </c>
    </row>
    <row r="150" spans="1:12">
      <c r="A150" s="79"/>
      <c r="B150" s="21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7">
        <f>SUM(H150:J150)</f>
        <v>0</v>
      </c>
    </row>
    <row r="151" spans="1:12">
      <c r="A151" s="79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80"/>
      <c r="L151" s="80"/>
    </row>
    <row r="152" spans="1:12">
      <c r="A152" s="79"/>
      <c r="B152" s="21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7">
        <f>SUM(H152:J152)</f>
        <v>0</v>
      </c>
    </row>
    <row r="153" spans="1:12">
      <c r="A153" s="79"/>
      <c r="B153" s="21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7">
        <f>SUM(H153:J153)</f>
        <v>0</v>
      </c>
    </row>
    <row r="154" spans="1:12">
      <c r="A154" s="79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80"/>
      <c r="L154" s="80"/>
    </row>
    <row r="155" spans="1:12">
      <c r="A155" s="79"/>
      <c r="B155" s="21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7">
        <f>SUM(H155:J155)</f>
        <v>0</v>
      </c>
    </row>
    <row r="156" spans="1:12">
      <c r="A156" s="79"/>
      <c r="B156" s="21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7">
        <f>SUM(H156:J156)</f>
        <v>0</v>
      </c>
    </row>
    <row r="157" spans="1:12">
      <c r="A157" s="79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80"/>
      <c r="L157" s="80"/>
    </row>
    <row r="158" spans="1:12">
      <c r="A158" s="79"/>
      <c r="B158" s="21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7">
        <f>SUM(H158:J158)</f>
        <v>0</v>
      </c>
    </row>
    <row r="159" spans="1:12">
      <c r="A159" s="79"/>
      <c r="B159" s="21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7">
        <f>SUM(H159:J159)</f>
        <v>0</v>
      </c>
    </row>
    <row r="160" spans="1:12">
      <c r="A160" s="79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80"/>
      <c r="L160" s="80"/>
    </row>
    <row r="161" spans="1:12">
      <c r="A161" s="79"/>
      <c r="B161" s="21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7">
        <f>SUM(H161:J161)</f>
        <v>0</v>
      </c>
    </row>
    <row r="162" spans="1:12" ht="17.5" thickBot="1">
      <c r="A162" s="68"/>
      <c r="B162" s="21" t="s">
        <v>15</v>
      </c>
      <c r="C162" s="6"/>
      <c r="D162" s="6"/>
      <c r="E162" s="6"/>
      <c r="F162" s="6"/>
      <c r="G162" s="6"/>
      <c r="H162" s="6"/>
      <c r="I162" s="6"/>
      <c r="J162" s="6"/>
      <c r="K162" s="7">
        <f>SUM(C162:F162)</f>
        <v>0</v>
      </c>
      <c r="L162" s="7">
        <f>SUM(H162:J162)</f>
        <v>0</v>
      </c>
    </row>
  </sheetData>
  <mergeCells count="117">
    <mergeCell ref="A157:A159"/>
    <mergeCell ref="K157:L157"/>
    <mergeCell ref="A160:A162"/>
    <mergeCell ref="K160:L160"/>
    <mergeCell ref="A148:A150"/>
    <mergeCell ref="K148:L148"/>
    <mergeCell ref="A151:A153"/>
    <mergeCell ref="K151:L151"/>
    <mergeCell ref="A154:A156"/>
    <mergeCell ref="K154:L154"/>
    <mergeCell ref="A139:A141"/>
    <mergeCell ref="K139:L139"/>
    <mergeCell ref="A142:A144"/>
    <mergeCell ref="K142:L142"/>
    <mergeCell ref="A145:A147"/>
    <mergeCell ref="K145:L145"/>
    <mergeCell ref="A130:A132"/>
    <mergeCell ref="K130:L130"/>
    <mergeCell ref="A133:A135"/>
    <mergeCell ref="K133:L133"/>
    <mergeCell ref="A136:A138"/>
    <mergeCell ref="K136:L136"/>
    <mergeCell ref="A121:A123"/>
    <mergeCell ref="K121:L121"/>
    <mergeCell ref="A124:A126"/>
    <mergeCell ref="K124:L124"/>
    <mergeCell ref="A127:A129"/>
    <mergeCell ref="K127:L127"/>
    <mergeCell ref="A112:A114"/>
    <mergeCell ref="K112:L112"/>
    <mergeCell ref="A115:A117"/>
    <mergeCell ref="K115:L115"/>
    <mergeCell ref="A118:A120"/>
    <mergeCell ref="K118:L118"/>
    <mergeCell ref="A103:A105"/>
    <mergeCell ref="K103:L103"/>
    <mergeCell ref="A106:A108"/>
    <mergeCell ref="K106:L106"/>
    <mergeCell ref="A109:A111"/>
    <mergeCell ref="K109:L109"/>
    <mergeCell ref="A94:A96"/>
    <mergeCell ref="K94:L94"/>
    <mergeCell ref="A97:A99"/>
    <mergeCell ref="K97:L97"/>
    <mergeCell ref="A100:A102"/>
    <mergeCell ref="K100:L100"/>
    <mergeCell ref="A85:A87"/>
    <mergeCell ref="K85:L85"/>
    <mergeCell ref="A88:A90"/>
    <mergeCell ref="K88:L88"/>
    <mergeCell ref="A91:A93"/>
    <mergeCell ref="K91:L91"/>
    <mergeCell ref="A76:A78"/>
    <mergeCell ref="K76:L76"/>
    <mergeCell ref="A79:A81"/>
    <mergeCell ref="K79:L79"/>
    <mergeCell ref="A82:A84"/>
    <mergeCell ref="K82:L82"/>
    <mergeCell ref="A67:A69"/>
    <mergeCell ref="K67:L67"/>
    <mergeCell ref="A70:A72"/>
    <mergeCell ref="K70:L70"/>
    <mergeCell ref="A73:A75"/>
    <mergeCell ref="K73:L73"/>
    <mergeCell ref="A58:A60"/>
    <mergeCell ref="K58:L58"/>
    <mergeCell ref="A61:A63"/>
    <mergeCell ref="K61:L61"/>
    <mergeCell ref="A64:A66"/>
    <mergeCell ref="K64:L64"/>
    <mergeCell ref="A49:A51"/>
    <mergeCell ref="K49:L49"/>
    <mergeCell ref="A52:A54"/>
    <mergeCell ref="K52:L52"/>
    <mergeCell ref="A55:A57"/>
    <mergeCell ref="K55:L55"/>
    <mergeCell ref="A40:A42"/>
    <mergeCell ref="K40:L40"/>
    <mergeCell ref="A43:A45"/>
    <mergeCell ref="K43:L43"/>
    <mergeCell ref="A46:A48"/>
    <mergeCell ref="K46:L46"/>
    <mergeCell ref="A31:A33"/>
    <mergeCell ref="K31:L31"/>
    <mergeCell ref="A34:A36"/>
    <mergeCell ref="K34:L34"/>
    <mergeCell ref="A37:A39"/>
    <mergeCell ref="K37:L37"/>
    <mergeCell ref="A22:A24"/>
    <mergeCell ref="K22:L22"/>
    <mergeCell ref="A25:A27"/>
    <mergeCell ref="K25:L25"/>
    <mergeCell ref="A28:A30"/>
    <mergeCell ref="K28:L28"/>
    <mergeCell ref="A13:A15"/>
    <mergeCell ref="K13:L13"/>
    <mergeCell ref="A16:A18"/>
    <mergeCell ref="K16:L16"/>
    <mergeCell ref="A19:A21"/>
    <mergeCell ref="K19:L19"/>
    <mergeCell ref="A4:A6"/>
    <mergeCell ref="K4:L4"/>
    <mergeCell ref="A7:A9"/>
    <mergeCell ref="K7:L7"/>
    <mergeCell ref="A10:A12"/>
    <mergeCell ref="K10:L10"/>
    <mergeCell ref="A1:L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G2:G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zoomScale="85" zoomScaleNormal="85" workbookViewId="0">
      <pane xSplit="1" ySplit="3" topLeftCell="C18" activePane="bottomRight" state="frozen"/>
      <selection pane="topRight" activeCell="B1" sqref="B1"/>
      <selection pane="bottomLeft" activeCell="A4" sqref="A4"/>
      <selection pane="bottomRight" activeCell="L30" sqref="L30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" customWidth="1"/>
    <col min="8" max="10" width="14.9140625" customWidth="1"/>
    <col min="11" max="12" width="20.5" customWidth="1"/>
  </cols>
  <sheetData>
    <row r="1" spans="1:12" ht="42" customHeight="1" thickBo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A2" s="67" t="s">
        <v>3</v>
      </c>
      <c r="B2" s="69" t="s">
        <v>4</v>
      </c>
      <c r="C2" s="71" t="s">
        <v>5</v>
      </c>
      <c r="D2" s="71" t="s">
        <v>6</v>
      </c>
      <c r="E2" s="71" t="s">
        <v>7</v>
      </c>
      <c r="F2" s="71" t="s">
        <v>8</v>
      </c>
      <c r="G2" s="77"/>
      <c r="H2" s="71" t="s">
        <v>9</v>
      </c>
      <c r="I2" s="73" t="s">
        <v>1</v>
      </c>
      <c r="J2" s="75" t="s">
        <v>2</v>
      </c>
      <c r="K2" s="16" t="s">
        <v>10</v>
      </c>
      <c r="L2" s="17" t="s">
        <v>11</v>
      </c>
    </row>
    <row r="3" spans="1:12" ht="17.5" thickBot="1">
      <c r="A3" s="68"/>
      <c r="B3" s="70"/>
      <c r="C3" s="72"/>
      <c r="D3" s="72"/>
      <c r="E3" s="72"/>
      <c r="F3" s="72"/>
      <c r="G3" s="78"/>
      <c r="H3" s="72"/>
      <c r="I3" s="74"/>
      <c r="J3" s="76"/>
      <c r="K3" s="18" t="s">
        <v>13</v>
      </c>
      <c r="L3" s="19" t="s">
        <v>14</v>
      </c>
    </row>
    <row r="4" spans="1:12">
      <c r="A4" s="81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82"/>
      <c r="L4" s="82"/>
    </row>
    <row r="5" spans="1:12">
      <c r="A5" s="79"/>
      <c r="B5" s="21" t="s">
        <v>16</v>
      </c>
      <c r="C5" s="6"/>
      <c r="D5" s="6">
        <v>1163267</v>
      </c>
      <c r="E5" s="6">
        <v>353349</v>
      </c>
      <c r="F5" s="6">
        <v>394614</v>
      </c>
      <c r="G5" s="6"/>
      <c r="H5" s="6">
        <v>388232</v>
      </c>
      <c r="I5" s="6">
        <v>820944</v>
      </c>
      <c r="J5" s="6">
        <v>725846</v>
      </c>
      <c r="K5" s="7">
        <f>SUM(C5:F5)</f>
        <v>1911230</v>
      </c>
      <c r="L5" s="7">
        <f>SUM(H5:J5)</f>
        <v>1935022</v>
      </c>
    </row>
    <row r="6" spans="1:12">
      <c r="A6" s="79"/>
      <c r="B6" s="21" t="s">
        <v>15</v>
      </c>
      <c r="C6" s="6"/>
      <c r="D6" s="8">
        <v>10309962150</v>
      </c>
      <c r="E6" s="6">
        <v>2805968850</v>
      </c>
      <c r="F6" s="6">
        <v>3086189000</v>
      </c>
      <c r="G6" s="6"/>
      <c r="H6" s="6">
        <v>3357281295</v>
      </c>
      <c r="I6" s="6">
        <v>7145939653</v>
      </c>
      <c r="J6" s="6">
        <v>6305815000</v>
      </c>
      <c r="K6" s="9">
        <f>SUM(C6:F6)</f>
        <v>16202120000</v>
      </c>
      <c r="L6" s="9">
        <f>SUM(H6:J6)</f>
        <v>16809035948</v>
      </c>
    </row>
    <row r="7" spans="1:12">
      <c r="A7" s="79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80"/>
      <c r="L7" s="80"/>
    </row>
    <row r="8" spans="1:12">
      <c r="A8" s="79"/>
      <c r="B8" s="21" t="s">
        <v>16</v>
      </c>
      <c r="C8" s="6">
        <v>254717</v>
      </c>
      <c r="D8" s="6">
        <v>262582</v>
      </c>
      <c r="E8" s="6">
        <v>382036</v>
      </c>
      <c r="F8" s="6">
        <v>418118</v>
      </c>
      <c r="G8" s="6"/>
      <c r="H8" s="6">
        <v>441416</v>
      </c>
      <c r="I8" s="6">
        <v>981545</v>
      </c>
      <c r="J8" s="6">
        <v>926756</v>
      </c>
      <c r="K8" s="9">
        <f>SUM(C8:F8)</f>
        <v>1317453</v>
      </c>
      <c r="L8" s="9">
        <f>SUM(H8:J8)</f>
        <v>2349717</v>
      </c>
    </row>
    <row r="9" spans="1:12">
      <c r="A9" s="79"/>
      <c r="B9" s="21" t="s">
        <v>15</v>
      </c>
      <c r="C9" s="6">
        <v>2023443850</v>
      </c>
      <c r="D9" s="6">
        <v>2060502450</v>
      </c>
      <c r="E9" s="6">
        <v>3040252500</v>
      </c>
      <c r="F9" s="6">
        <v>3274316810</v>
      </c>
      <c r="G9" s="6"/>
      <c r="H9" s="6">
        <v>3826495927</v>
      </c>
      <c r="I9" s="6">
        <v>8529180744</v>
      </c>
      <c r="J9" s="6">
        <v>8059692250</v>
      </c>
      <c r="K9" s="9">
        <f>SUM(C9:F9)</f>
        <v>10398515610</v>
      </c>
      <c r="L9" s="9">
        <f>SUM(H9:J9)</f>
        <v>20415368921</v>
      </c>
    </row>
    <row r="10" spans="1:12">
      <c r="A10" s="79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80"/>
      <c r="L10" s="80"/>
    </row>
    <row r="11" spans="1:12">
      <c r="A11" s="79"/>
      <c r="B11" s="21" t="s">
        <v>16</v>
      </c>
      <c r="C11" s="6">
        <v>321433</v>
      </c>
      <c r="D11" s="6">
        <v>329953</v>
      </c>
      <c r="E11" s="6">
        <v>353405</v>
      </c>
      <c r="F11" s="6">
        <v>360160</v>
      </c>
      <c r="G11" s="6"/>
      <c r="H11" s="6">
        <v>378508</v>
      </c>
      <c r="I11" s="6">
        <v>813291</v>
      </c>
      <c r="J11" s="6">
        <v>750393</v>
      </c>
      <c r="K11" s="9">
        <f>SUM(C11:F11)</f>
        <v>1364951</v>
      </c>
      <c r="L11" s="7">
        <f>SUM(H11:J11)</f>
        <v>1942192</v>
      </c>
    </row>
    <row r="12" spans="1:12">
      <c r="A12" s="79"/>
      <c r="B12" s="21" t="s">
        <v>15</v>
      </c>
      <c r="C12" s="6">
        <v>2573671580</v>
      </c>
      <c r="D12" s="6">
        <v>2621220050</v>
      </c>
      <c r="E12" s="6">
        <v>2760675490</v>
      </c>
      <c r="F12" s="6">
        <v>2878150710</v>
      </c>
      <c r="G12" s="6"/>
      <c r="H12" s="6">
        <v>3307467088</v>
      </c>
      <c r="I12" s="6">
        <v>7126734224</v>
      </c>
      <c r="J12" s="6">
        <v>6555439500</v>
      </c>
      <c r="K12" s="9">
        <f>SUM(C12:F12)</f>
        <v>10833717830</v>
      </c>
      <c r="L12" s="9">
        <f>SUM(H12:J12)</f>
        <v>16989640812</v>
      </c>
    </row>
    <row r="13" spans="1:12">
      <c r="A13" s="79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80"/>
      <c r="L13" s="80"/>
    </row>
    <row r="14" spans="1:12">
      <c r="A14" s="79"/>
      <c r="B14" s="21" t="s">
        <v>16</v>
      </c>
      <c r="C14" s="6">
        <v>267134</v>
      </c>
      <c r="D14" s="6">
        <v>255677</v>
      </c>
      <c r="E14" s="6">
        <v>510321</v>
      </c>
      <c r="F14" s="6">
        <v>466432</v>
      </c>
      <c r="G14" s="6"/>
      <c r="H14" s="6">
        <v>511325</v>
      </c>
      <c r="I14" s="6">
        <v>1322154</v>
      </c>
      <c r="J14" s="6">
        <v>1319164</v>
      </c>
      <c r="K14" s="7">
        <f>SUM(C14:F14)</f>
        <v>1499564</v>
      </c>
      <c r="L14" s="7">
        <f>SUM(H14:J14)</f>
        <v>3152643</v>
      </c>
    </row>
    <row r="15" spans="1:12">
      <c r="A15" s="79"/>
      <c r="B15" s="21" t="s">
        <v>15</v>
      </c>
      <c r="C15" s="6">
        <v>2122791490</v>
      </c>
      <c r="D15" s="6">
        <v>2013360400</v>
      </c>
      <c r="E15" s="6">
        <v>4102731270</v>
      </c>
      <c r="F15" s="6">
        <v>3735012500</v>
      </c>
      <c r="G15" s="6"/>
      <c r="H15" s="6">
        <v>4530790003</v>
      </c>
      <c r="I15" s="6">
        <v>11788792382</v>
      </c>
      <c r="J15" s="6">
        <v>11706483130</v>
      </c>
      <c r="K15" s="9">
        <f>SUM(C15:F15)</f>
        <v>11973895660</v>
      </c>
      <c r="L15" s="9">
        <f>SUM(H15:J15)</f>
        <v>28026065515</v>
      </c>
    </row>
    <row r="16" spans="1:12">
      <c r="A16" s="79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80"/>
      <c r="L16" s="80"/>
    </row>
    <row r="17" spans="1:12">
      <c r="A17" s="79"/>
      <c r="B17" s="21" t="s">
        <v>16</v>
      </c>
      <c r="C17" s="6">
        <v>510208</v>
      </c>
      <c r="D17" s="6">
        <v>481879</v>
      </c>
      <c r="E17" s="6">
        <v>1012581</v>
      </c>
      <c r="F17" s="6">
        <v>645003</v>
      </c>
      <c r="G17" s="6"/>
      <c r="H17" s="6">
        <v>741294</v>
      </c>
      <c r="I17" s="6">
        <v>1561497</v>
      </c>
      <c r="J17" s="6">
        <v>1604028</v>
      </c>
      <c r="K17" s="7">
        <f>SUM(C17:F17)</f>
        <v>2649671</v>
      </c>
      <c r="L17" s="7">
        <f>SUM(H17:J17)</f>
        <v>3906819</v>
      </c>
    </row>
    <row r="18" spans="1:12">
      <c r="A18" s="79"/>
      <c r="B18" s="21" t="s">
        <v>15</v>
      </c>
      <c r="C18" s="6">
        <v>4170068170</v>
      </c>
      <c r="D18" s="6">
        <v>3896933840</v>
      </c>
      <c r="E18" s="6">
        <v>6277865420</v>
      </c>
      <c r="F18" s="6">
        <v>5168250470</v>
      </c>
      <c r="G18" s="6"/>
      <c r="H18" s="6">
        <v>6558031228</v>
      </c>
      <c r="I18" s="6">
        <v>13684681465</v>
      </c>
      <c r="J18" s="6">
        <v>14204617610</v>
      </c>
      <c r="K18" s="7">
        <f>SUM(C18:F18)</f>
        <v>19513117900</v>
      </c>
      <c r="L18" s="7">
        <f>SUM(H18:J18)</f>
        <v>34447330303</v>
      </c>
    </row>
    <row r="19" spans="1:12">
      <c r="A19" s="79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80"/>
      <c r="L19" s="80"/>
    </row>
    <row r="20" spans="1:12">
      <c r="A20" s="79"/>
      <c r="B20" s="21" t="s">
        <v>16</v>
      </c>
      <c r="C20" s="6">
        <v>1381977</v>
      </c>
      <c r="D20" s="6">
        <v>1697410</v>
      </c>
      <c r="E20" s="6">
        <v>1801166</v>
      </c>
      <c r="F20" s="6">
        <v>723238</v>
      </c>
      <c r="G20" s="6"/>
      <c r="H20" s="6">
        <v>658332</v>
      </c>
      <c r="I20" s="6">
        <v>1289290</v>
      </c>
      <c r="J20" s="6">
        <v>1126553</v>
      </c>
      <c r="K20" s="7">
        <f>SUM(C20:J20)</f>
        <v>8677966</v>
      </c>
      <c r="L20" s="7">
        <f>SUM(H20:J20)</f>
        <v>3074175</v>
      </c>
    </row>
    <row r="21" spans="1:12">
      <c r="A21" s="79"/>
      <c r="B21" s="21" t="s">
        <v>15</v>
      </c>
      <c r="C21" s="6">
        <v>12405765960</v>
      </c>
      <c r="D21" s="6">
        <v>15762380160</v>
      </c>
      <c r="E21" s="6">
        <v>16129679530</v>
      </c>
      <c r="F21" s="6">
        <v>5896647350</v>
      </c>
      <c r="G21" s="6"/>
      <c r="H21" s="6">
        <v>5855846434</v>
      </c>
      <c r="I21" s="22">
        <v>11401031075</v>
      </c>
      <c r="J21" s="6">
        <v>9899889300</v>
      </c>
      <c r="K21" s="7">
        <f>SUM(C21:F21)</f>
        <v>50194473000</v>
      </c>
      <c r="L21" s="7">
        <f>SUM(H21:J21)</f>
        <v>27156766809</v>
      </c>
    </row>
    <row r="22" spans="1:12">
      <c r="A22" s="79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80"/>
      <c r="L22" s="80"/>
    </row>
    <row r="23" spans="1:12">
      <c r="A23" s="79"/>
      <c r="B23" s="21" t="s">
        <v>16</v>
      </c>
      <c r="C23" s="6">
        <v>354778</v>
      </c>
      <c r="D23" s="6">
        <v>348564</v>
      </c>
      <c r="E23" s="6">
        <v>399360</v>
      </c>
      <c r="F23" s="6">
        <v>506456</v>
      </c>
      <c r="G23" s="6"/>
      <c r="H23" s="6">
        <v>502836</v>
      </c>
      <c r="I23" s="6">
        <v>1006716</v>
      </c>
      <c r="J23" s="6">
        <v>925334</v>
      </c>
      <c r="K23" s="7">
        <f>SUM(C23:F23)</f>
        <v>1609158</v>
      </c>
      <c r="L23" s="7">
        <f>SUM(H23:J23)</f>
        <v>2434886</v>
      </c>
    </row>
    <row r="24" spans="1:12">
      <c r="A24" s="79"/>
      <c r="B24" s="21" t="s">
        <v>15</v>
      </c>
      <c r="C24" s="6">
        <v>2871515980</v>
      </c>
      <c r="D24" s="6">
        <v>2760803760</v>
      </c>
      <c r="E24" s="6">
        <v>3167462310</v>
      </c>
      <c r="F24" s="6">
        <v>3992090040</v>
      </c>
      <c r="G24" s="6"/>
      <c r="H24" s="6">
        <v>4310971869</v>
      </c>
      <c r="I24" s="6">
        <v>8681580696</v>
      </c>
      <c r="J24" s="6">
        <v>7963137170</v>
      </c>
      <c r="K24" s="7">
        <f>SUM(C24:F24)</f>
        <v>12791872090</v>
      </c>
      <c r="L24" s="7">
        <f>SUM(H24:J24)</f>
        <v>20955689735</v>
      </c>
    </row>
    <row r="25" spans="1:12">
      <c r="A25" s="79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80"/>
      <c r="L25" s="80"/>
    </row>
    <row r="26" spans="1:12">
      <c r="A26" s="79"/>
      <c r="B26" s="21" t="s">
        <v>16</v>
      </c>
      <c r="C26" s="6">
        <v>335024</v>
      </c>
      <c r="D26" s="6">
        <v>365887</v>
      </c>
      <c r="E26" s="6">
        <v>473478</v>
      </c>
      <c r="F26" s="6">
        <v>416807</v>
      </c>
      <c r="G26" s="6"/>
      <c r="H26" s="6">
        <v>473944</v>
      </c>
      <c r="I26" s="6">
        <v>926843</v>
      </c>
      <c r="J26" s="6">
        <v>854813</v>
      </c>
      <c r="K26" s="7">
        <f>SUM(C26:F26)</f>
        <v>1591196</v>
      </c>
      <c r="L26" s="7">
        <f>SUM(H26:J26)</f>
        <v>2255600</v>
      </c>
    </row>
    <row r="27" spans="1:12">
      <c r="A27" s="79"/>
      <c r="B27" s="21" t="s">
        <v>15</v>
      </c>
      <c r="C27" s="6">
        <v>2658401250</v>
      </c>
      <c r="D27" s="6">
        <v>2806540620</v>
      </c>
      <c r="E27" s="6">
        <v>3656339590</v>
      </c>
      <c r="F27" s="6">
        <v>3250362160</v>
      </c>
      <c r="G27" s="6"/>
      <c r="H27" s="6">
        <v>4028747037</v>
      </c>
      <c r="I27" s="6">
        <v>7958142766</v>
      </c>
      <c r="J27" s="6">
        <v>7328751060</v>
      </c>
      <c r="K27" s="7">
        <f>SUM(C27:F27)</f>
        <v>12371643620</v>
      </c>
      <c r="L27" s="7">
        <f>SUM(H27:J27)</f>
        <v>19315640863</v>
      </c>
    </row>
    <row r="28" spans="1:12">
      <c r="A28" s="79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80"/>
      <c r="L28" s="80"/>
    </row>
    <row r="29" spans="1:12">
      <c r="A29" s="79"/>
      <c r="B29" s="21" t="s">
        <v>16</v>
      </c>
      <c r="C29" s="6">
        <v>344498</v>
      </c>
      <c r="D29" s="6">
        <v>343922</v>
      </c>
      <c r="E29" s="6">
        <v>654339</v>
      </c>
      <c r="F29" s="6">
        <v>459349</v>
      </c>
      <c r="G29" s="6"/>
      <c r="H29" s="6">
        <v>911487</v>
      </c>
      <c r="I29" s="6">
        <v>734518</v>
      </c>
      <c r="J29" s="6">
        <v>569547</v>
      </c>
      <c r="K29" s="7">
        <f>SUM(C29:F29)</f>
        <v>1802108</v>
      </c>
      <c r="L29" s="7">
        <f>SUM(H29:J29)</f>
        <v>2215552</v>
      </c>
    </row>
    <row r="30" spans="1:12">
      <c r="A30" s="79"/>
      <c r="B30" s="21" t="s">
        <v>15</v>
      </c>
      <c r="C30" s="6">
        <v>2697077760</v>
      </c>
      <c r="D30" s="6">
        <v>2637213250</v>
      </c>
      <c r="E30" s="6">
        <v>3915971480</v>
      </c>
      <c r="F30" s="6">
        <v>3507129060</v>
      </c>
      <c r="G30" s="6"/>
      <c r="H30" s="6">
        <v>7810236051</v>
      </c>
      <c r="I30" s="6">
        <v>6384825314</v>
      </c>
      <c r="J30" s="6">
        <v>4940834800</v>
      </c>
      <c r="K30" s="7">
        <f>SUM(C30:F30)</f>
        <v>12757391550</v>
      </c>
      <c r="L30" s="7">
        <f>SUM(H30:J30)</f>
        <v>19135896165</v>
      </c>
    </row>
    <row r="31" spans="1:12">
      <c r="A31" s="79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80"/>
      <c r="L31" s="80"/>
    </row>
    <row r="32" spans="1:12">
      <c r="A32" s="79"/>
      <c r="B32" s="21" t="s">
        <v>16</v>
      </c>
      <c r="C32" s="6">
        <v>172488</v>
      </c>
      <c r="D32" s="6">
        <v>153355</v>
      </c>
      <c r="E32" s="6">
        <v>544805</v>
      </c>
      <c r="F32" s="6">
        <v>394880</v>
      </c>
      <c r="G32" s="6"/>
      <c r="H32" s="6">
        <v>503958</v>
      </c>
      <c r="I32" s="6">
        <v>1200618</v>
      </c>
      <c r="J32" s="6">
        <v>1038738</v>
      </c>
      <c r="K32" s="7">
        <f>SUM(C32:F32)</f>
        <v>1265528</v>
      </c>
      <c r="L32" s="7">
        <f>SUM(H32:J32)</f>
        <v>2743314</v>
      </c>
    </row>
    <row r="33" spans="1:12">
      <c r="A33" s="79"/>
      <c r="B33" s="21" t="s">
        <v>15</v>
      </c>
      <c r="C33" s="6">
        <v>1371777460</v>
      </c>
      <c r="D33" s="6">
        <v>1223301170</v>
      </c>
      <c r="E33" s="6">
        <v>4625952490</v>
      </c>
      <c r="F33" s="6">
        <v>3330957750</v>
      </c>
      <c r="G33" s="6"/>
      <c r="H33" s="6">
        <v>4668242449</v>
      </c>
      <c r="I33" s="6">
        <v>10803400171</v>
      </c>
      <c r="J33" s="6">
        <v>9252296660</v>
      </c>
      <c r="K33" s="7">
        <f>SUM(C33:F33)</f>
        <v>10551988870</v>
      </c>
      <c r="L33" s="7">
        <f>SUM(H33:J33)</f>
        <v>24723939280</v>
      </c>
    </row>
    <row r="34" spans="1:12">
      <c r="A34" s="79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80"/>
      <c r="L34" s="80"/>
    </row>
    <row r="35" spans="1:12">
      <c r="A35" s="79"/>
      <c r="B35" s="21" t="s">
        <v>16</v>
      </c>
      <c r="C35" s="6">
        <v>233742</v>
      </c>
      <c r="D35" s="6">
        <v>206024</v>
      </c>
      <c r="E35" s="6">
        <v>199730</v>
      </c>
      <c r="F35" s="6">
        <v>232053</v>
      </c>
      <c r="G35" s="6"/>
      <c r="H35" s="6">
        <v>294218</v>
      </c>
      <c r="I35" s="6">
        <v>745147</v>
      </c>
      <c r="J35" s="6">
        <v>610367</v>
      </c>
      <c r="K35" s="7">
        <f>SUM(C35:F35)</f>
        <v>871549</v>
      </c>
      <c r="L35" s="7">
        <f>SUM(H35:J35)</f>
        <v>1649732</v>
      </c>
    </row>
    <row r="36" spans="1:12">
      <c r="A36" s="79"/>
      <c r="B36" s="21" t="s">
        <v>15</v>
      </c>
      <c r="C36" s="6">
        <v>1963419400</v>
      </c>
      <c r="D36" s="6">
        <v>1709626500</v>
      </c>
      <c r="E36" s="6">
        <v>1668078290</v>
      </c>
      <c r="F36" s="6">
        <v>1939841600</v>
      </c>
      <c r="G36" s="6"/>
      <c r="H36" s="6">
        <v>2686190905</v>
      </c>
      <c r="I36" s="6">
        <v>6709291580</v>
      </c>
      <c r="J36" s="6">
        <v>5438419100</v>
      </c>
      <c r="K36" s="7">
        <f>SUM(C36:F36)</f>
        <v>7280965790</v>
      </c>
      <c r="L36" s="7">
        <f>SUM(H36:J36)</f>
        <v>14833901585</v>
      </c>
    </row>
    <row r="37" spans="1:12">
      <c r="A37" s="79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80"/>
      <c r="L37" s="80"/>
    </row>
    <row r="38" spans="1:12">
      <c r="A38" s="79"/>
      <c r="B38" s="21" t="s">
        <v>16</v>
      </c>
      <c r="C38" s="6">
        <v>168022</v>
      </c>
      <c r="D38" s="6">
        <v>155353</v>
      </c>
      <c r="E38" s="6">
        <v>305365</v>
      </c>
      <c r="F38" s="6">
        <v>305331</v>
      </c>
      <c r="G38" s="6"/>
      <c r="H38" s="6">
        <v>364608</v>
      </c>
      <c r="I38" s="6">
        <v>817931</v>
      </c>
      <c r="J38" s="6">
        <v>701368</v>
      </c>
      <c r="K38" s="7">
        <f>SUM(C38:F38)</f>
        <v>934071</v>
      </c>
      <c r="L38" s="7">
        <f>SUM(H38:J38)</f>
        <v>1883907</v>
      </c>
    </row>
    <row r="39" spans="1:12">
      <c r="A39" s="79"/>
      <c r="B39" s="21" t="s">
        <v>15</v>
      </c>
      <c r="C39" s="6">
        <v>1367055870</v>
      </c>
      <c r="D39" s="6">
        <v>1281746530</v>
      </c>
      <c r="E39" s="6">
        <v>2517760000</v>
      </c>
      <c r="F39" s="6">
        <v>2504815640</v>
      </c>
      <c r="G39" s="6"/>
      <c r="H39" s="6">
        <v>3296686433</v>
      </c>
      <c r="I39" s="6">
        <v>7366132216</v>
      </c>
      <c r="J39" s="6">
        <v>6286456390</v>
      </c>
      <c r="K39" s="7">
        <f>SUM(C39:F39)</f>
        <v>7671378040</v>
      </c>
      <c r="L39" s="7">
        <f>SUM(H39:J39)</f>
        <v>16949275039</v>
      </c>
    </row>
    <row r="40" spans="1:12">
      <c r="A40" s="79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80"/>
      <c r="L40" s="80"/>
    </row>
    <row r="41" spans="1:12">
      <c r="A41" s="79"/>
      <c r="B41" s="21" t="s">
        <v>16</v>
      </c>
      <c r="C41" s="6">
        <v>216143</v>
      </c>
      <c r="D41" s="6">
        <v>197485</v>
      </c>
      <c r="E41" s="6">
        <v>574257</v>
      </c>
      <c r="F41" s="6">
        <v>286135</v>
      </c>
      <c r="G41" s="6"/>
      <c r="H41" s="6">
        <v>357437</v>
      </c>
      <c r="I41" s="6">
        <v>785098</v>
      </c>
      <c r="J41" s="6">
        <v>691485</v>
      </c>
      <c r="K41" s="7">
        <f>SUM(C41:F41)</f>
        <v>1274020</v>
      </c>
      <c r="L41" s="7">
        <f>SUM(H41:J41)</f>
        <v>1834020</v>
      </c>
    </row>
    <row r="42" spans="1:12">
      <c r="A42" s="79"/>
      <c r="B42" s="21" t="s">
        <v>15</v>
      </c>
      <c r="C42" s="6">
        <v>1766990480</v>
      </c>
      <c r="D42" s="6">
        <v>1597805630</v>
      </c>
      <c r="E42" s="6">
        <v>3470517300</v>
      </c>
      <c r="F42" s="6">
        <v>2350046830</v>
      </c>
      <c r="G42" s="6"/>
      <c r="H42" s="6">
        <v>3200097999</v>
      </c>
      <c r="I42" s="6">
        <v>6973514501</v>
      </c>
      <c r="J42" s="6">
        <v>6052699940</v>
      </c>
      <c r="K42" s="7">
        <f>SUM(C42:F42)</f>
        <v>9185360240</v>
      </c>
      <c r="L42" s="7">
        <f>SUM(H42:J42)</f>
        <v>16226312440</v>
      </c>
    </row>
    <row r="43" spans="1:12">
      <c r="A43" s="79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80"/>
      <c r="L43" s="80"/>
    </row>
    <row r="44" spans="1:12">
      <c r="A44" s="79"/>
      <c r="B44" s="21" t="s">
        <v>16</v>
      </c>
      <c r="C44" s="6">
        <v>229296</v>
      </c>
      <c r="D44" s="6">
        <v>185757</v>
      </c>
      <c r="E44" s="6">
        <v>257102</v>
      </c>
      <c r="F44" s="6">
        <v>210928</v>
      </c>
      <c r="G44" s="6"/>
      <c r="H44" s="6">
        <v>276890</v>
      </c>
      <c r="I44" s="6">
        <v>586455</v>
      </c>
      <c r="J44" s="23">
        <v>486659</v>
      </c>
      <c r="K44" s="7">
        <f>SUM(C44:F44)</f>
        <v>883083</v>
      </c>
      <c r="L44" s="7">
        <f>SUM(H44:J44)</f>
        <v>1350004</v>
      </c>
    </row>
    <row r="45" spans="1:12">
      <c r="A45" s="79"/>
      <c r="B45" s="21" t="s">
        <v>15</v>
      </c>
      <c r="C45" s="6">
        <v>1808590390</v>
      </c>
      <c r="D45" s="6">
        <v>1497917680</v>
      </c>
      <c r="E45" s="6">
        <v>2065504500</v>
      </c>
      <c r="F45" s="6">
        <v>1695701820</v>
      </c>
      <c r="G45" s="6"/>
      <c r="H45" s="6">
        <v>2447099332</v>
      </c>
      <c r="I45" s="6">
        <v>5189293909</v>
      </c>
      <c r="J45" s="23">
        <v>4269124810</v>
      </c>
      <c r="K45" s="7">
        <f>SUM(C45:F45)</f>
        <v>7067714390</v>
      </c>
      <c r="L45" s="7">
        <f>SUM(H45:J45)</f>
        <v>11905518051</v>
      </c>
    </row>
    <row r="46" spans="1:12">
      <c r="A46" s="79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80"/>
      <c r="L46" s="80"/>
    </row>
    <row r="47" spans="1:12">
      <c r="A47" s="79"/>
      <c r="B47" s="21" t="s">
        <v>16</v>
      </c>
      <c r="C47" s="6">
        <v>146870</v>
      </c>
      <c r="D47" s="6">
        <v>138796</v>
      </c>
      <c r="E47" s="6">
        <v>193154</v>
      </c>
      <c r="F47" s="6">
        <v>184767</v>
      </c>
      <c r="G47" s="6"/>
      <c r="H47" s="6">
        <v>230917</v>
      </c>
      <c r="I47" s="6">
        <v>396095</v>
      </c>
      <c r="J47" s="6">
        <v>411031</v>
      </c>
      <c r="K47" s="7">
        <f>SUM(C47:F47)</f>
        <v>663587</v>
      </c>
      <c r="L47" s="7">
        <f>SUM(H47:J47)</f>
        <v>1038043</v>
      </c>
    </row>
    <row r="48" spans="1:12">
      <c r="A48" s="79"/>
      <c r="B48" s="21" t="s">
        <v>15</v>
      </c>
      <c r="C48" s="6">
        <v>1182811270</v>
      </c>
      <c r="D48" s="6">
        <v>1118205570</v>
      </c>
      <c r="E48" s="6">
        <v>1542340460</v>
      </c>
      <c r="F48" s="6">
        <v>1462564580</v>
      </c>
      <c r="G48" s="6"/>
      <c r="H48" s="6">
        <v>1984040747</v>
      </c>
      <c r="I48" s="6">
        <v>3466848639</v>
      </c>
      <c r="J48" s="6">
        <v>3604809190</v>
      </c>
      <c r="K48" s="7">
        <f>SUM(C48:F48)</f>
        <v>5305921880</v>
      </c>
      <c r="L48" s="7">
        <f>SUM(H48:J48)</f>
        <v>9055698576</v>
      </c>
    </row>
    <row r="49" spans="1:12">
      <c r="A49" s="79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80"/>
      <c r="L49" s="80"/>
    </row>
    <row r="50" spans="1:12">
      <c r="A50" s="79"/>
      <c r="B50" s="21" t="s">
        <v>16</v>
      </c>
      <c r="C50" s="6">
        <v>129566</v>
      </c>
      <c r="D50" s="6">
        <v>141968</v>
      </c>
      <c r="E50" s="6">
        <v>144890</v>
      </c>
      <c r="F50" s="6">
        <v>145439</v>
      </c>
      <c r="G50" s="6"/>
      <c r="H50" s="6">
        <v>177593</v>
      </c>
      <c r="I50" s="6">
        <v>299594</v>
      </c>
      <c r="J50" s="6">
        <v>261535</v>
      </c>
      <c r="K50" s="7">
        <f>SUM(C50:F50)</f>
        <v>561863</v>
      </c>
      <c r="L50" s="7">
        <f>SUM(H50:J50)</f>
        <v>738722</v>
      </c>
    </row>
    <row r="51" spans="1:12">
      <c r="A51" s="79"/>
      <c r="B51" s="21" t="s">
        <v>15</v>
      </c>
      <c r="C51" s="6">
        <v>1022811670</v>
      </c>
      <c r="D51" s="6">
        <v>1108414930</v>
      </c>
      <c r="E51" s="6">
        <v>1142913650</v>
      </c>
      <c r="F51" s="6">
        <v>1130358190</v>
      </c>
      <c r="G51" s="6"/>
      <c r="H51" s="6">
        <v>1518373205</v>
      </c>
      <c r="I51" s="6">
        <v>2592795804</v>
      </c>
      <c r="J51" s="6">
        <v>2265152120</v>
      </c>
      <c r="K51" s="7">
        <f>SUM(C51:F51)</f>
        <v>4404498440</v>
      </c>
      <c r="L51" s="7">
        <f>SUM(H51:J51)</f>
        <v>6376321129</v>
      </c>
    </row>
    <row r="52" spans="1:12">
      <c r="A52" s="79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80"/>
      <c r="L52" s="80"/>
    </row>
    <row r="53" spans="1:12">
      <c r="A53" s="79"/>
      <c r="B53" s="21" t="s">
        <v>16</v>
      </c>
      <c r="C53" s="6">
        <v>102841</v>
      </c>
      <c r="D53" s="6">
        <v>111290</v>
      </c>
      <c r="E53" s="6">
        <v>1385529</v>
      </c>
      <c r="F53" s="6">
        <v>881643</v>
      </c>
      <c r="G53" s="6"/>
      <c r="H53" s="6">
        <v>1100161</v>
      </c>
      <c r="I53" s="6">
        <v>1820411</v>
      </c>
      <c r="J53" s="23">
        <v>1584614</v>
      </c>
      <c r="K53" s="7">
        <f>SUM(C53:F53)</f>
        <v>2481303</v>
      </c>
      <c r="L53" s="7">
        <f>SUM(H53:J53)</f>
        <v>4505186</v>
      </c>
    </row>
    <row r="54" spans="1:12">
      <c r="A54" s="79"/>
      <c r="B54" s="21" t="s">
        <v>15</v>
      </c>
      <c r="C54" s="6">
        <v>792162990</v>
      </c>
      <c r="D54" s="6">
        <v>855059690</v>
      </c>
      <c r="E54" s="6">
        <v>9965895760</v>
      </c>
      <c r="F54" s="6">
        <v>7501774160</v>
      </c>
      <c r="G54" s="6"/>
      <c r="H54" s="6">
        <v>10159857236</v>
      </c>
      <c r="I54" s="6">
        <v>16218221200</v>
      </c>
      <c r="J54" s="23">
        <v>14049321610</v>
      </c>
      <c r="K54" s="7">
        <f>SUM(C54:F54)</f>
        <v>19114892600</v>
      </c>
      <c r="L54" s="7">
        <f>SUM(H54:J54)</f>
        <v>40427400046</v>
      </c>
    </row>
    <row r="55" spans="1:12">
      <c r="A55" s="79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80"/>
      <c r="L55" s="80"/>
    </row>
    <row r="56" spans="1:12">
      <c r="A56" s="79"/>
      <c r="B56" s="21" t="s">
        <v>16</v>
      </c>
      <c r="C56" s="6">
        <v>514395</v>
      </c>
      <c r="D56" s="6">
        <v>602776</v>
      </c>
      <c r="E56" s="6">
        <v>1186785</v>
      </c>
      <c r="F56" s="6">
        <v>490060</v>
      </c>
      <c r="G56" s="6"/>
      <c r="H56" s="6">
        <v>706206</v>
      </c>
      <c r="I56" s="6">
        <v>1203167</v>
      </c>
      <c r="J56" s="6">
        <v>1211291</v>
      </c>
      <c r="K56" s="7">
        <f>SUM(C56:F56)</f>
        <v>2794016</v>
      </c>
      <c r="L56" s="7">
        <f>SUM(H56:J56)</f>
        <v>3120664</v>
      </c>
    </row>
    <row r="57" spans="1:12">
      <c r="A57" s="79"/>
      <c r="B57" s="21" t="s">
        <v>15</v>
      </c>
      <c r="C57" s="6">
        <v>4412965700</v>
      </c>
      <c r="D57" s="6">
        <v>5113733580</v>
      </c>
      <c r="E57" s="6">
        <v>9468107980</v>
      </c>
      <c r="F57" s="6">
        <v>4073548530</v>
      </c>
      <c r="G57" s="6"/>
      <c r="H57" s="6">
        <v>6283121130</v>
      </c>
      <c r="I57" s="6">
        <v>10654430920</v>
      </c>
      <c r="J57" s="6">
        <v>10782201750</v>
      </c>
      <c r="K57" s="7">
        <f>SUM(C57:F57)</f>
        <v>23068355790</v>
      </c>
      <c r="L57" s="7">
        <f>SUM(H57:J57)</f>
        <v>27719753800</v>
      </c>
    </row>
    <row r="58" spans="1:12">
      <c r="A58" s="79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80"/>
      <c r="L58" s="80"/>
    </row>
    <row r="59" spans="1:12">
      <c r="A59" s="79"/>
      <c r="B59" s="21" t="s">
        <v>16</v>
      </c>
      <c r="C59" s="6">
        <v>993807</v>
      </c>
      <c r="D59" s="6">
        <v>280538</v>
      </c>
      <c r="E59" s="6">
        <v>208975</v>
      </c>
      <c r="F59" s="6">
        <v>286072</v>
      </c>
      <c r="G59" s="6"/>
      <c r="H59" s="6">
        <v>384845</v>
      </c>
      <c r="I59" s="6">
        <v>827751</v>
      </c>
      <c r="J59" s="6">
        <v>740285</v>
      </c>
      <c r="K59" s="7">
        <f>SUM(C59:F59)</f>
        <v>1769392</v>
      </c>
      <c r="L59" s="7">
        <f>SUM(H59:J59)</f>
        <v>1952881</v>
      </c>
    </row>
    <row r="60" spans="1:12">
      <c r="A60" s="79"/>
      <c r="B60" s="21" t="s">
        <v>15</v>
      </c>
      <c r="C60" s="6">
        <v>8622442710</v>
      </c>
      <c r="D60" s="6">
        <v>2320858770</v>
      </c>
      <c r="E60" s="6">
        <v>1765196010</v>
      </c>
      <c r="F60" s="6">
        <v>2372298410</v>
      </c>
      <c r="G60" s="6"/>
      <c r="H60" s="6">
        <v>3438697943</v>
      </c>
      <c r="I60" s="6">
        <v>7359413761</v>
      </c>
      <c r="J60" s="6">
        <v>6538903180</v>
      </c>
      <c r="K60" s="7">
        <f>SUM(C60:F60)</f>
        <v>15080795900</v>
      </c>
      <c r="L60" s="7">
        <f>SUM(H60:J60)</f>
        <v>17337014884</v>
      </c>
    </row>
    <row r="61" spans="1:12">
      <c r="A61" s="79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80"/>
      <c r="L61" s="80"/>
    </row>
    <row r="62" spans="1:12">
      <c r="A62" s="79"/>
      <c r="B62" s="21" t="s">
        <v>16</v>
      </c>
      <c r="C62" s="6">
        <v>221558</v>
      </c>
      <c r="D62" s="6">
        <v>214778</v>
      </c>
      <c r="E62" s="6">
        <v>375892</v>
      </c>
      <c r="F62" s="6">
        <v>336834</v>
      </c>
      <c r="G62" s="6"/>
      <c r="H62" s="6">
        <v>440040</v>
      </c>
      <c r="I62" s="6">
        <v>956134</v>
      </c>
      <c r="J62" s="6">
        <v>901623</v>
      </c>
      <c r="K62" s="7">
        <f>SUM(C62:F62)</f>
        <v>1149062</v>
      </c>
      <c r="L62" s="7">
        <f>SUM(H62:J62)</f>
        <v>2297797</v>
      </c>
    </row>
    <row r="63" spans="1:12">
      <c r="A63" s="79"/>
      <c r="B63" s="21" t="s">
        <v>15</v>
      </c>
      <c r="C63" s="6">
        <v>1851887620</v>
      </c>
      <c r="D63" s="6">
        <v>1755223610</v>
      </c>
      <c r="E63" s="6">
        <v>3065091890</v>
      </c>
      <c r="F63" s="6">
        <v>2766951620</v>
      </c>
      <c r="G63" s="6"/>
      <c r="H63" s="6">
        <v>3912188890</v>
      </c>
      <c r="I63" s="6">
        <v>8532621540</v>
      </c>
      <c r="J63" s="6">
        <v>8031322250</v>
      </c>
      <c r="K63" s="7">
        <f>SUM(C63:F63)</f>
        <v>9439154740</v>
      </c>
      <c r="L63" s="7">
        <f>SUM(H63:J63)</f>
        <v>20476132680</v>
      </c>
    </row>
    <row r="64" spans="1:12">
      <c r="A64" s="79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80"/>
      <c r="L64" s="80"/>
    </row>
    <row r="65" spans="1:12">
      <c r="A65" s="79"/>
      <c r="B65" s="21" t="s">
        <v>16</v>
      </c>
      <c r="C65" s="6">
        <v>303801</v>
      </c>
      <c r="D65" s="6">
        <v>265432</v>
      </c>
      <c r="E65" s="6">
        <v>263928</v>
      </c>
      <c r="F65" s="6">
        <v>296464</v>
      </c>
      <c r="G65" s="6"/>
      <c r="H65" s="6">
        <v>398978</v>
      </c>
      <c r="I65" s="6">
        <v>887638</v>
      </c>
      <c r="J65" s="6">
        <v>861122</v>
      </c>
      <c r="K65" s="7">
        <f>SUM(C65:F65)</f>
        <v>1129625</v>
      </c>
      <c r="L65" s="7">
        <f>SUM(H65:J65)</f>
        <v>2147738</v>
      </c>
    </row>
    <row r="66" spans="1:12">
      <c r="A66" s="79"/>
      <c r="B66" s="21" t="s">
        <v>15</v>
      </c>
      <c r="C66" s="6">
        <v>2499040710</v>
      </c>
      <c r="D66" s="6">
        <v>2184621970</v>
      </c>
      <c r="E66" s="6">
        <v>2176401640</v>
      </c>
      <c r="F66" s="6">
        <v>2447483130</v>
      </c>
      <c r="G66" s="6"/>
      <c r="H66" s="6">
        <v>3592716613</v>
      </c>
      <c r="I66" s="6">
        <v>7958673307</v>
      </c>
      <c r="J66" s="6">
        <v>7630369050</v>
      </c>
      <c r="K66" s="7">
        <f>SUM(C66:F66)</f>
        <v>9307547450</v>
      </c>
      <c r="L66" s="7">
        <f>SUM(H66:J66)</f>
        <v>19181758970</v>
      </c>
    </row>
    <row r="67" spans="1:12">
      <c r="A67" s="79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80"/>
      <c r="L67" s="80"/>
    </row>
    <row r="68" spans="1:12">
      <c r="A68" s="79"/>
      <c r="B68" s="21" t="s">
        <v>16</v>
      </c>
      <c r="C68" s="6">
        <v>300203</v>
      </c>
      <c r="D68" s="6">
        <v>272499</v>
      </c>
      <c r="E68" s="6">
        <v>579962</v>
      </c>
      <c r="F68" s="6">
        <v>747834</v>
      </c>
      <c r="G68" s="6"/>
      <c r="H68" s="6">
        <v>917955</v>
      </c>
      <c r="I68" s="6">
        <v>1641471</v>
      </c>
      <c r="J68" s="6">
        <v>1476829</v>
      </c>
      <c r="K68" s="7">
        <f>SUM(C68:F68)</f>
        <v>1900498</v>
      </c>
      <c r="L68" s="7">
        <f>SUM(H68:J68)</f>
        <v>4036255</v>
      </c>
    </row>
    <row r="69" spans="1:12">
      <c r="A69" s="79"/>
      <c r="B69" s="21" t="s">
        <v>15</v>
      </c>
      <c r="C69" s="6">
        <v>2489600900</v>
      </c>
      <c r="D69" s="6">
        <v>2245005360</v>
      </c>
      <c r="E69" s="6">
        <v>3592880600</v>
      </c>
      <c r="F69" s="6">
        <v>6048293500</v>
      </c>
      <c r="G69" s="6"/>
      <c r="H69" s="6">
        <v>8103409663</v>
      </c>
      <c r="I69" s="6">
        <v>14397252403</v>
      </c>
      <c r="J69" s="6">
        <v>12859433320</v>
      </c>
      <c r="K69" s="7">
        <f>SUM(C69:F69)</f>
        <v>14375780360</v>
      </c>
      <c r="L69" s="7">
        <f>SUM(H69:J69)</f>
        <v>35360095386</v>
      </c>
    </row>
    <row r="70" spans="1:12">
      <c r="A70" s="79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80"/>
      <c r="L70" s="80"/>
    </row>
    <row r="71" spans="1:12">
      <c r="A71" s="79"/>
      <c r="B71" s="21" t="s">
        <v>16</v>
      </c>
      <c r="C71" s="6">
        <v>523161</v>
      </c>
      <c r="D71" s="6">
        <v>495051</v>
      </c>
      <c r="E71" s="6">
        <v>707762</v>
      </c>
      <c r="F71" s="6">
        <v>1564167</v>
      </c>
      <c r="G71" s="6"/>
      <c r="H71" s="6">
        <v>986673</v>
      </c>
      <c r="I71" s="6">
        <v>1268767</v>
      </c>
      <c r="J71" s="6">
        <v>1086741</v>
      </c>
      <c r="K71" s="7">
        <f>SUM(C71:F71)</f>
        <v>3290141</v>
      </c>
      <c r="L71" s="7">
        <f>SUM(H71:J71)</f>
        <v>3342181</v>
      </c>
    </row>
    <row r="72" spans="1:12">
      <c r="A72" s="79"/>
      <c r="B72" s="21" t="s">
        <v>15</v>
      </c>
      <c r="C72" s="6">
        <v>4228306570</v>
      </c>
      <c r="D72" s="6">
        <v>3976825390</v>
      </c>
      <c r="E72" s="6">
        <v>5764838440</v>
      </c>
      <c r="F72" s="6">
        <v>13467742250</v>
      </c>
      <c r="G72" s="6"/>
      <c r="H72" s="6">
        <v>8511282714</v>
      </c>
      <c r="I72" s="6">
        <v>11168452283</v>
      </c>
      <c r="J72" s="6">
        <v>9537575030</v>
      </c>
      <c r="K72" s="7">
        <f>SUM(C72:F72)</f>
        <v>27437712650</v>
      </c>
      <c r="L72" s="7">
        <f>SUM(H72:J72)</f>
        <v>29217310027</v>
      </c>
    </row>
    <row r="73" spans="1:12">
      <c r="A73" s="79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80"/>
      <c r="L73" s="80"/>
    </row>
    <row r="74" spans="1:12">
      <c r="A74" s="79"/>
      <c r="B74" s="21" t="s">
        <v>16</v>
      </c>
      <c r="C74" s="6">
        <v>365972</v>
      </c>
      <c r="D74" s="6">
        <v>324457</v>
      </c>
      <c r="E74" s="6">
        <v>398494</v>
      </c>
      <c r="F74" s="6">
        <v>367222</v>
      </c>
      <c r="G74" s="6"/>
      <c r="H74" s="6">
        <v>480169</v>
      </c>
      <c r="I74" s="6">
        <v>979146</v>
      </c>
      <c r="J74" s="6">
        <v>885982</v>
      </c>
      <c r="K74" s="7">
        <f>SUM(C74:F74)</f>
        <v>1456145</v>
      </c>
      <c r="L74" s="7">
        <f>SUM(H74:J74)</f>
        <v>2345297</v>
      </c>
    </row>
    <row r="75" spans="1:12">
      <c r="A75" s="79"/>
      <c r="B75" s="21" t="s">
        <v>15</v>
      </c>
      <c r="C75" s="6">
        <v>2979884120</v>
      </c>
      <c r="D75" s="6">
        <v>2632634740</v>
      </c>
      <c r="E75" s="6">
        <v>3248349240</v>
      </c>
      <c r="F75" s="6">
        <v>2984775100</v>
      </c>
      <c r="G75" s="6"/>
      <c r="H75" s="6">
        <v>4286614800</v>
      </c>
      <c r="I75" s="6">
        <v>8704417220</v>
      </c>
      <c r="J75" s="6">
        <v>7871133420</v>
      </c>
      <c r="K75" s="7">
        <f>SUM(C75:F75)</f>
        <v>11845643200</v>
      </c>
      <c r="L75" s="7">
        <f>SUM(H75:J75)</f>
        <v>20862165440</v>
      </c>
    </row>
    <row r="76" spans="1:12">
      <c r="A76" s="79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80"/>
      <c r="L76" s="80"/>
    </row>
    <row r="77" spans="1:12">
      <c r="A77" s="79"/>
      <c r="B77" s="21" t="s">
        <v>16</v>
      </c>
      <c r="C77" s="6">
        <v>312221</v>
      </c>
      <c r="D77" s="6">
        <v>312332</v>
      </c>
      <c r="E77" s="6">
        <v>399431</v>
      </c>
      <c r="F77" s="6">
        <v>490203</v>
      </c>
      <c r="G77" s="6"/>
      <c r="H77" s="6">
        <v>578230</v>
      </c>
      <c r="I77" s="6">
        <v>1252745</v>
      </c>
      <c r="J77" s="6">
        <v>1176028</v>
      </c>
      <c r="K77" s="7">
        <f>SUM(C77:F77)</f>
        <v>1514187</v>
      </c>
      <c r="L77" s="7">
        <f>SUM(H77:J77)</f>
        <v>3007003</v>
      </c>
    </row>
    <row r="78" spans="1:12">
      <c r="A78" s="79"/>
      <c r="B78" s="21" t="s">
        <v>15</v>
      </c>
      <c r="C78" s="6">
        <v>2562486140</v>
      </c>
      <c r="D78" s="6">
        <v>2546145300</v>
      </c>
      <c r="E78" s="6">
        <v>3259085720</v>
      </c>
      <c r="F78" s="6">
        <v>4066559260</v>
      </c>
      <c r="G78" s="6"/>
      <c r="H78" s="6">
        <v>5248736966</v>
      </c>
      <c r="I78" s="6">
        <v>11120557162</v>
      </c>
      <c r="J78" s="6">
        <v>10375594660</v>
      </c>
      <c r="K78" s="7">
        <f>SUM(C78:F78)</f>
        <v>12434276420</v>
      </c>
      <c r="L78" s="7">
        <f>SUM(H78:J78)</f>
        <v>26744888788</v>
      </c>
    </row>
    <row r="79" spans="1:12">
      <c r="A79" s="79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80"/>
      <c r="L79" s="80"/>
    </row>
    <row r="80" spans="1:12">
      <c r="A80" s="79"/>
      <c r="B80" s="21" t="s">
        <v>16</v>
      </c>
      <c r="C80" s="6">
        <v>399626</v>
      </c>
      <c r="D80" s="6">
        <v>371555</v>
      </c>
      <c r="E80" s="6">
        <v>790692</v>
      </c>
      <c r="F80" s="6">
        <v>445210</v>
      </c>
      <c r="G80" s="6"/>
      <c r="H80" s="6">
        <v>521213</v>
      </c>
      <c r="I80" s="6">
        <v>1191881</v>
      </c>
      <c r="J80" s="6">
        <v>1052148</v>
      </c>
      <c r="K80" s="7">
        <f>SUM(C80:F80)</f>
        <v>2007083</v>
      </c>
      <c r="L80" s="7">
        <f>SUM(H80:J80)</f>
        <v>2765242</v>
      </c>
    </row>
    <row r="81" spans="1:12">
      <c r="A81" s="79"/>
      <c r="B81" s="21" t="s">
        <v>15</v>
      </c>
      <c r="C81" s="6">
        <v>3294611050</v>
      </c>
      <c r="D81" s="6">
        <v>3040265030</v>
      </c>
      <c r="E81" s="6">
        <v>4943756000</v>
      </c>
      <c r="F81" s="6">
        <v>3649673100</v>
      </c>
      <c r="G81" s="6"/>
      <c r="H81" s="6">
        <v>4713029620</v>
      </c>
      <c r="I81" s="6">
        <v>10562378940</v>
      </c>
      <c r="J81" s="6">
        <v>9235402720</v>
      </c>
      <c r="K81" s="7">
        <f>SUM(C81:F81)</f>
        <v>14928305180</v>
      </c>
      <c r="L81" s="7">
        <f>SUM(H81:J81)</f>
        <v>24510811280</v>
      </c>
    </row>
    <row r="82" spans="1:12">
      <c r="A82" s="79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80"/>
      <c r="L82" s="80"/>
    </row>
    <row r="83" spans="1:12">
      <c r="A83" s="79"/>
      <c r="B83" s="21" t="s">
        <v>16</v>
      </c>
      <c r="C83" s="6">
        <v>398816</v>
      </c>
      <c r="D83" s="6">
        <v>860911</v>
      </c>
      <c r="E83" s="6">
        <v>708974</v>
      </c>
      <c r="F83" s="6">
        <v>633370</v>
      </c>
      <c r="G83" s="6"/>
      <c r="H83" s="6">
        <v>907567</v>
      </c>
      <c r="I83" s="6">
        <v>1732892</v>
      </c>
      <c r="J83" s="6">
        <v>1466518</v>
      </c>
      <c r="K83" s="7">
        <f>SUM(C83:F83)</f>
        <v>2602071</v>
      </c>
      <c r="L83" s="7">
        <f>SUM(H83:J83)</f>
        <v>4106977</v>
      </c>
    </row>
    <row r="84" spans="1:12">
      <c r="A84" s="79"/>
      <c r="B84" s="21" t="s">
        <v>15</v>
      </c>
      <c r="C84" s="6">
        <v>3271628370</v>
      </c>
      <c r="D84" s="6">
        <v>7110601640</v>
      </c>
      <c r="E84" s="6">
        <v>5826873110</v>
      </c>
      <c r="F84" s="6">
        <v>5198269530</v>
      </c>
      <c r="G84" s="6"/>
      <c r="H84" s="6">
        <v>8025252720</v>
      </c>
      <c r="I84" s="6">
        <v>15041879580</v>
      </c>
      <c r="J84" s="6">
        <v>12672808840</v>
      </c>
      <c r="K84" s="7">
        <f>SUM(C84:F84)</f>
        <v>21407372650</v>
      </c>
      <c r="L84" s="7">
        <f>SUM(H84:J84)</f>
        <v>35739941140</v>
      </c>
    </row>
    <row r="85" spans="1:12">
      <c r="A85" s="79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80"/>
      <c r="L85" s="80"/>
    </row>
    <row r="86" spans="1:12">
      <c r="A86" s="79"/>
      <c r="B86" s="21" t="s">
        <v>16</v>
      </c>
      <c r="C86" s="6">
        <v>420444</v>
      </c>
      <c r="D86" s="6">
        <v>448492</v>
      </c>
      <c r="E86" s="6">
        <v>424532</v>
      </c>
      <c r="F86" s="6">
        <v>382429</v>
      </c>
      <c r="G86" s="6"/>
      <c r="H86" s="6">
        <v>476470</v>
      </c>
      <c r="I86" s="6">
        <v>1163215</v>
      </c>
      <c r="J86" s="6">
        <v>1032671</v>
      </c>
      <c r="K86" s="7">
        <f>SUM(C86:F86)</f>
        <v>1675897</v>
      </c>
      <c r="L86" s="7">
        <f>SUM(H86:J86)</f>
        <v>2672356</v>
      </c>
    </row>
    <row r="87" spans="1:12">
      <c r="A87" s="79"/>
      <c r="B87" s="21" t="s">
        <v>15</v>
      </c>
      <c r="C87" s="6">
        <v>3458112210</v>
      </c>
      <c r="D87" s="6">
        <v>3592573450</v>
      </c>
      <c r="E87" s="6">
        <v>3435859710</v>
      </c>
      <c r="F87" s="6">
        <v>3114370350</v>
      </c>
      <c r="G87" s="6"/>
      <c r="H87" s="6">
        <v>4203978310</v>
      </c>
      <c r="I87" s="6">
        <v>10170010160</v>
      </c>
      <c r="J87" s="6">
        <v>8965637140</v>
      </c>
      <c r="K87" s="7">
        <f>SUM(C87:F87)</f>
        <v>13600915720</v>
      </c>
      <c r="L87" s="7">
        <f>SUM(H87:J87)</f>
        <v>23339625610</v>
      </c>
    </row>
    <row r="88" spans="1:12">
      <c r="A88" s="79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80"/>
      <c r="L88" s="80"/>
    </row>
    <row r="89" spans="1:12">
      <c r="A89" s="79"/>
      <c r="B89" s="21" t="s">
        <v>16</v>
      </c>
      <c r="C89" s="6">
        <v>287280</v>
      </c>
      <c r="D89" s="6">
        <v>291764</v>
      </c>
      <c r="E89" s="6">
        <v>495931</v>
      </c>
      <c r="F89" s="6">
        <v>443637</v>
      </c>
      <c r="G89" s="6"/>
      <c r="H89" s="6">
        <v>571546</v>
      </c>
      <c r="I89" s="6">
        <v>1245159</v>
      </c>
      <c r="J89" s="6">
        <v>1152461</v>
      </c>
      <c r="K89" s="7">
        <f>SUM(C89:F89)</f>
        <v>1518612</v>
      </c>
      <c r="L89" s="7">
        <f>SUM(H89:J89)</f>
        <v>2969166</v>
      </c>
    </row>
    <row r="90" spans="1:12">
      <c r="A90" s="79"/>
      <c r="B90" s="21" t="s">
        <v>15</v>
      </c>
      <c r="C90" s="6">
        <v>2348339510</v>
      </c>
      <c r="D90" s="6">
        <v>2350758570</v>
      </c>
      <c r="E90" s="6">
        <v>4159059490</v>
      </c>
      <c r="F90" s="6">
        <v>3695646780</v>
      </c>
      <c r="G90" s="6"/>
      <c r="H90" s="6">
        <v>5180880190</v>
      </c>
      <c r="I90" s="6">
        <v>11183402338</v>
      </c>
      <c r="J90" s="6">
        <v>10221747350</v>
      </c>
      <c r="K90" s="7">
        <f>SUM(C90:F90)</f>
        <v>12553804350</v>
      </c>
      <c r="L90" s="7">
        <f>SUM(H90:J90)</f>
        <v>26586029878</v>
      </c>
    </row>
    <row r="91" spans="1:12">
      <c r="A91" s="79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80"/>
      <c r="L91" s="80"/>
    </row>
    <row r="92" spans="1:12">
      <c r="A92" s="79"/>
      <c r="B92" s="21" t="s">
        <v>16</v>
      </c>
      <c r="C92" s="6">
        <v>352041</v>
      </c>
      <c r="D92" s="6">
        <v>343924</v>
      </c>
      <c r="E92" s="6">
        <v>486585</v>
      </c>
      <c r="F92" s="6">
        <v>457569</v>
      </c>
      <c r="G92" s="6"/>
      <c r="H92" s="6">
        <v>489752</v>
      </c>
      <c r="I92" s="6">
        <v>999509</v>
      </c>
      <c r="J92" s="6">
        <v>905688</v>
      </c>
      <c r="K92" s="7">
        <f>SUM(C92:F92)</f>
        <v>1640119</v>
      </c>
      <c r="L92" s="7">
        <f>SUM(H92:J92)</f>
        <v>2394949</v>
      </c>
    </row>
    <row r="93" spans="1:12">
      <c r="A93" s="79"/>
      <c r="B93" s="21" t="s">
        <v>15</v>
      </c>
      <c r="C93" s="6">
        <v>2893265350</v>
      </c>
      <c r="D93" s="6">
        <v>2802367970</v>
      </c>
      <c r="E93" s="6">
        <v>3876864270</v>
      </c>
      <c r="F93" s="6">
        <v>3640021050</v>
      </c>
      <c r="G93" s="6"/>
      <c r="H93" s="6">
        <v>4314501071</v>
      </c>
      <c r="I93" s="6">
        <v>8878691718</v>
      </c>
      <c r="J93" s="6">
        <v>8005854500</v>
      </c>
      <c r="K93" s="7">
        <f>SUM(C93:F93)</f>
        <v>13212518640</v>
      </c>
      <c r="L93" s="7">
        <f>SUM(H93:J93)</f>
        <v>21199047289</v>
      </c>
    </row>
    <row r="94" spans="1:12">
      <c r="A94" s="79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80"/>
      <c r="L94" s="80"/>
    </row>
    <row r="95" spans="1:12">
      <c r="A95" s="79"/>
      <c r="B95" s="21" t="s">
        <v>16</v>
      </c>
      <c r="C95" s="6">
        <v>492876</v>
      </c>
      <c r="D95" s="6">
        <v>494999</v>
      </c>
      <c r="E95" s="6">
        <v>1348443</v>
      </c>
      <c r="F95" s="6">
        <v>907602</v>
      </c>
      <c r="G95" s="6"/>
      <c r="H95" s="6">
        <v>962610</v>
      </c>
      <c r="I95" s="6">
        <v>1429647</v>
      </c>
      <c r="J95" s="6">
        <v>1333502</v>
      </c>
      <c r="K95" s="7">
        <f>SUM(C95:F95)</f>
        <v>3243920</v>
      </c>
      <c r="L95" s="7">
        <f>SUM(H95:J95)</f>
        <v>3725759</v>
      </c>
    </row>
    <row r="96" spans="1:12">
      <c r="A96" s="79"/>
      <c r="B96" s="21" t="s">
        <v>15</v>
      </c>
      <c r="C96" s="6">
        <v>3916477670</v>
      </c>
      <c r="D96" s="6">
        <v>3877147880</v>
      </c>
      <c r="E96" s="6">
        <v>8668421890</v>
      </c>
      <c r="F96" s="6">
        <v>7174597840</v>
      </c>
      <c r="G96" s="6"/>
      <c r="H96" s="6">
        <v>8348625312</v>
      </c>
      <c r="I96" s="6">
        <v>12537128080</v>
      </c>
      <c r="J96" s="6">
        <v>11688488990</v>
      </c>
      <c r="K96" s="7">
        <f>SUM(C96:F96)</f>
        <v>23636645280</v>
      </c>
      <c r="L96" s="7">
        <f>SUM(H96:J96)</f>
        <v>32574242382</v>
      </c>
    </row>
    <row r="97" spans="1:13">
      <c r="A97" s="79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80"/>
      <c r="L97" s="80"/>
    </row>
    <row r="98" spans="1:13">
      <c r="A98" s="79"/>
      <c r="B98" s="21" t="s">
        <v>16</v>
      </c>
      <c r="C98" s="6">
        <v>709401</v>
      </c>
      <c r="D98" s="6">
        <v>644370</v>
      </c>
      <c r="E98" s="6">
        <v>921430</v>
      </c>
      <c r="F98" s="6">
        <v>763893</v>
      </c>
      <c r="G98" s="6"/>
      <c r="H98" s="6">
        <v>799667</v>
      </c>
      <c r="I98" s="6">
        <v>1461144</v>
      </c>
      <c r="J98" s="6">
        <v>1335614</v>
      </c>
      <c r="K98" s="7">
        <f>SUM(C98:F98)</f>
        <v>3039094</v>
      </c>
      <c r="L98" s="7">
        <f>SUM(H98:J98)</f>
        <v>3596425</v>
      </c>
    </row>
    <row r="99" spans="1:13">
      <c r="A99" s="79"/>
      <c r="B99" s="21" t="s">
        <v>15</v>
      </c>
      <c r="C99" s="6">
        <v>5667196650</v>
      </c>
      <c r="D99" s="6">
        <v>5123525440</v>
      </c>
      <c r="E99" s="6">
        <v>7295836650</v>
      </c>
      <c r="F99" s="6">
        <v>6063822190</v>
      </c>
      <c r="G99" s="6"/>
      <c r="H99" s="6">
        <v>6969217636</v>
      </c>
      <c r="I99" s="6">
        <v>12852571087</v>
      </c>
      <c r="J99" s="6">
        <v>11719787050</v>
      </c>
      <c r="K99" s="7">
        <f>SUM(C99:F99)</f>
        <v>24150380930</v>
      </c>
      <c r="L99" s="7">
        <f>SUM(H99:J99)</f>
        <v>31541575773</v>
      </c>
    </row>
    <row r="100" spans="1:13">
      <c r="A100" s="79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80"/>
      <c r="L100" s="80"/>
    </row>
    <row r="101" spans="1:13">
      <c r="A101" s="79"/>
      <c r="B101" s="21" t="s">
        <v>16</v>
      </c>
      <c r="C101" s="6">
        <v>548331</v>
      </c>
      <c r="D101" s="6">
        <v>536455</v>
      </c>
      <c r="E101" s="6">
        <v>855096</v>
      </c>
      <c r="F101" s="6">
        <v>1680019</v>
      </c>
      <c r="G101" s="6"/>
      <c r="H101" s="6">
        <v>785308</v>
      </c>
      <c r="I101" s="6">
        <v>1226661</v>
      </c>
      <c r="J101" s="6">
        <v>1056204</v>
      </c>
      <c r="K101" s="7">
        <f>SUM(C101:F101)</f>
        <v>3619901</v>
      </c>
      <c r="L101" s="7">
        <f>SUM(H101:J101)</f>
        <v>3068173</v>
      </c>
    </row>
    <row r="102" spans="1:13">
      <c r="A102" s="79"/>
      <c r="B102" s="21" t="s">
        <v>15</v>
      </c>
      <c r="C102" s="6">
        <v>4384923460</v>
      </c>
      <c r="D102" s="6">
        <v>4242481220</v>
      </c>
      <c r="E102" s="6">
        <v>6911899660</v>
      </c>
      <c r="F102" s="6">
        <v>14586058240</v>
      </c>
      <c r="G102" s="6"/>
      <c r="H102" s="6">
        <v>6871857037</v>
      </c>
      <c r="I102" s="6">
        <v>10857316078</v>
      </c>
      <c r="J102" s="6">
        <v>9350921530</v>
      </c>
      <c r="K102" s="7">
        <f>SUM(C102:F102)</f>
        <v>30125362580</v>
      </c>
      <c r="L102" s="7">
        <f>SUM(H102:J102)</f>
        <v>27080094645</v>
      </c>
      <c r="M102" s="32"/>
    </row>
    <row r="103" spans="1:13">
      <c r="A103" s="79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80"/>
      <c r="L103" s="80"/>
    </row>
    <row r="104" spans="1:13">
      <c r="A104" s="79"/>
      <c r="B104" s="21" t="s">
        <v>16</v>
      </c>
      <c r="C104" s="6">
        <v>389539</v>
      </c>
      <c r="D104" s="6">
        <v>362719</v>
      </c>
      <c r="E104" s="6">
        <v>462119</v>
      </c>
      <c r="F104" s="6">
        <v>444625</v>
      </c>
      <c r="G104" s="6"/>
      <c r="H104" s="6">
        <v>484006</v>
      </c>
      <c r="I104" s="6">
        <v>975528</v>
      </c>
      <c r="J104" s="6">
        <v>897377</v>
      </c>
      <c r="K104" s="7">
        <f>SUM(C104:F104)</f>
        <v>1659002</v>
      </c>
      <c r="L104" s="7">
        <f>SUM(H104:J104)</f>
        <v>2356911</v>
      </c>
    </row>
    <row r="105" spans="1:13">
      <c r="A105" s="79"/>
      <c r="B105" s="21" t="s">
        <v>15</v>
      </c>
      <c r="C105" s="6">
        <v>3146878300</v>
      </c>
      <c r="D105" s="6">
        <v>2901543980</v>
      </c>
      <c r="E105" s="6">
        <v>3733730210</v>
      </c>
      <c r="F105" s="6">
        <v>3595899700</v>
      </c>
      <c r="G105" s="6"/>
      <c r="H105" s="6">
        <v>4275529385</v>
      </c>
      <c r="I105" s="6">
        <v>8665069663</v>
      </c>
      <c r="J105" s="6">
        <v>7956271540</v>
      </c>
      <c r="K105" s="7">
        <f>SUM(C105:F105)</f>
        <v>13378052190</v>
      </c>
      <c r="L105" s="7">
        <f>SUM(H105:J105)</f>
        <v>20896870588</v>
      </c>
      <c r="M105" s="32"/>
    </row>
    <row r="106" spans="1:13">
      <c r="A106" s="79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80"/>
      <c r="L106" s="80"/>
    </row>
    <row r="107" spans="1:13">
      <c r="A107" s="79"/>
      <c r="B107" s="21" t="s">
        <v>16</v>
      </c>
      <c r="C107" s="6">
        <v>318163</v>
      </c>
      <c r="D107" s="6">
        <v>306831</v>
      </c>
      <c r="E107" s="6">
        <v>688516</v>
      </c>
      <c r="F107" s="6">
        <v>336735</v>
      </c>
      <c r="G107" s="6"/>
      <c r="H107" s="6">
        <v>398027</v>
      </c>
      <c r="I107" s="6">
        <v>764982</v>
      </c>
      <c r="J107" s="6">
        <v>647518</v>
      </c>
      <c r="K107" s="7">
        <f>SUM(C107:F107)</f>
        <v>1650245</v>
      </c>
      <c r="L107" s="7">
        <f>SUM(H107:J107)</f>
        <v>1810527</v>
      </c>
    </row>
    <row r="108" spans="1:13">
      <c r="A108" s="79"/>
      <c r="B108" s="21" t="s">
        <v>15</v>
      </c>
      <c r="C108" s="6">
        <v>2582341090</v>
      </c>
      <c r="D108" s="6">
        <v>2456220540</v>
      </c>
      <c r="E108" s="6">
        <v>4152227580</v>
      </c>
      <c r="F108" s="6">
        <v>2709022940</v>
      </c>
      <c r="G108" s="6"/>
      <c r="H108" s="6">
        <v>3456394736</v>
      </c>
      <c r="I108" s="6">
        <v>6680789230</v>
      </c>
      <c r="J108" s="6">
        <v>5586876190</v>
      </c>
      <c r="K108" s="7">
        <f>SUM(C108:F108)</f>
        <v>11899812150</v>
      </c>
      <c r="L108" s="7">
        <f>SUM(H108:J108)</f>
        <v>15724060156</v>
      </c>
      <c r="M108" s="32"/>
    </row>
    <row r="109" spans="1:13">
      <c r="A109" s="79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80"/>
      <c r="L109" s="80"/>
    </row>
    <row r="110" spans="1:13">
      <c r="A110" s="79"/>
      <c r="B110" s="21" t="s">
        <v>16</v>
      </c>
      <c r="C110" s="6">
        <v>220716</v>
      </c>
      <c r="D110" s="6">
        <v>212994</v>
      </c>
      <c r="E110" s="6">
        <v>272608</v>
      </c>
      <c r="F110" s="6">
        <v>228187</v>
      </c>
      <c r="G110" s="6"/>
      <c r="H110" s="6">
        <v>286425</v>
      </c>
      <c r="I110" s="6">
        <v>580285</v>
      </c>
      <c r="J110" s="6">
        <v>634720</v>
      </c>
      <c r="K110" s="7">
        <f>SUM(C110:F110)</f>
        <v>934505</v>
      </c>
      <c r="L110" s="7">
        <f>SUM(H110:J110)</f>
        <v>1501430</v>
      </c>
    </row>
    <row r="111" spans="1:13">
      <c r="A111" s="79"/>
      <c r="B111" s="21" t="s">
        <v>15</v>
      </c>
      <c r="C111" s="6">
        <v>1748646990</v>
      </c>
      <c r="D111" s="6">
        <v>1686670930</v>
      </c>
      <c r="E111" s="6">
        <v>2147894160</v>
      </c>
      <c r="F111" s="6">
        <v>1812989690</v>
      </c>
      <c r="G111" s="6"/>
      <c r="H111" s="6">
        <v>2440919102</v>
      </c>
      <c r="I111" s="6">
        <v>4918521177</v>
      </c>
      <c r="J111" s="6">
        <v>5306569050</v>
      </c>
      <c r="K111" s="7">
        <f>SUM(C111:F111)</f>
        <v>7396201770</v>
      </c>
      <c r="L111" s="7">
        <f>SUM(H111:J111)</f>
        <v>12666009329</v>
      </c>
    </row>
    <row r="112" spans="1:13">
      <c r="A112" s="79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80"/>
      <c r="L112" s="80"/>
    </row>
    <row r="113" spans="1:12">
      <c r="A113" s="79"/>
      <c r="B113" s="21" t="s">
        <v>16</v>
      </c>
      <c r="C113" s="6">
        <v>157444</v>
      </c>
      <c r="D113" s="6">
        <v>161148</v>
      </c>
      <c r="E113" s="6">
        <v>704059</v>
      </c>
      <c r="F113" s="6">
        <v>1096332</v>
      </c>
      <c r="G113" s="6"/>
      <c r="H113" s="6">
        <v>1386785</v>
      </c>
      <c r="I113" s="6">
        <v>1540701</v>
      </c>
      <c r="J113" s="6">
        <v>1107849</v>
      </c>
      <c r="K113" s="7">
        <f>SUM(C113:F113)</f>
        <v>2118983</v>
      </c>
      <c r="L113" s="7">
        <f>SUM(H113:J113)</f>
        <v>4035335</v>
      </c>
    </row>
    <row r="114" spans="1:12">
      <c r="A114" s="79"/>
      <c r="B114" s="21" t="s">
        <v>15</v>
      </c>
      <c r="C114" s="6">
        <v>1238606190</v>
      </c>
      <c r="D114" s="6">
        <v>1264193420</v>
      </c>
      <c r="E114" s="6">
        <v>5653875930</v>
      </c>
      <c r="F114" s="6">
        <v>9811949140</v>
      </c>
      <c r="G114" s="6"/>
      <c r="H114" s="6">
        <v>12581533832</v>
      </c>
      <c r="I114" s="6">
        <v>13663129262</v>
      </c>
      <c r="J114" s="6">
        <v>9781632880</v>
      </c>
      <c r="K114" s="7">
        <f>SUM(C114:F114)</f>
        <v>17968624680</v>
      </c>
      <c r="L114" s="7">
        <f>SUM(H114:J114)</f>
        <v>36026295974</v>
      </c>
    </row>
    <row r="115" spans="1:12">
      <c r="A115" s="79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80"/>
      <c r="L115" s="80"/>
    </row>
    <row r="116" spans="1:12">
      <c r="A116" s="79"/>
      <c r="B116" s="21" t="s">
        <v>16</v>
      </c>
      <c r="C116" s="6">
        <v>368153</v>
      </c>
      <c r="D116" s="6">
        <v>282798</v>
      </c>
      <c r="E116" s="6">
        <v>271717</v>
      </c>
      <c r="F116" s="6">
        <v>266802</v>
      </c>
      <c r="G116" s="6"/>
      <c r="H116" s="6">
        <v>317843</v>
      </c>
      <c r="I116" s="6">
        <v>674369</v>
      </c>
      <c r="J116" s="6">
        <v>581737</v>
      </c>
      <c r="K116" s="7">
        <f>SUM(C116:F116)</f>
        <v>1189470</v>
      </c>
      <c r="L116" s="7">
        <f>SUM(H116:J116)</f>
        <v>1573949</v>
      </c>
    </row>
    <row r="117" spans="1:12">
      <c r="A117" s="79"/>
      <c r="B117" s="21" t="s">
        <v>15</v>
      </c>
      <c r="C117" s="6">
        <v>2933503000</v>
      </c>
      <c r="D117" s="6">
        <v>2189772820</v>
      </c>
      <c r="E117" s="6">
        <v>2159800240</v>
      </c>
      <c r="F117" s="6">
        <v>2119216990</v>
      </c>
      <c r="G117" s="6"/>
      <c r="H117" s="6">
        <v>2752836490</v>
      </c>
      <c r="I117" s="6">
        <v>5897237570</v>
      </c>
      <c r="J117" s="6">
        <v>5118101420</v>
      </c>
      <c r="K117" s="7">
        <f>SUM(C117:F117)</f>
        <v>9402293050</v>
      </c>
      <c r="L117" s="7">
        <f>SUM(H117:J117)</f>
        <v>13768175480</v>
      </c>
    </row>
    <row r="118" spans="1:12">
      <c r="A118" s="79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>
        <v>44100</v>
      </c>
      <c r="G118" s="3"/>
      <c r="H118" s="3">
        <v>44101</v>
      </c>
      <c r="I118" s="12">
        <v>44102</v>
      </c>
      <c r="J118" s="10">
        <v>44103</v>
      </c>
      <c r="K118" s="80"/>
      <c r="L118" s="80"/>
    </row>
    <row r="119" spans="1:12">
      <c r="A119" s="79"/>
      <c r="B119" s="21" t="s">
        <v>16</v>
      </c>
      <c r="C119" s="6">
        <v>184600</v>
      </c>
      <c r="D119" s="6">
        <v>209294</v>
      </c>
      <c r="E119" s="6">
        <v>413438</v>
      </c>
      <c r="F119" s="6">
        <v>242867</v>
      </c>
      <c r="G119" s="6"/>
      <c r="H119" s="6">
        <v>301461</v>
      </c>
      <c r="I119" s="6">
        <v>597429</v>
      </c>
      <c r="J119" s="6">
        <v>549648</v>
      </c>
      <c r="K119" s="7">
        <f>SUM(C119:F119)</f>
        <v>1050199</v>
      </c>
      <c r="L119" s="7">
        <f>SUM(H119:J119)</f>
        <v>1448538</v>
      </c>
    </row>
    <row r="120" spans="1:12">
      <c r="A120" s="79"/>
      <c r="B120" s="21" t="s">
        <v>15</v>
      </c>
      <c r="C120" s="6">
        <v>1471355880</v>
      </c>
      <c r="D120" s="6">
        <v>1629355100</v>
      </c>
      <c r="E120" s="6">
        <v>2486165560</v>
      </c>
      <c r="F120" s="6">
        <v>1899630130</v>
      </c>
      <c r="G120" s="6"/>
      <c r="H120" s="6">
        <v>2539885815</v>
      </c>
      <c r="I120" s="6">
        <v>5128788670</v>
      </c>
      <c r="J120" s="6">
        <v>4708536390</v>
      </c>
      <c r="K120" s="7">
        <f>SUM(C120:F120)</f>
        <v>7486506670</v>
      </c>
      <c r="L120" s="7">
        <f>SUM(H120:J120)</f>
        <v>12377210875</v>
      </c>
    </row>
    <row r="121" spans="1:12">
      <c r="A121" s="79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80"/>
      <c r="L121" s="80"/>
    </row>
    <row r="122" spans="1:12">
      <c r="A122" s="79"/>
      <c r="B122" s="21" t="s">
        <v>16</v>
      </c>
      <c r="C122" s="6">
        <v>233715</v>
      </c>
      <c r="D122" s="6">
        <v>212655</v>
      </c>
      <c r="E122" s="6">
        <v>633924</v>
      </c>
      <c r="F122" s="6">
        <v>1238969</v>
      </c>
      <c r="G122" s="6"/>
      <c r="H122" s="6">
        <v>696110</v>
      </c>
      <c r="I122" s="6">
        <v>987916</v>
      </c>
      <c r="J122" s="6">
        <v>833153</v>
      </c>
      <c r="K122" s="7">
        <f>SUM(C122:F122)</f>
        <v>2319263</v>
      </c>
      <c r="L122" s="7">
        <f>SUM(H122:J122)</f>
        <v>2517179</v>
      </c>
    </row>
    <row r="123" spans="1:12">
      <c r="A123" s="79"/>
      <c r="B123" s="21" t="s">
        <v>15</v>
      </c>
      <c r="C123" s="6">
        <v>1767068690</v>
      </c>
      <c r="D123" s="6">
        <v>1599416360</v>
      </c>
      <c r="E123" s="6">
        <v>5082767730</v>
      </c>
      <c r="F123" s="6">
        <v>10675682700</v>
      </c>
      <c r="G123" s="6"/>
      <c r="H123" s="6">
        <v>5975634710</v>
      </c>
      <c r="I123" s="6">
        <v>8656284260</v>
      </c>
      <c r="J123" s="6">
        <v>7283781850</v>
      </c>
      <c r="K123" s="7">
        <f>SUM(C123:F123)</f>
        <v>19124935480</v>
      </c>
      <c r="L123" s="7">
        <f>SUM(H123:J123)</f>
        <v>21915700820</v>
      </c>
    </row>
    <row r="124" spans="1:12">
      <c r="A124" s="79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80"/>
      <c r="L124" s="80"/>
    </row>
    <row r="125" spans="1:12">
      <c r="A125" s="79"/>
      <c r="B125" s="21" t="s">
        <v>16</v>
      </c>
      <c r="C125" s="6">
        <v>348619</v>
      </c>
      <c r="D125" s="6">
        <v>450290</v>
      </c>
      <c r="E125" s="6">
        <v>837515</v>
      </c>
      <c r="F125" s="6">
        <v>272905</v>
      </c>
      <c r="G125" s="6"/>
      <c r="H125" s="6">
        <v>393823</v>
      </c>
      <c r="I125" s="6">
        <v>694485</v>
      </c>
      <c r="J125" s="6">
        <v>596646</v>
      </c>
      <c r="K125" s="7">
        <f>SUM(C125:F125)</f>
        <v>1909329</v>
      </c>
      <c r="L125" s="7">
        <f>SUM(H125:J125)</f>
        <v>1684954</v>
      </c>
    </row>
    <row r="126" spans="1:12">
      <c r="A126" s="79"/>
      <c r="B126" s="21" t="s">
        <v>15</v>
      </c>
      <c r="C126" s="6">
        <v>2805128220</v>
      </c>
      <c r="D126" s="6">
        <v>3596087140</v>
      </c>
      <c r="E126" s="6">
        <v>7152914430</v>
      </c>
      <c r="F126" s="6">
        <v>2152770110</v>
      </c>
      <c r="G126" s="6"/>
      <c r="H126" s="6">
        <v>3354400690</v>
      </c>
      <c r="I126" s="6">
        <v>6060261850</v>
      </c>
      <c r="J126" s="6">
        <v>5206263180</v>
      </c>
      <c r="K126" s="7">
        <f>SUM(C126:F126)</f>
        <v>15706899900</v>
      </c>
      <c r="L126" s="7">
        <f>SUM(H126:J126)</f>
        <v>14620925720</v>
      </c>
    </row>
    <row r="127" spans="1:12">
      <c r="A127" s="79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80"/>
      <c r="L127" s="80"/>
    </row>
    <row r="128" spans="1:12">
      <c r="A128" s="79"/>
      <c r="B128" s="21" t="s">
        <v>16</v>
      </c>
      <c r="C128" s="6">
        <v>218997</v>
      </c>
      <c r="D128" s="6">
        <v>215981</v>
      </c>
      <c r="E128" s="6">
        <v>205439</v>
      </c>
      <c r="F128" s="6">
        <v>256854</v>
      </c>
      <c r="G128" s="6"/>
      <c r="H128" s="6">
        <v>344197</v>
      </c>
      <c r="I128" s="6">
        <v>598642</v>
      </c>
      <c r="J128" s="6">
        <v>523278</v>
      </c>
      <c r="K128" s="7">
        <f>SUM(C128:F128)</f>
        <v>897271</v>
      </c>
      <c r="L128" s="7">
        <f>SUM(H128:J128)</f>
        <v>1466117</v>
      </c>
    </row>
    <row r="129" spans="1:12">
      <c r="A129" s="79"/>
      <c r="B129" s="21" t="s">
        <v>15</v>
      </c>
      <c r="C129" s="6">
        <v>1754734980</v>
      </c>
      <c r="D129" s="6">
        <v>1690563500</v>
      </c>
      <c r="E129" s="6">
        <v>1644416820</v>
      </c>
      <c r="F129" s="6">
        <v>2056327110</v>
      </c>
      <c r="G129" s="6"/>
      <c r="H129" s="6">
        <v>2950559420</v>
      </c>
      <c r="I129" s="6">
        <v>5291525940</v>
      </c>
      <c r="J129" s="6">
        <v>4604186740</v>
      </c>
      <c r="K129" s="7">
        <f>SUM(C129:F129)</f>
        <v>7146042410</v>
      </c>
      <c r="L129" s="7">
        <f>SUM(H129:J129)</f>
        <v>12846272100</v>
      </c>
    </row>
    <row r="130" spans="1:12">
      <c r="A130" s="79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80"/>
      <c r="L130" s="80"/>
    </row>
    <row r="131" spans="1:12">
      <c r="A131" s="79"/>
      <c r="B131" s="21" t="s">
        <v>16</v>
      </c>
      <c r="C131" s="6">
        <v>181995</v>
      </c>
      <c r="D131" s="6">
        <v>186306</v>
      </c>
      <c r="E131" s="6">
        <v>287707</v>
      </c>
      <c r="F131" s="6">
        <v>286036</v>
      </c>
      <c r="G131" s="6"/>
      <c r="H131" s="6">
        <v>384392</v>
      </c>
      <c r="I131" s="6">
        <v>689118</v>
      </c>
      <c r="J131" s="6">
        <v>624609</v>
      </c>
      <c r="K131" s="7">
        <f>SUM(C131:F131)</f>
        <v>942044</v>
      </c>
      <c r="L131" s="7">
        <f>SUM(H131:J131)</f>
        <v>1698119</v>
      </c>
    </row>
    <row r="132" spans="1:12">
      <c r="A132" s="79"/>
      <c r="B132" s="21" t="s">
        <v>15</v>
      </c>
      <c r="C132" s="6">
        <v>1469580130</v>
      </c>
      <c r="D132" s="6">
        <v>1474348100</v>
      </c>
      <c r="E132" s="6">
        <v>2287699430</v>
      </c>
      <c r="F132" s="6">
        <v>2267833160</v>
      </c>
      <c r="G132" s="6"/>
      <c r="H132" s="6">
        <v>3309847180</v>
      </c>
      <c r="I132" s="6">
        <v>6065690600</v>
      </c>
      <c r="J132" s="6">
        <v>5463617470</v>
      </c>
      <c r="K132" s="7">
        <f>SUM(C132:F132)</f>
        <v>7499460820</v>
      </c>
      <c r="L132" s="7">
        <f>SUM(H132:J132)</f>
        <v>14839155250</v>
      </c>
    </row>
    <row r="133" spans="1:12">
      <c r="A133" s="79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80"/>
      <c r="L133" s="80"/>
    </row>
    <row r="134" spans="1:12">
      <c r="A134" s="79"/>
      <c r="B134" s="21" t="s">
        <v>16</v>
      </c>
      <c r="C134" s="6">
        <v>255547</v>
      </c>
      <c r="D134" s="6">
        <v>286572</v>
      </c>
      <c r="E134" s="6">
        <v>701237</v>
      </c>
      <c r="F134" s="6">
        <v>414466</v>
      </c>
      <c r="G134" s="6"/>
      <c r="H134" s="6">
        <v>471551</v>
      </c>
      <c r="I134" s="6">
        <v>902264</v>
      </c>
      <c r="J134" s="6">
        <v>787627</v>
      </c>
      <c r="K134" s="7">
        <f>SUM(C134:F134)</f>
        <v>1657822</v>
      </c>
      <c r="L134" s="7">
        <f>SUM(H134:J134)</f>
        <v>2161442</v>
      </c>
    </row>
    <row r="135" spans="1:12">
      <c r="A135" s="79"/>
      <c r="B135" s="21" t="s">
        <v>15</v>
      </c>
      <c r="C135" s="6">
        <v>2041329880</v>
      </c>
      <c r="D135" s="6">
        <v>2314097960</v>
      </c>
      <c r="E135" s="6">
        <v>4268833720</v>
      </c>
      <c r="F135" s="6">
        <v>3198130330</v>
      </c>
      <c r="G135" s="6"/>
      <c r="H135" s="6">
        <v>4106986360</v>
      </c>
      <c r="I135" s="6">
        <v>7909711130</v>
      </c>
      <c r="J135" s="6">
        <v>6827040400</v>
      </c>
      <c r="K135" s="7">
        <f>SUM(C135:F135)</f>
        <v>11822391890</v>
      </c>
      <c r="L135" s="7">
        <f>SUM(H135:J135)</f>
        <v>18843737890</v>
      </c>
    </row>
    <row r="136" spans="1:12">
      <c r="A136" s="79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80"/>
      <c r="L136" s="80"/>
    </row>
    <row r="137" spans="1:12">
      <c r="A137" s="79"/>
      <c r="B137" s="21" t="s">
        <v>16</v>
      </c>
      <c r="C137" s="6">
        <v>256754</v>
      </c>
      <c r="D137" s="6">
        <v>239737</v>
      </c>
      <c r="E137" s="6">
        <v>247345</v>
      </c>
      <c r="F137" s="6">
        <v>364233</v>
      </c>
      <c r="G137" s="6"/>
      <c r="H137" s="6">
        <v>422279</v>
      </c>
      <c r="I137" s="6">
        <v>841820</v>
      </c>
      <c r="J137" s="6">
        <v>771783</v>
      </c>
      <c r="K137" s="7">
        <f>SUM(C137:F137)</f>
        <v>1108069</v>
      </c>
      <c r="L137" s="7">
        <f>SUM(H137:J137)</f>
        <v>2035882</v>
      </c>
    </row>
    <row r="138" spans="1:12">
      <c r="A138" s="79"/>
      <c r="B138" s="21" t="s">
        <v>15</v>
      </c>
      <c r="C138" s="6">
        <v>2031717450</v>
      </c>
      <c r="D138" s="6">
        <v>1888497560</v>
      </c>
      <c r="E138" s="6">
        <v>1951765210</v>
      </c>
      <c r="F138" s="6">
        <v>2888069410</v>
      </c>
      <c r="G138" s="6"/>
      <c r="H138" s="6">
        <v>3662129890</v>
      </c>
      <c r="I138" s="6">
        <v>7379954290</v>
      </c>
      <c r="J138" s="6">
        <v>6740556730</v>
      </c>
      <c r="K138" s="7">
        <f>SUM(C138:F138)</f>
        <v>8760049630</v>
      </c>
      <c r="L138" s="7">
        <f>SUM(H138:J138)</f>
        <v>17782640910</v>
      </c>
    </row>
    <row r="139" spans="1:12">
      <c r="A139" s="79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80"/>
      <c r="L139" s="80"/>
    </row>
    <row r="140" spans="1:12">
      <c r="A140" s="79"/>
      <c r="B140" s="21" t="s">
        <v>16</v>
      </c>
      <c r="C140" s="6">
        <v>263105</v>
      </c>
      <c r="D140" s="6">
        <v>227478</v>
      </c>
      <c r="E140" s="6">
        <v>336607</v>
      </c>
      <c r="F140" s="6">
        <v>343455</v>
      </c>
      <c r="G140" s="6"/>
      <c r="H140" s="6">
        <v>393325</v>
      </c>
      <c r="I140" s="6">
        <v>742774</v>
      </c>
      <c r="J140" s="6">
        <v>687632</v>
      </c>
      <c r="K140" s="7">
        <f>SUM(C140:F140)</f>
        <v>1170645</v>
      </c>
      <c r="L140" s="7">
        <f>SUM(H140:J140)</f>
        <v>1823731</v>
      </c>
    </row>
    <row r="141" spans="1:12">
      <c r="A141" s="79"/>
      <c r="B141" s="21" t="s">
        <v>15</v>
      </c>
      <c r="C141" s="6">
        <v>2106667520</v>
      </c>
      <c r="D141" s="6">
        <v>1807610750</v>
      </c>
      <c r="E141" s="6">
        <v>2659086960</v>
      </c>
      <c r="F141" s="6">
        <v>2676349990</v>
      </c>
      <c r="G141" s="6"/>
      <c r="H141" s="6">
        <v>3364407280</v>
      </c>
      <c r="I141" s="6">
        <v>6510263992</v>
      </c>
      <c r="J141" s="6">
        <v>6019836790</v>
      </c>
      <c r="K141" s="7">
        <f>SUM(C141:F141)</f>
        <v>9249715220</v>
      </c>
      <c r="L141" s="7">
        <f>SUM(H141:J141)</f>
        <v>15894508062</v>
      </c>
    </row>
    <row r="142" spans="1:12">
      <c r="A142" s="79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80"/>
      <c r="L142" s="80"/>
    </row>
    <row r="143" spans="1:12">
      <c r="A143" s="79"/>
      <c r="B143" s="21" t="s">
        <v>16</v>
      </c>
      <c r="C143" s="6">
        <v>267827</v>
      </c>
      <c r="D143" s="6">
        <v>243251</v>
      </c>
      <c r="E143" s="6">
        <v>257533</v>
      </c>
      <c r="F143" s="6">
        <v>744472</v>
      </c>
      <c r="G143" s="6"/>
      <c r="H143" s="6">
        <v>800290</v>
      </c>
      <c r="I143" s="6">
        <v>1900700</v>
      </c>
      <c r="J143" s="6">
        <v>1753209</v>
      </c>
      <c r="K143" s="7">
        <f>SUM(C143:F143)</f>
        <v>1513083</v>
      </c>
      <c r="L143" s="7">
        <f>SUM(H143:J143)</f>
        <v>4454199</v>
      </c>
    </row>
    <row r="144" spans="1:12">
      <c r="A144" s="79"/>
      <c r="B144" s="21" t="s">
        <v>15</v>
      </c>
      <c r="C144" s="6">
        <v>2095917420</v>
      </c>
      <c r="D144" s="6">
        <v>1910423740</v>
      </c>
      <c r="E144" s="6">
        <v>1993974570</v>
      </c>
      <c r="F144" s="6">
        <v>6043507440</v>
      </c>
      <c r="G144" s="6"/>
      <c r="H144" s="6">
        <v>7004515930</v>
      </c>
      <c r="I144" s="6">
        <v>16426408320</v>
      </c>
      <c r="J144" s="6">
        <v>15096549040</v>
      </c>
      <c r="K144" s="7">
        <f>SUM(C144:F144)</f>
        <v>12043823170</v>
      </c>
      <c r="L144" s="7">
        <f>SUM(H144:J144)</f>
        <v>38527473290</v>
      </c>
    </row>
    <row r="145" spans="1:12">
      <c r="A145" s="79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80"/>
      <c r="L145" s="80"/>
    </row>
    <row r="146" spans="1:12">
      <c r="A146" s="79"/>
      <c r="B146" s="21" t="s">
        <v>16</v>
      </c>
      <c r="C146" s="6">
        <v>472924</v>
      </c>
      <c r="D146" s="6">
        <v>451804</v>
      </c>
      <c r="E146" s="6">
        <v>852952</v>
      </c>
      <c r="F146" s="6">
        <v>454262</v>
      </c>
      <c r="G146" s="6"/>
      <c r="H146" s="6">
        <v>620405</v>
      </c>
      <c r="I146" s="6">
        <v>1481281</v>
      </c>
      <c r="J146" s="6">
        <v>1240520</v>
      </c>
      <c r="K146" s="7">
        <f>SUM(C146:F146)</f>
        <v>2231942</v>
      </c>
      <c r="L146" s="7">
        <f>SUM(H146:J146)</f>
        <v>3342206</v>
      </c>
    </row>
    <row r="147" spans="1:12">
      <c r="A147" s="79"/>
      <c r="B147" s="21" t="s">
        <v>15</v>
      </c>
      <c r="C147" s="6">
        <v>3830567960</v>
      </c>
      <c r="D147" s="6">
        <v>3614995420</v>
      </c>
      <c r="E147" s="6">
        <v>5216441580</v>
      </c>
      <c r="F147" s="6">
        <v>3605109740</v>
      </c>
      <c r="G147" s="6"/>
      <c r="H147" s="6">
        <v>5335183933</v>
      </c>
      <c r="I147" s="6">
        <v>12683786610</v>
      </c>
      <c r="J147" s="6">
        <v>10673835540</v>
      </c>
      <c r="K147" s="7">
        <f>SUM(C147:F147)</f>
        <v>16267114700</v>
      </c>
      <c r="L147" s="7">
        <f>SUM(H147:J147)</f>
        <v>28692806083</v>
      </c>
    </row>
    <row r="148" spans="1:12">
      <c r="A148" s="79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80"/>
      <c r="L148" s="80"/>
    </row>
    <row r="149" spans="1:12">
      <c r="A149" s="79"/>
      <c r="B149" s="21" t="s">
        <v>16</v>
      </c>
      <c r="C149" s="6">
        <v>330882</v>
      </c>
      <c r="D149" s="6">
        <v>331700</v>
      </c>
      <c r="E149" s="6">
        <v>370733</v>
      </c>
      <c r="F149" s="6">
        <v>363027</v>
      </c>
      <c r="G149" s="6"/>
      <c r="H149" s="6">
        <v>469967</v>
      </c>
      <c r="I149" s="6">
        <v>1007099</v>
      </c>
      <c r="J149" s="6">
        <v>875685</v>
      </c>
      <c r="K149" s="7">
        <f>SUM(C149:F149)</f>
        <v>1396342</v>
      </c>
      <c r="L149" s="7">
        <f>SUM(H149:J149)</f>
        <v>2352751</v>
      </c>
    </row>
    <row r="150" spans="1:12">
      <c r="A150" s="79"/>
      <c r="B150" s="21" t="s">
        <v>15</v>
      </c>
      <c r="C150" s="6">
        <v>2618981710</v>
      </c>
      <c r="D150" s="6">
        <v>2588149040</v>
      </c>
      <c r="E150" s="6">
        <v>2834796390</v>
      </c>
      <c r="F150" s="6">
        <v>2788049170</v>
      </c>
      <c r="G150" s="6"/>
      <c r="H150" s="6">
        <v>3951638460</v>
      </c>
      <c r="I150" s="6">
        <v>8733139830</v>
      </c>
      <c r="J150" s="6">
        <v>7623567200</v>
      </c>
      <c r="K150" s="7">
        <f>SUM(C150:F150)</f>
        <v>10829976310</v>
      </c>
      <c r="L150" s="7">
        <f>SUM(H150:J150)</f>
        <v>20308345490</v>
      </c>
    </row>
    <row r="151" spans="1:12">
      <c r="A151" s="79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80"/>
      <c r="L151" s="80"/>
    </row>
    <row r="152" spans="1:12">
      <c r="A152" s="79"/>
      <c r="B152" s="21" t="s">
        <v>16</v>
      </c>
      <c r="C152" s="6">
        <v>269826</v>
      </c>
      <c r="D152" s="6">
        <v>302332</v>
      </c>
      <c r="E152" s="6">
        <v>383340</v>
      </c>
      <c r="F152" s="6">
        <v>346764</v>
      </c>
      <c r="G152" s="6"/>
      <c r="H152" s="6">
        <v>454128</v>
      </c>
      <c r="I152" s="6">
        <v>910663</v>
      </c>
      <c r="J152" s="6">
        <v>776327</v>
      </c>
      <c r="K152" s="7">
        <f>SUM(C152:F152)</f>
        <v>1302262</v>
      </c>
      <c r="L152" s="7">
        <f>SUM(H152:J152)</f>
        <v>2141118</v>
      </c>
    </row>
    <row r="153" spans="1:12">
      <c r="A153" s="79"/>
      <c r="B153" s="21" t="s">
        <v>15</v>
      </c>
      <c r="C153" s="6">
        <v>2115830570</v>
      </c>
      <c r="D153" s="6">
        <v>2317112070</v>
      </c>
      <c r="E153" s="6">
        <v>2954071950</v>
      </c>
      <c r="F153" s="6">
        <v>2668199990</v>
      </c>
      <c r="G153" s="6"/>
      <c r="H153" s="6">
        <v>3820341370</v>
      </c>
      <c r="I153" s="6">
        <v>7890276210</v>
      </c>
      <c r="J153" s="6">
        <v>6735873470</v>
      </c>
      <c r="K153" s="7">
        <f>SUM(C153:F153)</f>
        <v>10055214580</v>
      </c>
      <c r="L153" s="7">
        <f>SUM(H153:J153)</f>
        <v>18446491050</v>
      </c>
    </row>
    <row r="154" spans="1:12">
      <c r="A154" s="79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80"/>
      <c r="L154" s="80"/>
    </row>
    <row r="155" spans="1:12">
      <c r="A155" s="79"/>
      <c r="B155" s="21" t="s">
        <v>16</v>
      </c>
      <c r="C155" s="6">
        <v>257496</v>
      </c>
      <c r="D155" s="6">
        <v>285265</v>
      </c>
      <c r="E155" s="6">
        <v>427214</v>
      </c>
      <c r="F155" s="6">
        <v>715179</v>
      </c>
      <c r="G155" s="6"/>
      <c r="H155" s="6">
        <v>737469</v>
      </c>
      <c r="I155" s="6">
        <v>1452151</v>
      </c>
      <c r="J155" s="6">
        <v>1407618</v>
      </c>
      <c r="K155" s="7">
        <f>SUM(C155:F155)</f>
        <v>1685154</v>
      </c>
      <c r="L155" s="7">
        <f>SUM(H155:J155)</f>
        <v>3597238</v>
      </c>
    </row>
    <row r="156" spans="1:12">
      <c r="A156" s="79"/>
      <c r="B156" s="21" t="s">
        <v>15</v>
      </c>
      <c r="C156" s="6">
        <v>2013203790</v>
      </c>
      <c r="D156" s="6">
        <v>2215228120</v>
      </c>
      <c r="E156" s="6">
        <v>3363608400</v>
      </c>
      <c r="F156" s="6">
        <v>5608137340</v>
      </c>
      <c r="G156" s="6"/>
      <c r="H156" s="6">
        <v>6329487070</v>
      </c>
      <c r="I156" s="6">
        <v>12692299360</v>
      </c>
      <c r="J156" s="6">
        <v>12288391350</v>
      </c>
      <c r="K156" s="7">
        <f>SUM(C156:F156)</f>
        <v>13200177650</v>
      </c>
      <c r="L156" s="7">
        <f>SUM(H156:J156)</f>
        <v>31310177780</v>
      </c>
    </row>
    <row r="157" spans="1:12">
      <c r="A157" s="79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80"/>
      <c r="L157" s="80"/>
    </row>
    <row r="158" spans="1:12">
      <c r="A158" s="79"/>
      <c r="B158" s="21" t="s">
        <v>16</v>
      </c>
      <c r="C158" s="6">
        <v>519900</v>
      </c>
      <c r="D158" s="6">
        <v>995850</v>
      </c>
      <c r="E158" s="6">
        <v>2010648</v>
      </c>
      <c r="F158" s="6">
        <v>834714</v>
      </c>
      <c r="G158" s="6"/>
      <c r="H158" s="6">
        <v>604401</v>
      </c>
      <c r="I158" s="6">
        <v>1145694</v>
      </c>
      <c r="J158" s="6">
        <v>1116317</v>
      </c>
      <c r="K158" s="7">
        <f>SUM(C158:F158)</f>
        <v>4361112</v>
      </c>
      <c r="L158" s="7">
        <f>SUM(H158:J158)</f>
        <v>2866412</v>
      </c>
    </row>
    <row r="159" spans="1:12">
      <c r="A159" s="79"/>
      <c r="B159" s="21" t="s">
        <v>15</v>
      </c>
      <c r="C159" s="6">
        <v>4153597060</v>
      </c>
      <c r="D159" s="6">
        <v>8100505300</v>
      </c>
      <c r="E159" s="6">
        <v>17455049450</v>
      </c>
      <c r="F159" s="6">
        <v>5171077600</v>
      </c>
      <c r="G159" s="6"/>
      <c r="H159" s="6">
        <v>5189432510</v>
      </c>
      <c r="I159" s="6">
        <v>10015895010</v>
      </c>
      <c r="J159" s="6">
        <v>9718494560</v>
      </c>
      <c r="K159" s="7">
        <f>SUM(C159:F159)</f>
        <v>34880229410</v>
      </c>
      <c r="L159" s="7">
        <f>SUM(H159:J159)</f>
        <v>24923822080</v>
      </c>
    </row>
    <row r="160" spans="1:12">
      <c r="A160" s="79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80"/>
      <c r="L160" s="80"/>
    </row>
    <row r="161" spans="1:12">
      <c r="A161" s="79"/>
      <c r="B161" s="21" t="s">
        <v>16</v>
      </c>
      <c r="C161" s="6">
        <v>618654</v>
      </c>
      <c r="D161" s="6">
        <v>903057</v>
      </c>
      <c r="E161" s="6"/>
      <c r="F161" s="6"/>
      <c r="G161" s="6"/>
      <c r="H161" s="6"/>
      <c r="I161" s="6"/>
      <c r="J161" s="6"/>
      <c r="K161" s="7">
        <f>SUM(C161:F161)</f>
        <v>1521711</v>
      </c>
      <c r="L161" s="7">
        <f>SUM(H161:J161)</f>
        <v>0</v>
      </c>
    </row>
    <row r="162" spans="1:12" ht="17.5" thickBot="1">
      <c r="A162" s="68"/>
      <c r="B162" s="21" t="s">
        <v>15</v>
      </c>
      <c r="C162" s="6">
        <v>4870750860</v>
      </c>
      <c r="D162" s="6">
        <v>7145800062</v>
      </c>
      <c r="E162" s="6"/>
      <c r="F162" s="6"/>
      <c r="G162" s="6"/>
      <c r="H162" s="6"/>
      <c r="I162" s="6"/>
      <c r="J162" s="6"/>
      <c r="K162" s="7">
        <f>SUM(C162:F162)</f>
        <v>12016550922</v>
      </c>
      <c r="L162" s="7">
        <f>SUM(H162:J162)</f>
        <v>0</v>
      </c>
    </row>
  </sheetData>
  <mergeCells count="117">
    <mergeCell ref="K97:L97"/>
    <mergeCell ref="K100:L100"/>
    <mergeCell ref="K103:L103"/>
    <mergeCell ref="K106:L106"/>
    <mergeCell ref="K109:L109"/>
    <mergeCell ref="K76:L76"/>
    <mergeCell ref="K79:L79"/>
    <mergeCell ref="K82:L82"/>
    <mergeCell ref="K85:L85"/>
    <mergeCell ref="K88:L88"/>
    <mergeCell ref="K91:L91"/>
    <mergeCell ref="K67:L67"/>
    <mergeCell ref="K70:L70"/>
    <mergeCell ref="K73:L73"/>
    <mergeCell ref="K46:L46"/>
    <mergeCell ref="K49:L49"/>
    <mergeCell ref="K52:L52"/>
    <mergeCell ref="K55:L55"/>
    <mergeCell ref="K58:L58"/>
    <mergeCell ref="K94:L94"/>
    <mergeCell ref="K43:L43"/>
    <mergeCell ref="K10:L10"/>
    <mergeCell ref="K13:L13"/>
    <mergeCell ref="K16:L16"/>
    <mergeCell ref="K19:L19"/>
    <mergeCell ref="K22:L22"/>
    <mergeCell ref="K25:L25"/>
    <mergeCell ref="K61:L61"/>
    <mergeCell ref="K64:L64"/>
    <mergeCell ref="A10:A12"/>
    <mergeCell ref="A13:A15"/>
    <mergeCell ref="A25:A27"/>
    <mergeCell ref="A28:A30"/>
    <mergeCell ref="K28:L28"/>
    <mergeCell ref="K31:L31"/>
    <mergeCell ref="K34:L34"/>
    <mergeCell ref="K37:L37"/>
    <mergeCell ref="K40:L40"/>
    <mergeCell ref="K112:L112"/>
    <mergeCell ref="K115:L115"/>
    <mergeCell ref="A160:A162"/>
    <mergeCell ref="A157:A159"/>
    <mergeCell ref="A154:A156"/>
    <mergeCell ref="A151:A153"/>
    <mergeCell ref="A148:A150"/>
    <mergeCell ref="A145:A147"/>
    <mergeCell ref="K145:L145"/>
    <mergeCell ref="K148:L148"/>
    <mergeCell ref="K151:L151"/>
    <mergeCell ref="K154:L154"/>
    <mergeCell ref="K157:L157"/>
    <mergeCell ref="K160:L160"/>
    <mergeCell ref="K127:L127"/>
    <mergeCell ref="K130:L130"/>
    <mergeCell ref="K133:L133"/>
    <mergeCell ref="K136:L136"/>
    <mergeCell ref="K139:L139"/>
    <mergeCell ref="K142:L142"/>
    <mergeCell ref="K121:L121"/>
    <mergeCell ref="K124:L124"/>
    <mergeCell ref="K118:L118"/>
    <mergeCell ref="A109:A111"/>
    <mergeCell ref="A142:A144"/>
    <mergeCell ref="A139:A141"/>
    <mergeCell ref="A136:A138"/>
    <mergeCell ref="A133:A135"/>
    <mergeCell ref="A130:A132"/>
    <mergeCell ref="A127:A129"/>
    <mergeCell ref="A106:A108"/>
    <mergeCell ref="A103:A105"/>
    <mergeCell ref="A124:A126"/>
    <mergeCell ref="A121:A123"/>
    <mergeCell ref="A118:A120"/>
    <mergeCell ref="A115:A117"/>
    <mergeCell ref="A112:A114"/>
    <mergeCell ref="A100:A102"/>
    <mergeCell ref="A97:A99"/>
    <mergeCell ref="A94:A96"/>
    <mergeCell ref="A91:A93"/>
    <mergeCell ref="A88:A90"/>
    <mergeCell ref="A85:A87"/>
    <mergeCell ref="A82:A84"/>
    <mergeCell ref="A79:A81"/>
    <mergeCell ref="A76:A78"/>
    <mergeCell ref="A73:A75"/>
    <mergeCell ref="A70:A72"/>
    <mergeCell ref="A67:A69"/>
    <mergeCell ref="A64:A66"/>
    <mergeCell ref="A61:A63"/>
    <mergeCell ref="A58:A60"/>
    <mergeCell ref="A55:A57"/>
    <mergeCell ref="A52:A54"/>
    <mergeCell ref="A49:A51"/>
    <mergeCell ref="A46:A48"/>
    <mergeCell ref="A43:A45"/>
    <mergeCell ref="A37:A39"/>
    <mergeCell ref="A40:A42"/>
    <mergeCell ref="A31:A33"/>
    <mergeCell ref="A34:A36"/>
    <mergeCell ref="A1:L1"/>
    <mergeCell ref="K4:L4"/>
    <mergeCell ref="K7:L7"/>
    <mergeCell ref="G2:G3"/>
    <mergeCell ref="H2:H3"/>
    <mergeCell ref="I2:I3"/>
    <mergeCell ref="J2:J3"/>
    <mergeCell ref="A16:A18"/>
    <mergeCell ref="A19:A21"/>
    <mergeCell ref="A22:A24"/>
    <mergeCell ref="A2:A3"/>
    <mergeCell ref="B2:B3"/>
    <mergeCell ref="C2:C3"/>
    <mergeCell ref="D2:D3"/>
    <mergeCell ref="E2:E3"/>
    <mergeCell ref="F2:F3"/>
    <mergeCell ref="A4:A6"/>
    <mergeCell ref="A7:A9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L2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1"/>
  <sheetViews>
    <sheetView tabSelected="1" zoomScale="85" zoomScaleNormal="85" workbookViewId="0">
      <pane xSplit="1" ySplit="3" topLeftCell="B116" activePane="bottomRight" state="frozen"/>
      <selection pane="topRight" activeCell="B1" sqref="B1"/>
      <selection pane="bottomLeft" activeCell="A4" sqref="A4"/>
      <selection pane="bottomRight" activeCell="C127" sqref="C127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" customWidth="1"/>
    <col min="8" max="10" width="14.9140625" customWidth="1"/>
    <col min="11" max="11" width="20.5" customWidth="1"/>
    <col min="12" max="13" width="11" customWidth="1"/>
    <col min="14" max="14" width="20.5" customWidth="1"/>
    <col min="15" max="16" width="11" customWidth="1"/>
    <col min="17" max="17" width="8.6640625" style="42" customWidth="1"/>
  </cols>
  <sheetData>
    <row r="1" spans="1:34" ht="42" customHeight="1" thickBo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34" ht="34" customHeight="1">
      <c r="A2" s="96" t="s">
        <v>3</v>
      </c>
      <c r="B2" s="97" t="s">
        <v>4</v>
      </c>
      <c r="C2" s="71" t="s">
        <v>5</v>
      </c>
      <c r="D2" s="71" t="s">
        <v>6</v>
      </c>
      <c r="E2" s="71" t="s">
        <v>7</v>
      </c>
      <c r="F2" s="71" t="s">
        <v>8</v>
      </c>
      <c r="G2" s="71"/>
      <c r="H2" s="71" t="s">
        <v>9</v>
      </c>
      <c r="I2" s="73" t="s">
        <v>1</v>
      </c>
      <c r="J2" s="75" t="s">
        <v>2</v>
      </c>
      <c r="K2" s="29" t="s">
        <v>10</v>
      </c>
      <c r="L2" s="71" t="s">
        <v>21</v>
      </c>
      <c r="M2" s="71" t="s">
        <v>22</v>
      </c>
      <c r="N2" s="29" t="s">
        <v>11</v>
      </c>
      <c r="O2" s="71" t="s">
        <v>21</v>
      </c>
      <c r="P2" s="91" t="s">
        <v>23</v>
      </c>
      <c r="Q2" s="99" t="s">
        <v>24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34" ht="17.5" thickBot="1">
      <c r="A3" s="89"/>
      <c r="B3" s="98"/>
      <c r="C3" s="72"/>
      <c r="D3" s="72"/>
      <c r="E3" s="72"/>
      <c r="F3" s="72"/>
      <c r="G3" s="72"/>
      <c r="H3" s="72"/>
      <c r="I3" s="74"/>
      <c r="J3" s="76"/>
      <c r="K3" s="30" t="s">
        <v>13</v>
      </c>
      <c r="L3" s="72"/>
      <c r="M3" s="72"/>
      <c r="N3" s="30" t="s">
        <v>14</v>
      </c>
      <c r="O3" s="72"/>
      <c r="P3" s="92"/>
      <c r="Q3" s="47" t="s">
        <v>25</v>
      </c>
      <c r="R3" s="44" t="s">
        <v>26</v>
      </c>
      <c r="S3" s="30" t="s">
        <v>27</v>
      </c>
      <c r="T3" s="30" t="s">
        <v>28</v>
      </c>
      <c r="U3" s="30" t="s">
        <v>29</v>
      </c>
      <c r="V3" s="44" t="s">
        <v>30</v>
      </c>
      <c r="W3" s="30" t="s">
        <v>31</v>
      </c>
      <c r="X3" s="30" t="s">
        <v>32</v>
      </c>
      <c r="Y3" s="30" t="s">
        <v>53</v>
      </c>
      <c r="Z3" s="30" t="s">
        <v>62</v>
      </c>
      <c r="AA3" s="30" t="s">
        <v>54</v>
      </c>
      <c r="AB3" s="30" t="s">
        <v>33</v>
      </c>
      <c r="AC3" s="30" t="s">
        <v>34</v>
      </c>
      <c r="AD3" s="30" t="s">
        <v>39</v>
      </c>
      <c r="AE3" s="30" t="s">
        <v>40</v>
      </c>
      <c r="AF3" s="30" t="s">
        <v>42</v>
      </c>
      <c r="AG3" s="30" t="s">
        <v>44</v>
      </c>
      <c r="AH3" s="31" t="s">
        <v>35</v>
      </c>
    </row>
    <row r="4" spans="1:34">
      <c r="A4" s="95">
        <v>1</v>
      </c>
      <c r="B4" s="41" t="s">
        <v>0</v>
      </c>
      <c r="C4" s="13">
        <v>44195</v>
      </c>
      <c r="D4" s="13">
        <v>44196</v>
      </c>
      <c r="E4" s="24">
        <v>43831</v>
      </c>
      <c r="F4" s="13">
        <v>43832</v>
      </c>
      <c r="G4" s="13"/>
      <c r="H4" s="13">
        <v>43833</v>
      </c>
      <c r="I4" s="15">
        <v>43834</v>
      </c>
      <c r="J4" s="14">
        <v>43835</v>
      </c>
      <c r="K4" s="82"/>
      <c r="L4" s="82"/>
      <c r="M4" s="82"/>
      <c r="N4" s="82"/>
      <c r="O4" s="82"/>
      <c r="P4" s="93"/>
      <c r="Q4" s="106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3"/>
    </row>
    <row r="5" spans="1:34">
      <c r="A5" s="87"/>
      <c r="B5" s="34" t="s">
        <v>16</v>
      </c>
      <c r="C5" s="6">
        <v>618654</v>
      </c>
      <c r="D5" s="6">
        <v>903057</v>
      </c>
      <c r="E5" s="6">
        <v>1345335</v>
      </c>
      <c r="F5" s="6">
        <v>406464</v>
      </c>
      <c r="G5" s="6"/>
      <c r="H5" s="6">
        <v>400809</v>
      </c>
      <c r="I5" s="6">
        <v>793213</v>
      </c>
      <c r="J5" s="6">
        <v>677940</v>
      </c>
      <c r="K5" s="7">
        <f>SUM(C5:F5)</f>
        <v>3273510</v>
      </c>
      <c r="L5" s="28" t="s">
        <v>20</v>
      </c>
      <c r="M5" s="27">
        <f>('2020'!K5-'2019'!K5)/'2019'!K5</f>
        <v>0.7127765888982488</v>
      </c>
      <c r="N5" s="7">
        <f>SUM(H5:J5)</f>
        <v>1871962</v>
      </c>
      <c r="O5" s="28" t="s">
        <v>20</v>
      </c>
      <c r="P5" s="45">
        <f>('2020'!N5-'2019'!L5)/'2019'!L5</f>
        <v>-3.2588776768429507E-2</v>
      </c>
      <c r="Q5" s="105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104"/>
    </row>
    <row r="6" spans="1:34">
      <c r="A6" s="87"/>
      <c r="B6" s="34" t="s">
        <v>15</v>
      </c>
      <c r="C6" s="6">
        <v>4870750860</v>
      </c>
      <c r="D6" s="6">
        <v>7145800062</v>
      </c>
      <c r="E6" s="6">
        <v>11866064070</v>
      </c>
      <c r="F6" s="6">
        <v>3230823510</v>
      </c>
      <c r="G6" s="6"/>
      <c r="H6" s="6">
        <v>3469515530</v>
      </c>
      <c r="I6" s="6">
        <v>6976704660</v>
      </c>
      <c r="J6" s="6">
        <v>5940174360</v>
      </c>
      <c r="K6" s="9">
        <f>SUM(C6:F6)</f>
        <v>27113438502</v>
      </c>
      <c r="L6" s="28" t="s">
        <v>20</v>
      </c>
      <c r="M6" s="27">
        <f>('2020'!K6-'2019'!K6)/'2019'!K6</f>
        <v>0.67345004863561064</v>
      </c>
      <c r="N6" s="9">
        <f>SUM(H6:J6)</f>
        <v>16386394550</v>
      </c>
      <c r="O6" s="28" t="s">
        <v>20</v>
      </c>
      <c r="P6" s="45">
        <f>('2020'!N6-'2019'!L6)/'2019'!L6</f>
        <v>-2.5143702429304842E-2</v>
      </c>
      <c r="Q6" s="105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104"/>
    </row>
    <row r="7" spans="1:34">
      <c r="A7" s="87">
        <v>2</v>
      </c>
      <c r="B7" s="34" t="s">
        <v>0</v>
      </c>
      <c r="C7" s="3">
        <v>43836</v>
      </c>
      <c r="D7" s="3">
        <v>43837</v>
      </c>
      <c r="E7" s="3">
        <v>43838</v>
      </c>
      <c r="F7" s="3">
        <v>43839</v>
      </c>
      <c r="G7" s="3"/>
      <c r="H7" s="3">
        <v>43840</v>
      </c>
      <c r="I7" s="12">
        <v>43841</v>
      </c>
      <c r="J7" s="10">
        <v>43842</v>
      </c>
      <c r="K7" s="80"/>
      <c r="L7" s="80"/>
      <c r="M7" s="80"/>
      <c r="N7" s="80"/>
      <c r="O7" s="80"/>
      <c r="P7" s="88"/>
      <c r="Q7" s="105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104"/>
    </row>
    <row r="8" spans="1:34">
      <c r="A8" s="87"/>
      <c r="B8" s="34" t="s">
        <v>16</v>
      </c>
      <c r="C8" s="6">
        <v>246762</v>
      </c>
      <c r="D8" s="6">
        <v>253131</v>
      </c>
      <c r="E8" s="6">
        <v>354908</v>
      </c>
      <c r="F8" s="6">
        <v>300311</v>
      </c>
      <c r="G8" s="6"/>
      <c r="H8" s="6">
        <v>342089</v>
      </c>
      <c r="I8" s="6">
        <v>752957</v>
      </c>
      <c r="J8" s="6">
        <v>676956</v>
      </c>
      <c r="K8" s="9">
        <f>SUM(C8:F8)</f>
        <v>1155112</v>
      </c>
      <c r="L8" s="27">
        <f>(K8-K5)/K5</f>
        <v>-0.64713350501449518</v>
      </c>
      <c r="M8" s="27">
        <f>('2020'!K8-'2019'!K8)/'2019'!K8</f>
        <v>-0.1232233711563145</v>
      </c>
      <c r="N8" s="9">
        <f>SUM(H8:J8)</f>
        <v>1772002</v>
      </c>
      <c r="O8" s="27">
        <f>(N8-N5)/N5</f>
        <v>-5.3398519841748926E-2</v>
      </c>
      <c r="P8" s="45">
        <f>('2020'!N8-'2019'!L8)/'2019'!L8</f>
        <v>-0.24586577872994919</v>
      </c>
      <c r="Q8" s="105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104"/>
    </row>
    <row r="9" spans="1:34">
      <c r="A9" s="87"/>
      <c r="B9" s="34" t="s">
        <v>15</v>
      </c>
      <c r="C9" s="6">
        <v>1978163800</v>
      </c>
      <c r="D9" s="6">
        <v>1998048430</v>
      </c>
      <c r="E9" s="6">
        <v>2897396810</v>
      </c>
      <c r="F9" s="6">
        <v>2416100820</v>
      </c>
      <c r="G9" s="6"/>
      <c r="H9" s="6">
        <v>2997297380</v>
      </c>
      <c r="I9" s="6">
        <v>6651200700</v>
      </c>
      <c r="J9" s="6">
        <v>5943418320</v>
      </c>
      <c r="K9" s="9">
        <f>SUM(C9:F9)</f>
        <v>9289709860</v>
      </c>
      <c r="L9" s="27">
        <f>(K9-K6)/K6</f>
        <v>-0.65737618047542168</v>
      </c>
      <c r="M9" s="27">
        <f>('2020'!K9-'2019'!K9)/'2019'!K9</f>
        <v>-0.1066311569445247</v>
      </c>
      <c r="N9" s="9">
        <f>SUM(H9:J9)</f>
        <v>15591916400</v>
      </c>
      <c r="O9" s="27">
        <f>(N9-N6)/N6</f>
        <v>-4.8484012000065017E-2</v>
      </c>
      <c r="P9" s="45">
        <f>('2020'!N9-'2019'!L9)/'2019'!L9</f>
        <v>-0.23626575349507495</v>
      </c>
      <c r="Q9" s="105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104"/>
    </row>
    <row r="10" spans="1:34">
      <c r="A10" s="87">
        <v>3</v>
      </c>
      <c r="B10" s="34" t="s">
        <v>0</v>
      </c>
      <c r="C10" s="3">
        <v>43843</v>
      </c>
      <c r="D10" s="3">
        <v>43844</v>
      </c>
      <c r="E10" s="3">
        <v>43845</v>
      </c>
      <c r="F10" s="3">
        <v>43846</v>
      </c>
      <c r="G10" s="3"/>
      <c r="H10" s="3">
        <v>43847</v>
      </c>
      <c r="I10" s="12">
        <v>43848</v>
      </c>
      <c r="J10" s="10">
        <v>43849</v>
      </c>
      <c r="K10" s="80"/>
      <c r="L10" s="80"/>
      <c r="M10" s="80"/>
      <c r="N10" s="80"/>
      <c r="O10" s="80"/>
      <c r="P10" s="88"/>
      <c r="Q10" s="105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104"/>
    </row>
    <row r="11" spans="1:34">
      <c r="A11" s="87"/>
      <c r="B11" s="34" t="s">
        <v>16</v>
      </c>
      <c r="C11" s="6">
        <v>214081</v>
      </c>
      <c r="D11" s="6">
        <v>210459</v>
      </c>
      <c r="E11" s="6">
        <v>295403</v>
      </c>
      <c r="F11" s="6">
        <v>271526</v>
      </c>
      <c r="G11" s="6"/>
      <c r="H11" s="6">
        <v>294838</v>
      </c>
      <c r="I11" s="6">
        <v>632572</v>
      </c>
      <c r="J11" s="6">
        <v>566770</v>
      </c>
      <c r="K11" s="9">
        <f>SUM(C11:F11)</f>
        <v>991469</v>
      </c>
      <c r="L11" s="27">
        <f>(K11-K8)/K8</f>
        <v>-0.14166851352942397</v>
      </c>
      <c r="M11" s="27">
        <f>('2020'!K11-'2019'!K11)/'2019'!K11</f>
        <v>-0.27362300917761884</v>
      </c>
      <c r="N11" s="7">
        <f>SUM(H11:J11)</f>
        <v>1494180</v>
      </c>
      <c r="O11" s="27">
        <f>(N11-N8)/N8</f>
        <v>-0.15678424742184263</v>
      </c>
      <c r="P11" s="45">
        <f>('2020'!N11-'2019'!L11)/'2019'!L11</f>
        <v>-0.23067338347599001</v>
      </c>
      <c r="Q11" s="105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104"/>
    </row>
    <row r="12" spans="1:34">
      <c r="A12" s="87"/>
      <c r="B12" s="34" t="s">
        <v>15</v>
      </c>
      <c r="C12" s="6">
        <v>1702221450</v>
      </c>
      <c r="D12" s="6">
        <v>1663757540</v>
      </c>
      <c r="E12" s="6">
        <v>2349541650</v>
      </c>
      <c r="F12" s="6">
        <v>2139471640</v>
      </c>
      <c r="G12" s="6"/>
      <c r="H12" s="6">
        <v>2547270460</v>
      </c>
      <c r="I12" s="6">
        <v>5541053700</v>
      </c>
      <c r="J12" s="6">
        <v>4947504200</v>
      </c>
      <c r="K12" s="9">
        <f>SUM(C12:F12)</f>
        <v>7854992280</v>
      </c>
      <c r="L12" s="27">
        <f>(K12-K9)/K9</f>
        <v>-0.15444159200037708</v>
      </c>
      <c r="M12" s="27">
        <f>('2020'!K12-'2019'!K12)/'2019'!K12</f>
        <v>-0.27494952302999015</v>
      </c>
      <c r="N12" s="9">
        <f>SUM(H12:J12)</f>
        <v>13035828360</v>
      </c>
      <c r="O12" s="27">
        <f>(N12-N9)/N9</f>
        <v>-0.16393674609491876</v>
      </c>
      <c r="P12" s="45">
        <f>('2020'!N12-'2019'!L12)/'2019'!L12</f>
        <v>-0.23271901364785605</v>
      </c>
      <c r="Q12" s="105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104"/>
    </row>
    <row r="13" spans="1:34">
      <c r="A13" s="87">
        <v>4</v>
      </c>
      <c r="B13" s="34" t="s">
        <v>0</v>
      </c>
      <c r="C13" s="3">
        <v>43850</v>
      </c>
      <c r="D13" s="3">
        <v>43851</v>
      </c>
      <c r="E13" s="3">
        <v>43852</v>
      </c>
      <c r="F13" s="3">
        <v>43853</v>
      </c>
      <c r="G13" s="3"/>
      <c r="H13" s="10">
        <v>43854</v>
      </c>
      <c r="I13" s="10">
        <v>43855</v>
      </c>
      <c r="J13" s="10">
        <v>43856</v>
      </c>
      <c r="K13" s="80"/>
      <c r="L13" s="80"/>
      <c r="M13" s="80"/>
      <c r="N13" s="80"/>
      <c r="O13" s="80"/>
      <c r="P13" s="88"/>
      <c r="Q13" s="105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104"/>
    </row>
    <row r="14" spans="1:34">
      <c r="A14" s="87"/>
      <c r="B14" s="34" t="s">
        <v>16</v>
      </c>
      <c r="C14" s="6">
        <v>196043</v>
      </c>
      <c r="D14" s="6">
        <v>188893</v>
      </c>
      <c r="E14" s="6">
        <v>461984</v>
      </c>
      <c r="F14" s="6">
        <v>614217</v>
      </c>
      <c r="G14" s="6"/>
      <c r="H14" s="6">
        <v>989632</v>
      </c>
      <c r="I14" s="6">
        <v>1274066</v>
      </c>
      <c r="J14" s="6">
        <v>1455824</v>
      </c>
      <c r="K14" s="7">
        <f>SUM(C14:F14)</f>
        <v>1461137</v>
      </c>
      <c r="L14" s="27">
        <f>(K14-K11)/K11</f>
        <v>0.47370921329865079</v>
      </c>
      <c r="M14" s="27">
        <f>('2020'!K14-'2019'!K14)/'2019'!K14</f>
        <v>-2.5625448463686779E-2</v>
      </c>
      <c r="N14" s="7">
        <f>SUM(H14:J14)</f>
        <v>3719522</v>
      </c>
      <c r="O14" s="27">
        <f>(N14-N11)/N11</f>
        <v>1.4893399724263476</v>
      </c>
      <c r="P14" s="45">
        <f>('2020'!N14-'2019'!L14)/'2019'!L14</f>
        <v>0.17981071754715011</v>
      </c>
      <c r="Q14" s="105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104"/>
    </row>
    <row r="15" spans="1:34">
      <c r="A15" s="87"/>
      <c r="B15" s="34" t="s">
        <v>15</v>
      </c>
      <c r="C15" s="6">
        <v>1525156320</v>
      </c>
      <c r="D15" s="6">
        <v>1480089540</v>
      </c>
      <c r="E15" s="6">
        <v>3652231480</v>
      </c>
      <c r="F15" s="6">
        <v>4993610810</v>
      </c>
      <c r="G15" s="6"/>
      <c r="H15" s="6">
        <v>8901418050</v>
      </c>
      <c r="I15" s="6">
        <v>11646283710</v>
      </c>
      <c r="J15" s="6">
        <v>13059592430</v>
      </c>
      <c r="K15" s="9">
        <f>SUM(C15:F15)</f>
        <v>11651088150</v>
      </c>
      <c r="L15" s="27">
        <f>(K15-K12)/K12</f>
        <v>0.48327175058662186</v>
      </c>
      <c r="M15" s="27">
        <f>('2020'!K15-'2019'!K15)/'2019'!K15</f>
        <v>-2.6959272000203816E-2</v>
      </c>
      <c r="N15" s="9">
        <f>SUM(H15:J15)</f>
        <v>33607294190</v>
      </c>
      <c r="O15" s="27">
        <f>(N15-N12)/N12</f>
        <v>1.5780712404224997</v>
      </c>
      <c r="P15" s="45">
        <f>('2020'!N15-'2019'!L15)/'2019'!L15</f>
        <v>0.19914420995029919</v>
      </c>
      <c r="Q15" s="105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104"/>
    </row>
    <row r="16" spans="1:34">
      <c r="A16" s="87">
        <v>5</v>
      </c>
      <c r="B16" s="34" t="s">
        <v>0</v>
      </c>
      <c r="C16" s="10">
        <v>43857</v>
      </c>
      <c r="D16" s="3">
        <v>43858</v>
      </c>
      <c r="E16" s="3">
        <v>43859</v>
      </c>
      <c r="F16" s="3">
        <v>43860</v>
      </c>
      <c r="G16" s="3"/>
      <c r="H16" s="3">
        <v>43861</v>
      </c>
      <c r="I16" s="12">
        <v>43862</v>
      </c>
      <c r="J16" s="10">
        <v>43863</v>
      </c>
      <c r="K16" s="80"/>
      <c r="L16" s="80"/>
      <c r="M16" s="80"/>
      <c r="N16" s="80"/>
      <c r="O16" s="80"/>
      <c r="P16" s="88"/>
      <c r="Q16" s="105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104"/>
    </row>
    <row r="17" spans="1:34">
      <c r="A17" s="87"/>
      <c r="B17" s="34" t="s">
        <v>16</v>
      </c>
      <c r="C17" s="6">
        <v>1228548</v>
      </c>
      <c r="D17" s="6">
        <v>378004</v>
      </c>
      <c r="E17" s="6">
        <v>460250</v>
      </c>
      <c r="F17" s="6">
        <v>273231</v>
      </c>
      <c r="G17" s="6"/>
      <c r="H17" s="6">
        <v>286480</v>
      </c>
      <c r="I17" s="6">
        <v>460232</v>
      </c>
      <c r="J17" s="6">
        <v>363336</v>
      </c>
      <c r="K17" s="7">
        <f>SUM(C17:F17)</f>
        <v>2340033</v>
      </c>
      <c r="L17" s="27">
        <f>(K17-K14)/K14</f>
        <v>0.60151512144309538</v>
      </c>
      <c r="M17" s="27">
        <f>('2020'!K17-'2019'!K17)/'2019'!K17</f>
        <v>-0.11685903646150786</v>
      </c>
      <c r="N17" s="7">
        <f>SUM(H17:J17)</f>
        <v>1110048</v>
      </c>
      <c r="O17" s="27">
        <f>(N17-N14)/N14</f>
        <v>-0.70156165227682477</v>
      </c>
      <c r="P17" s="45">
        <f>('2020'!N17-'2019'!L17)/'2019'!L17</f>
        <v>-0.71586909964346956</v>
      </c>
      <c r="Q17" s="105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104"/>
    </row>
    <row r="18" spans="1:34">
      <c r="A18" s="87"/>
      <c r="B18" s="34" t="s">
        <v>15</v>
      </c>
      <c r="C18" s="6">
        <v>10785363140</v>
      </c>
      <c r="D18" s="6">
        <v>3018083450</v>
      </c>
      <c r="E18" s="6">
        <v>2815741350</v>
      </c>
      <c r="F18" s="6">
        <v>2143869400</v>
      </c>
      <c r="G18" s="6"/>
      <c r="H18" s="6">
        <v>2403899220</v>
      </c>
      <c r="I18" s="6">
        <v>3977552300</v>
      </c>
      <c r="J18" s="6">
        <v>3140749790</v>
      </c>
      <c r="K18" s="7">
        <f>SUM(C18:F18)</f>
        <v>18763057340</v>
      </c>
      <c r="L18" s="27">
        <f>(K18-K15)/K15</f>
        <v>0.61041244375101567</v>
      </c>
      <c r="M18" s="27">
        <f>('2020'!K18-'2019'!K18)/'2019'!K18</f>
        <v>-3.8438785838525578E-2</v>
      </c>
      <c r="N18" s="7">
        <f>SUM(H18:J18)</f>
        <v>9522201310</v>
      </c>
      <c r="O18" s="27">
        <f>(N18-N15)/N15</f>
        <v>-0.71666266090432906</v>
      </c>
      <c r="P18" s="45">
        <f>('2020'!N18-'2019'!L18)/'2019'!L18</f>
        <v>-0.72357215417733789</v>
      </c>
      <c r="Q18" s="105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104"/>
    </row>
    <row r="19" spans="1:34">
      <c r="A19" s="87">
        <v>6</v>
      </c>
      <c r="B19" s="34" t="s">
        <v>0</v>
      </c>
      <c r="C19" s="3">
        <v>43864</v>
      </c>
      <c r="D19" s="3">
        <v>43865</v>
      </c>
      <c r="E19" s="3">
        <v>43866</v>
      </c>
      <c r="F19" s="3">
        <v>43867</v>
      </c>
      <c r="G19" s="3"/>
      <c r="H19" s="3">
        <v>43868</v>
      </c>
      <c r="I19" s="12">
        <v>43869</v>
      </c>
      <c r="J19" s="10">
        <v>43870</v>
      </c>
      <c r="K19" s="80"/>
      <c r="L19" s="80"/>
      <c r="M19" s="80"/>
      <c r="N19" s="80"/>
      <c r="O19" s="80"/>
      <c r="P19" s="88"/>
      <c r="Q19" s="105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04"/>
    </row>
    <row r="20" spans="1:34">
      <c r="A20" s="87"/>
      <c r="B20" s="34" t="s">
        <v>16</v>
      </c>
      <c r="C20" s="6">
        <v>139331</v>
      </c>
      <c r="D20" s="6">
        <v>123217</v>
      </c>
      <c r="E20" s="6">
        <v>235543</v>
      </c>
      <c r="F20" s="6">
        <v>210771</v>
      </c>
      <c r="G20" s="6"/>
      <c r="H20" s="6">
        <v>224829</v>
      </c>
      <c r="I20" s="23">
        <v>426888</v>
      </c>
      <c r="J20" s="6">
        <v>398499</v>
      </c>
      <c r="K20" s="7">
        <f>SUM(C20:F20)</f>
        <v>708862</v>
      </c>
      <c r="L20" s="27">
        <f>(K20-K17)/K17</f>
        <v>-0.69707179343197301</v>
      </c>
      <c r="M20" s="27">
        <f>('2020'!K20-'2019'!K20)/'2019'!K20</f>
        <v>-0.91831472951150073</v>
      </c>
      <c r="N20" s="7">
        <f>SUM(H20:J20)</f>
        <v>1050216</v>
      </c>
      <c r="O20" s="27">
        <f>(N20-N17)/N17</f>
        <v>-5.3900371875810774E-2</v>
      </c>
      <c r="P20" s="45">
        <f>('2020'!N20-'2019'!L20)/'2019'!L20</f>
        <v>-0.65837468589133674</v>
      </c>
      <c r="Q20" s="105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104"/>
    </row>
    <row r="21" spans="1:34">
      <c r="A21" s="87"/>
      <c r="B21" s="34" t="s">
        <v>15</v>
      </c>
      <c r="C21" s="6">
        <v>1108114010</v>
      </c>
      <c r="D21" s="6">
        <v>977731300</v>
      </c>
      <c r="E21" s="6">
        <v>1908555390</v>
      </c>
      <c r="F21" s="6">
        <v>1693169010</v>
      </c>
      <c r="G21" s="6"/>
      <c r="H21" s="6">
        <v>1957371810</v>
      </c>
      <c r="I21" s="23">
        <v>3795253160</v>
      </c>
      <c r="J21" s="6">
        <v>3538620130</v>
      </c>
      <c r="K21" s="7">
        <f>SUM(C21:F21)</f>
        <v>5687569710</v>
      </c>
      <c r="L21" s="27">
        <f>(K21-K18)/K18</f>
        <v>-0.6968740431296897</v>
      </c>
      <c r="M21" s="27">
        <f>('2020'!K21-'2019'!K21)/'2019'!K21</f>
        <v>-0.88668932314519966</v>
      </c>
      <c r="N21" s="7">
        <f>SUM(H21:J21)</f>
        <v>9291245100</v>
      </c>
      <c r="O21" s="27">
        <f>(N21-N18)/N18</f>
        <v>-2.4254497723909179E-2</v>
      </c>
      <c r="P21" s="45">
        <f>('2020'!N21-'2019'!L21)/'2019'!L21</f>
        <v>-0.65786630030932858</v>
      </c>
      <c r="Q21" s="105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104"/>
    </row>
    <row r="22" spans="1:34">
      <c r="A22" s="87">
        <v>7</v>
      </c>
      <c r="B22" s="34" t="s">
        <v>0</v>
      </c>
      <c r="C22" s="3">
        <v>43871</v>
      </c>
      <c r="D22" s="3">
        <v>43872</v>
      </c>
      <c r="E22" s="3">
        <v>43873</v>
      </c>
      <c r="F22" s="3">
        <v>43874</v>
      </c>
      <c r="G22" s="3"/>
      <c r="H22" s="3">
        <v>43875</v>
      </c>
      <c r="I22" s="12">
        <v>43876</v>
      </c>
      <c r="J22" s="10">
        <v>43877</v>
      </c>
      <c r="K22" s="80"/>
      <c r="L22" s="80"/>
      <c r="M22" s="80"/>
      <c r="N22" s="80"/>
      <c r="O22" s="80"/>
      <c r="P22" s="88"/>
      <c r="Q22" s="105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04"/>
    </row>
    <row r="23" spans="1:34">
      <c r="A23" s="87"/>
      <c r="B23" s="34" t="s">
        <v>16</v>
      </c>
      <c r="C23" s="6">
        <v>168615</v>
      </c>
      <c r="D23" s="6">
        <v>174618</v>
      </c>
      <c r="E23" s="6">
        <v>306253</v>
      </c>
      <c r="F23" s="6">
        <v>295599</v>
      </c>
      <c r="G23" s="6"/>
      <c r="H23" s="6">
        <v>359516</v>
      </c>
      <c r="I23" s="6">
        <v>630258</v>
      </c>
      <c r="J23" s="6">
        <v>582285</v>
      </c>
      <c r="K23" s="7">
        <f>SUM(C23:F23)</f>
        <v>945085</v>
      </c>
      <c r="L23" s="27">
        <f>(K23-K20)/K20</f>
        <v>0.33324257753977504</v>
      </c>
      <c r="M23" s="27">
        <f>('2020'!K23-'2019'!K23)/'2019'!K23</f>
        <v>-0.41268352765856431</v>
      </c>
      <c r="N23" s="7">
        <f>SUM(H23:J23)</f>
        <v>1572059</v>
      </c>
      <c r="O23" s="27">
        <f>(N23-N20)/N20</f>
        <v>0.49689111573238265</v>
      </c>
      <c r="P23" s="45">
        <f>('2020'!N23-'2019'!L23)/'2019'!L23</f>
        <v>-0.35436032734181394</v>
      </c>
      <c r="Q23" s="105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104"/>
    </row>
    <row r="24" spans="1:34">
      <c r="A24" s="87"/>
      <c r="B24" s="34" t="s">
        <v>15</v>
      </c>
      <c r="C24" s="6">
        <v>1375733390</v>
      </c>
      <c r="D24" s="6">
        <v>1405736210</v>
      </c>
      <c r="E24" s="6">
        <v>2448299500</v>
      </c>
      <c r="F24" s="6">
        <v>2338785780</v>
      </c>
      <c r="G24" s="6"/>
      <c r="H24" s="6">
        <v>3087235590</v>
      </c>
      <c r="I24" s="6">
        <v>5399669420</v>
      </c>
      <c r="J24" s="6">
        <v>4989943700</v>
      </c>
      <c r="K24" s="7">
        <f>SUM(C24:F24)</f>
        <v>7568554880</v>
      </c>
      <c r="L24" s="27">
        <f>(K24-K21)/K21</f>
        <v>0.33071861373282402</v>
      </c>
      <c r="M24" s="27">
        <f>('2020'!K24-'2019'!K24)/'2019'!K24</f>
        <v>-0.40833094430980976</v>
      </c>
      <c r="N24" s="7">
        <f>SUM(H24:J24)</f>
        <v>13476848710</v>
      </c>
      <c r="O24" s="27">
        <f>(N24-N21)/N21</f>
        <v>0.45048898882239152</v>
      </c>
      <c r="P24" s="45">
        <f>('2020'!N24-'2019'!L24)/'2019'!L24</f>
        <v>-0.35688832577573948</v>
      </c>
      <c r="Q24" s="105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04"/>
    </row>
    <row r="25" spans="1:34">
      <c r="A25" s="87">
        <v>8</v>
      </c>
      <c r="B25" s="34" t="s">
        <v>0</v>
      </c>
      <c r="C25" s="3">
        <v>43878</v>
      </c>
      <c r="D25" s="3">
        <v>43879</v>
      </c>
      <c r="E25" s="3">
        <v>43880</v>
      </c>
      <c r="F25" s="3">
        <v>43881</v>
      </c>
      <c r="G25" s="3"/>
      <c r="H25" s="3">
        <v>43882</v>
      </c>
      <c r="I25" s="12">
        <v>43883</v>
      </c>
      <c r="J25" s="10">
        <v>43884</v>
      </c>
      <c r="K25" s="80"/>
      <c r="L25" s="80"/>
      <c r="M25" s="80"/>
      <c r="N25" s="80"/>
      <c r="O25" s="80"/>
      <c r="P25" s="88"/>
      <c r="Q25" s="105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104"/>
    </row>
    <row r="26" spans="1:34">
      <c r="A26" s="87"/>
      <c r="B26" s="34" t="s">
        <v>16</v>
      </c>
      <c r="C26" s="6">
        <v>219661</v>
      </c>
      <c r="D26" s="6">
        <v>227242</v>
      </c>
      <c r="E26" s="6">
        <v>286760</v>
      </c>
      <c r="F26" s="6">
        <v>223005</v>
      </c>
      <c r="G26" s="6"/>
      <c r="H26" s="6">
        <v>196329</v>
      </c>
      <c r="I26" s="6">
        <v>293303</v>
      </c>
      <c r="J26" s="6">
        <v>212834</v>
      </c>
      <c r="K26" s="7">
        <f>SUM(C26:F26)</f>
        <v>956668</v>
      </c>
      <c r="L26" s="27">
        <f>(K26-K23)/K23</f>
        <v>1.225604046196903E-2</v>
      </c>
      <c r="M26" s="27">
        <f>('2020'!K26-'2019'!K26)/'2019'!K26</f>
        <v>-0.39877425534000838</v>
      </c>
      <c r="N26" s="7">
        <f>SUM(H26:J26)</f>
        <v>702466</v>
      </c>
      <c r="O26" s="27">
        <f>(N26-N23)/N23</f>
        <v>-0.55315544772810687</v>
      </c>
      <c r="P26" s="45">
        <f>('2020'!N26-'2019'!L26)/'2019'!L26</f>
        <v>-0.6885680085121475</v>
      </c>
      <c r="Q26" s="105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104"/>
    </row>
    <row r="27" spans="1:34">
      <c r="A27" s="87"/>
      <c r="B27" s="34" t="s">
        <v>15</v>
      </c>
      <c r="C27" s="6">
        <v>1764649650</v>
      </c>
      <c r="D27" s="6">
        <v>1802138490</v>
      </c>
      <c r="E27" s="6">
        <v>2329867510</v>
      </c>
      <c r="F27" s="6">
        <v>1812146270</v>
      </c>
      <c r="G27" s="6"/>
      <c r="H27" s="6">
        <v>1754554910</v>
      </c>
      <c r="I27" s="6">
        <v>2675566870</v>
      </c>
      <c r="J27" s="6">
        <v>1955260310</v>
      </c>
      <c r="K27" s="7">
        <f>SUM(C27:F27)</f>
        <v>7708801920</v>
      </c>
      <c r="L27" s="27">
        <f>(K27-K24)/K24</f>
        <v>1.8530227001538238E-2</v>
      </c>
      <c r="M27" s="27">
        <f>('2020'!K27-'2019'!K27)/'2019'!K27</f>
        <v>-0.37689751202193134</v>
      </c>
      <c r="N27" s="7">
        <f>SUM(H27:J27)</f>
        <v>6385382090</v>
      </c>
      <c r="O27" s="27">
        <f>(N27-N24)/N24</f>
        <v>-0.52619620302912784</v>
      </c>
      <c r="P27" s="45">
        <f>('2020'!N27-'2019'!L27)/'2019'!L27</f>
        <v>-0.66941909226364349</v>
      </c>
      <c r="Q27" s="105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104"/>
    </row>
    <row r="28" spans="1:34">
      <c r="A28" s="87">
        <v>9</v>
      </c>
      <c r="B28" s="34" t="s">
        <v>0</v>
      </c>
      <c r="C28" s="3">
        <v>43885</v>
      </c>
      <c r="D28" s="3">
        <v>43886</v>
      </c>
      <c r="E28" s="3">
        <v>43887</v>
      </c>
      <c r="F28" s="3">
        <v>43888</v>
      </c>
      <c r="G28" s="3"/>
      <c r="H28" s="3">
        <v>43889</v>
      </c>
      <c r="I28" s="12">
        <v>43890</v>
      </c>
      <c r="J28" s="10">
        <v>43891</v>
      </c>
      <c r="K28" s="80"/>
      <c r="L28" s="80"/>
      <c r="M28" s="80"/>
      <c r="N28" s="80"/>
      <c r="O28" s="80"/>
      <c r="P28" s="88"/>
      <c r="Q28" s="105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04"/>
    </row>
    <row r="29" spans="1:34">
      <c r="A29" s="87"/>
      <c r="B29" s="34" t="s">
        <v>16</v>
      </c>
      <c r="C29" s="6">
        <v>77118</v>
      </c>
      <c r="D29" s="6">
        <v>75961</v>
      </c>
      <c r="E29" s="6">
        <v>131356</v>
      </c>
      <c r="F29" s="6">
        <v>83374</v>
      </c>
      <c r="G29" s="6"/>
      <c r="H29" s="6">
        <v>89312</v>
      </c>
      <c r="I29" s="6">
        <v>156107</v>
      </c>
      <c r="J29" s="6">
        <v>130900</v>
      </c>
      <c r="K29" s="7">
        <f>SUM(C29:F29)</f>
        <v>367809</v>
      </c>
      <c r="L29" s="27">
        <f>(K29-K26)/K26</f>
        <v>-0.61553119786592636</v>
      </c>
      <c r="M29" s="27">
        <f>('2020'!K29-'2019'!K29)/'2019'!K29</f>
        <v>-0.79590068963680316</v>
      </c>
      <c r="N29" s="7">
        <f>SUM(H29:J29)</f>
        <v>376319</v>
      </c>
      <c r="O29" s="27">
        <f>(N29-N26)/N26</f>
        <v>-0.46428866308120248</v>
      </c>
      <c r="P29" s="45">
        <f>('2020'!N29-'2019'!L29)/'2019'!L29</f>
        <v>-0.83014661808885548</v>
      </c>
      <c r="Q29" s="105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104"/>
    </row>
    <row r="30" spans="1:34">
      <c r="A30" s="87"/>
      <c r="B30" s="34" t="s">
        <v>15</v>
      </c>
      <c r="C30" s="6">
        <v>645187670</v>
      </c>
      <c r="D30" s="6">
        <v>627816700</v>
      </c>
      <c r="E30" s="6">
        <v>857978250</v>
      </c>
      <c r="F30" s="6">
        <v>694333860</v>
      </c>
      <c r="G30" s="6"/>
      <c r="H30" s="6">
        <v>815447270</v>
      </c>
      <c r="I30" s="6">
        <v>1424217730</v>
      </c>
      <c r="J30" s="6">
        <v>1191758140</v>
      </c>
      <c r="K30" s="7">
        <f>SUM(C30:F30)</f>
        <v>2825316480</v>
      </c>
      <c r="L30" s="27">
        <f>(K30-K27)/K27</f>
        <v>-0.63349473636494735</v>
      </c>
      <c r="M30" s="27">
        <f>('2020'!K30-'2019'!K30)/'2019'!K30</f>
        <v>-0.77853494039696536</v>
      </c>
      <c r="N30" s="7">
        <f>SUM(H30:J30)</f>
        <v>3431423140</v>
      </c>
      <c r="O30" s="27">
        <f>(N30-N27)/N27</f>
        <v>-0.4626127157881636</v>
      </c>
      <c r="P30" s="45">
        <f>('2020'!N30-'2019'!L30)/'2019'!L30</f>
        <v>-0.82068134617723554</v>
      </c>
      <c r="Q30" s="105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04"/>
    </row>
    <row r="31" spans="1:34">
      <c r="A31" s="87">
        <v>10</v>
      </c>
      <c r="B31" s="34" t="s">
        <v>0</v>
      </c>
      <c r="C31" s="3">
        <v>43892</v>
      </c>
      <c r="D31" s="3">
        <v>43893</v>
      </c>
      <c r="E31" s="3">
        <v>43894</v>
      </c>
      <c r="F31" s="3">
        <v>43895</v>
      </c>
      <c r="G31" s="3"/>
      <c r="H31" s="3">
        <v>43896</v>
      </c>
      <c r="I31" s="12">
        <v>43897</v>
      </c>
      <c r="J31" s="10">
        <v>43898</v>
      </c>
      <c r="K31" s="80"/>
      <c r="L31" s="80"/>
      <c r="M31" s="80"/>
      <c r="N31" s="80"/>
      <c r="O31" s="80"/>
      <c r="P31" s="88"/>
      <c r="Q31" s="105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104"/>
    </row>
    <row r="32" spans="1:34">
      <c r="A32" s="87"/>
      <c r="B32" s="34" t="s">
        <v>16</v>
      </c>
      <c r="C32" s="6">
        <v>63441</v>
      </c>
      <c r="D32" s="6">
        <v>60084</v>
      </c>
      <c r="E32" s="6">
        <v>61515</v>
      </c>
      <c r="F32" s="6">
        <v>65692</v>
      </c>
      <c r="G32" s="6"/>
      <c r="H32" s="6">
        <v>68790</v>
      </c>
      <c r="I32" s="6">
        <v>123977</v>
      </c>
      <c r="J32" s="6">
        <v>106888</v>
      </c>
      <c r="K32" s="7">
        <f>SUM(C32:F32)</f>
        <v>250732</v>
      </c>
      <c r="L32" s="27">
        <f>(K32-K29)/K29</f>
        <v>-0.31830923114986309</v>
      </c>
      <c r="M32" s="27">
        <f>('2020'!K32-'2019'!K32)/'2019'!K32</f>
        <v>-0.80187558078525323</v>
      </c>
      <c r="N32" s="7">
        <f>SUM(H32:J32)</f>
        <v>299655</v>
      </c>
      <c r="O32" s="27">
        <f>(N32-N29)/N29</f>
        <v>-0.20372077944509845</v>
      </c>
      <c r="P32" s="45">
        <f>('2020'!N32-'2019'!L32)/'2019'!L32</f>
        <v>-0.89076897504259445</v>
      </c>
      <c r="Q32" s="105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104"/>
    </row>
    <row r="33" spans="1:34">
      <c r="A33" s="87"/>
      <c r="B33" s="34" t="s">
        <v>15</v>
      </c>
      <c r="C33" s="6">
        <v>533089060</v>
      </c>
      <c r="D33" s="6">
        <v>505223650</v>
      </c>
      <c r="E33" s="6">
        <v>517979280</v>
      </c>
      <c r="F33" s="6">
        <v>517803560</v>
      </c>
      <c r="G33" s="6"/>
      <c r="H33" s="6">
        <v>598680120</v>
      </c>
      <c r="I33" s="6">
        <v>1107302520</v>
      </c>
      <c r="J33" s="6">
        <v>951819620</v>
      </c>
      <c r="K33" s="7">
        <f>SUM(C33:F33)</f>
        <v>2074095550</v>
      </c>
      <c r="L33" s="27">
        <f>(K33-K30)/K30</f>
        <v>-0.26588912616260252</v>
      </c>
      <c r="M33" s="27">
        <f>('2020'!K33-'2019'!K33)/'2019'!K33</f>
        <v>-0.80344032053551628</v>
      </c>
      <c r="N33" s="7">
        <f>SUM(H33:J33)</f>
        <v>2657802260</v>
      </c>
      <c r="O33" s="27">
        <f>(N33-N30)/N30</f>
        <v>-0.22545190390014097</v>
      </c>
      <c r="P33" s="45">
        <f>('2020'!N33-'2019'!L33)/'2019'!L33</f>
        <v>-0.89250085797816281</v>
      </c>
      <c r="Q33" s="105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104"/>
    </row>
    <row r="34" spans="1:34">
      <c r="A34" s="87">
        <v>11</v>
      </c>
      <c r="B34" s="34" t="s">
        <v>0</v>
      </c>
      <c r="C34" s="3">
        <v>43899</v>
      </c>
      <c r="D34" s="3">
        <v>43900</v>
      </c>
      <c r="E34" s="3">
        <v>43901</v>
      </c>
      <c r="F34" s="3">
        <v>43902</v>
      </c>
      <c r="G34" s="3"/>
      <c r="H34" s="3">
        <v>43903</v>
      </c>
      <c r="I34" s="12">
        <v>43904</v>
      </c>
      <c r="J34" s="10">
        <v>43905</v>
      </c>
      <c r="K34" s="80"/>
      <c r="L34" s="80"/>
      <c r="M34" s="80"/>
      <c r="N34" s="80"/>
      <c r="O34" s="80"/>
      <c r="P34" s="88"/>
      <c r="Q34" s="105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104"/>
    </row>
    <row r="35" spans="1:34">
      <c r="A35" s="87"/>
      <c r="B35" s="34" t="s">
        <v>16</v>
      </c>
      <c r="C35" s="6">
        <v>51615</v>
      </c>
      <c r="D35" s="6">
        <v>51426</v>
      </c>
      <c r="E35" s="6">
        <v>57005</v>
      </c>
      <c r="F35" s="6">
        <v>50022</v>
      </c>
      <c r="G35" s="6"/>
      <c r="H35" s="6">
        <v>52613</v>
      </c>
      <c r="I35" s="6">
        <v>102319</v>
      </c>
      <c r="J35" s="6">
        <v>89076</v>
      </c>
      <c r="K35" s="7">
        <f>SUM(C35:F35)</f>
        <v>210068</v>
      </c>
      <c r="L35" s="27">
        <f>(K35-K32)/K32</f>
        <v>-0.16218113364070003</v>
      </c>
      <c r="M35" s="27">
        <f>('2020'!K35-'2019'!K35)/'2019'!K35</f>
        <v>-0.75897166998068955</v>
      </c>
      <c r="N35" s="7">
        <f>SUM(H35:J35)</f>
        <v>244008</v>
      </c>
      <c r="O35" s="27">
        <f>(N35-N32)/N32</f>
        <v>-0.18570355909295691</v>
      </c>
      <c r="P35" s="45">
        <f>('2020'!N35-'2019'!L35)/'2019'!L35</f>
        <v>-0.85209233984671451</v>
      </c>
      <c r="Q35" s="105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104"/>
    </row>
    <row r="36" spans="1:34">
      <c r="A36" s="87"/>
      <c r="B36" s="34" t="s">
        <v>15</v>
      </c>
      <c r="C36" s="6">
        <v>406018640</v>
      </c>
      <c r="D36" s="6">
        <v>404474980</v>
      </c>
      <c r="E36" s="6">
        <v>448602640</v>
      </c>
      <c r="F36" s="6">
        <v>384429220</v>
      </c>
      <c r="G36" s="6"/>
      <c r="H36" s="6">
        <v>442564600</v>
      </c>
      <c r="I36" s="6">
        <v>868234760</v>
      </c>
      <c r="J36" s="6">
        <v>752154080</v>
      </c>
      <c r="K36" s="7">
        <f>SUM(C36:F36)</f>
        <v>1643525480</v>
      </c>
      <c r="L36" s="27">
        <f>(K36-K33)/K33</f>
        <v>-0.20759413422395126</v>
      </c>
      <c r="M36" s="27">
        <f>('2020'!K36-'2019'!K36)/'2019'!K36</f>
        <v>-0.77427095149145042</v>
      </c>
      <c r="N36" s="7">
        <f>SUM(H36:J36)</f>
        <v>2062953440</v>
      </c>
      <c r="O36" s="27">
        <f>(N36-N33)/N33</f>
        <v>-0.22381229369561903</v>
      </c>
      <c r="P36" s="45">
        <f>('2020'!N36-'2019'!L36)/'2019'!L36</f>
        <v>-0.86092981484479758</v>
      </c>
      <c r="Q36" s="105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04"/>
    </row>
    <row r="37" spans="1:34">
      <c r="A37" s="87">
        <v>12</v>
      </c>
      <c r="B37" s="34" t="s">
        <v>0</v>
      </c>
      <c r="C37" s="3">
        <v>43906</v>
      </c>
      <c r="D37" s="3">
        <v>43907</v>
      </c>
      <c r="E37" s="3">
        <v>43908</v>
      </c>
      <c r="F37" s="3">
        <v>43909</v>
      </c>
      <c r="G37" s="3"/>
      <c r="H37" s="3">
        <v>43910</v>
      </c>
      <c r="I37" s="12">
        <v>43911</v>
      </c>
      <c r="J37" s="10">
        <v>43912</v>
      </c>
      <c r="K37" s="80"/>
      <c r="L37" s="80"/>
      <c r="M37" s="80"/>
      <c r="N37" s="80"/>
      <c r="O37" s="80"/>
      <c r="P37" s="88"/>
      <c r="Q37" s="105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104"/>
    </row>
    <row r="38" spans="1:34">
      <c r="A38" s="87"/>
      <c r="B38" s="34" t="s">
        <v>16</v>
      </c>
      <c r="C38" s="6">
        <v>36445</v>
      </c>
      <c r="D38" s="6">
        <v>36837</v>
      </c>
      <c r="E38" s="6">
        <v>39183</v>
      </c>
      <c r="F38" s="6">
        <v>37532</v>
      </c>
      <c r="G38" s="6"/>
      <c r="H38" s="6">
        <v>40938</v>
      </c>
      <c r="I38" s="6">
        <v>72707</v>
      </c>
      <c r="J38" s="6">
        <v>62249</v>
      </c>
      <c r="K38" s="7">
        <f>SUM(C38:F38)</f>
        <v>149997</v>
      </c>
      <c r="L38" s="27">
        <f>(K38-K35)/K35</f>
        <v>-0.28595978445074927</v>
      </c>
      <c r="M38" s="27">
        <f>('2020'!K38-'2019'!K38)/'2019'!K38</f>
        <v>-0.83941584740346287</v>
      </c>
      <c r="N38" s="7">
        <f>SUM(H38:J38)</f>
        <v>175894</v>
      </c>
      <c r="O38" s="27">
        <f>(N38-N35)/N35</f>
        <v>-0.27914658535785714</v>
      </c>
      <c r="P38" s="45">
        <f>('2020'!N38-'2019'!L38)/'2019'!L38</f>
        <v>-0.90663339538522869</v>
      </c>
      <c r="Q38" s="105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04"/>
    </row>
    <row r="39" spans="1:34">
      <c r="A39" s="87"/>
      <c r="B39" s="34" t="s">
        <v>15</v>
      </c>
      <c r="C39" s="6">
        <v>276117980</v>
      </c>
      <c r="D39" s="6">
        <v>279487860</v>
      </c>
      <c r="E39" s="6">
        <v>293698360</v>
      </c>
      <c r="F39" s="6">
        <v>285837600</v>
      </c>
      <c r="G39" s="6"/>
      <c r="H39" s="6">
        <v>332165580</v>
      </c>
      <c r="I39" s="6">
        <v>604314680</v>
      </c>
      <c r="J39" s="6">
        <v>516175200</v>
      </c>
      <c r="K39" s="7">
        <f>SUM(C39:F39)</f>
        <v>1135141800</v>
      </c>
      <c r="L39" s="27">
        <f>(K39-K36)/K36</f>
        <v>-0.30932509789869517</v>
      </c>
      <c r="M39" s="27">
        <f>('2020'!K39-'2019'!K39)/'2019'!K39</f>
        <v>-0.85202895828087755</v>
      </c>
      <c r="N39" s="7">
        <f>SUM(H39:J39)</f>
        <v>1452655460</v>
      </c>
      <c r="O39" s="27">
        <f>(N39-N36)/N36</f>
        <v>-0.29583701123181916</v>
      </c>
      <c r="P39" s="45">
        <f>('2020'!N39-'2019'!L39)/'2019'!L39</f>
        <v>-0.91429394728344049</v>
      </c>
      <c r="Q39" s="105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104"/>
    </row>
    <row r="40" spans="1:34">
      <c r="A40" s="87">
        <v>13</v>
      </c>
      <c r="B40" s="34" t="s">
        <v>0</v>
      </c>
      <c r="C40" s="3">
        <v>43913</v>
      </c>
      <c r="D40" s="3">
        <v>43914</v>
      </c>
      <c r="E40" s="3">
        <v>43915</v>
      </c>
      <c r="F40" s="3">
        <v>43916</v>
      </c>
      <c r="G40" s="3"/>
      <c r="H40" s="3">
        <v>43917</v>
      </c>
      <c r="I40" s="12">
        <v>43918</v>
      </c>
      <c r="J40" s="10">
        <v>43919</v>
      </c>
      <c r="K40" s="80"/>
      <c r="L40" s="80"/>
      <c r="M40" s="80"/>
      <c r="N40" s="80"/>
      <c r="O40" s="80"/>
      <c r="P40" s="88"/>
      <c r="Q40" s="105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04"/>
    </row>
    <row r="41" spans="1:34">
      <c r="A41" s="87"/>
      <c r="B41" s="34" t="s">
        <v>16</v>
      </c>
      <c r="C41" s="6">
        <v>25873</v>
      </c>
      <c r="D41" s="6">
        <v>25902</v>
      </c>
      <c r="E41" s="6">
        <v>62019</v>
      </c>
      <c r="F41" s="6">
        <v>40180</v>
      </c>
      <c r="G41" s="6"/>
      <c r="H41" s="6">
        <v>41628</v>
      </c>
      <c r="I41" s="6">
        <v>62827</v>
      </c>
      <c r="J41" s="6">
        <v>53447</v>
      </c>
      <c r="K41" s="7">
        <f>SUM(C41:F41)</f>
        <v>153974</v>
      </c>
      <c r="L41" s="27">
        <f>(K41-K38)/K38</f>
        <v>2.6513863610605544E-2</v>
      </c>
      <c r="M41" s="27">
        <f>('2020'!K41-'2019'!K41)/'2019'!K41</f>
        <v>-0.87914318456539142</v>
      </c>
      <c r="N41" s="7">
        <f>SUM(H41:J41)</f>
        <v>157902</v>
      </c>
      <c r="O41" s="27">
        <f>(N41-N38)/N38</f>
        <v>-0.10228887852911413</v>
      </c>
      <c r="P41" s="45">
        <f>('2020'!N41-'2019'!L41)/'2019'!L41</f>
        <v>-0.91390388327281058</v>
      </c>
      <c r="Q41" s="105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104"/>
    </row>
    <row r="42" spans="1:34">
      <c r="A42" s="87"/>
      <c r="B42" s="34" t="s">
        <v>15</v>
      </c>
      <c r="C42" s="6">
        <v>195671980</v>
      </c>
      <c r="D42" s="6">
        <v>195558340</v>
      </c>
      <c r="E42" s="6">
        <v>404345680</v>
      </c>
      <c r="F42" s="6">
        <v>315555800</v>
      </c>
      <c r="G42" s="6"/>
      <c r="H42" s="6">
        <v>351508840</v>
      </c>
      <c r="I42" s="6">
        <v>542094240</v>
      </c>
      <c r="J42" s="6">
        <v>453537900</v>
      </c>
      <c r="K42" s="7">
        <f>SUM(C42:F42)</f>
        <v>1111131800</v>
      </c>
      <c r="L42" s="27">
        <f>(K42-K39)/K39</f>
        <v>-2.1151542476895838E-2</v>
      </c>
      <c r="M42" s="27">
        <f>('2020'!K42-'2019'!K42)/'2019'!K42</f>
        <v>-0.87903231109420266</v>
      </c>
      <c r="N42" s="7">
        <f>SUM(H42:J42)</f>
        <v>1347140980</v>
      </c>
      <c r="O42" s="27">
        <f>(N42-N39)/N39</f>
        <v>-7.2635585591644694E-2</v>
      </c>
      <c r="P42" s="45">
        <f>('2020'!N42-'2019'!L42)/'2019'!L42</f>
        <v>-0.9169779957719093</v>
      </c>
      <c r="Q42" s="105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04"/>
    </row>
    <row r="43" spans="1:34">
      <c r="A43" s="87">
        <v>14</v>
      </c>
      <c r="B43" s="34" t="s">
        <v>0</v>
      </c>
      <c r="C43" s="3">
        <v>43920</v>
      </c>
      <c r="D43" s="3">
        <v>43921</v>
      </c>
      <c r="E43" s="3">
        <v>43922</v>
      </c>
      <c r="F43" s="3">
        <v>43923</v>
      </c>
      <c r="G43" s="3"/>
      <c r="H43" s="3">
        <v>43924</v>
      </c>
      <c r="I43" s="12">
        <v>43925</v>
      </c>
      <c r="J43" s="10">
        <v>43926</v>
      </c>
      <c r="K43" s="80"/>
      <c r="L43" s="80"/>
      <c r="M43" s="80"/>
      <c r="N43" s="80"/>
      <c r="O43" s="80"/>
      <c r="P43" s="88"/>
      <c r="Q43" s="105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104"/>
    </row>
    <row r="44" spans="1:34">
      <c r="A44" s="87"/>
      <c r="B44" s="34" t="s">
        <v>16</v>
      </c>
      <c r="C44" s="6">
        <v>26776</v>
      </c>
      <c r="D44" s="6">
        <v>34819</v>
      </c>
      <c r="E44" s="6">
        <v>32390</v>
      </c>
      <c r="F44" s="6">
        <v>27536</v>
      </c>
      <c r="G44" s="6"/>
      <c r="H44" s="6">
        <v>25690</v>
      </c>
      <c r="I44" s="6">
        <v>42628</v>
      </c>
      <c r="J44" s="23">
        <v>37548</v>
      </c>
      <c r="K44" s="7">
        <f>SUM(C44:F44)</f>
        <v>121521</v>
      </c>
      <c r="L44" s="27">
        <f>(K44-K41)/K41</f>
        <v>-0.21076935066959357</v>
      </c>
      <c r="M44" s="27">
        <f>('2020'!K44-'2019'!K44)/'2019'!K44</f>
        <v>-0.86239005846562555</v>
      </c>
      <c r="N44" s="7">
        <f>SUM(H44:J44)</f>
        <v>105866</v>
      </c>
      <c r="O44" s="27">
        <f>(N44-N41)/N41</f>
        <v>-0.3295461742093197</v>
      </c>
      <c r="P44" s="45">
        <f>('2020'!N44-'2019'!L44)/'2019'!L44</f>
        <v>-0.92158097309341303</v>
      </c>
      <c r="Q44" s="105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04"/>
    </row>
    <row r="45" spans="1:34">
      <c r="A45" s="87"/>
      <c r="B45" s="34" t="s">
        <v>15</v>
      </c>
      <c r="C45" s="6">
        <v>209741120</v>
      </c>
      <c r="D45" s="6">
        <v>266794920</v>
      </c>
      <c r="E45" s="6">
        <v>252541760</v>
      </c>
      <c r="F45" s="6">
        <v>215504980</v>
      </c>
      <c r="G45" s="6"/>
      <c r="H45" s="6">
        <v>214509240</v>
      </c>
      <c r="I45" s="6">
        <v>374939520</v>
      </c>
      <c r="J45" s="23">
        <v>333224260</v>
      </c>
      <c r="K45" s="7">
        <f>SUM(C45:F45)</f>
        <v>944582780</v>
      </c>
      <c r="L45" s="27">
        <f>(K45-K42)/K42</f>
        <v>-0.14989132702349081</v>
      </c>
      <c r="M45" s="27">
        <f>('2020'!K45-'2019'!K45)/'2019'!K45</f>
        <v>-0.86635244042452031</v>
      </c>
      <c r="N45" s="7">
        <f>SUM(H45:J45)</f>
        <v>922673020</v>
      </c>
      <c r="O45" s="27">
        <f>(N45-N42)/N42</f>
        <v>-0.31508800214807509</v>
      </c>
      <c r="P45" s="45">
        <f>('2020'!N45-'2019'!L45)/'2019'!L45</f>
        <v>-0.92250038880731444</v>
      </c>
      <c r="Q45" s="105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104"/>
    </row>
    <row r="46" spans="1:34">
      <c r="A46" s="87">
        <v>15</v>
      </c>
      <c r="B46" s="34" t="s">
        <v>0</v>
      </c>
      <c r="C46" s="3">
        <v>43927</v>
      </c>
      <c r="D46" s="3">
        <v>43928</v>
      </c>
      <c r="E46" s="3">
        <v>43929</v>
      </c>
      <c r="F46" s="3">
        <v>43930</v>
      </c>
      <c r="G46" s="3"/>
      <c r="H46" s="3">
        <v>43931</v>
      </c>
      <c r="I46" s="12">
        <v>43932</v>
      </c>
      <c r="J46" s="10">
        <v>43933</v>
      </c>
      <c r="K46" s="80"/>
      <c r="L46" s="80"/>
      <c r="M46" s="80"/>
      <c r="N46" s="80"/>
      <c r="O46" s="80"/>
      <c r="P46" s="88"/>
      <c r="Q46" s="105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04"/>
    </row>
    <row r="47" spans="1:34">
      <c r="A47" s="87"/>
      <c r="B47" s="34" t="s">
        <v>16</v>
      </c>
      <c r="C47" s="6">
        <v>15725</v>
      </c>
      <c r="D47" s="6">
        <v>15429</v>
      </c>
      <c r="E47" s="6">
        <v>18634</v>
      </c>
      <c r="F47" s="6">
        <v>18514</v>
      </c>
      <c r="G47" s="6"/>
      <c r="H47" s="6">
        <v>18994</v>
      </c>
      <c r="I47" s="6">
        <v>40012</v>
      </c>
      <c r="J47" s="6">
        <v>39689</v>
      </c>
      <c r="K47" s="7">
        <f>SUM(C47:F47)</f>
        <v>68302</v>
      </c>
      <c r="L47" s="27">
        <f>(K47-K44)/K44</f>
        <v>-0.4379407674393726</v>
      </c>
      <c r="M47" s="27">
        <f>('2020'!K47-'2019'!K47)/'2019'!K47</f>
        <v>-0.89707152189539574</v>
      </c>
      <c r="N47" s="7">
        <f>SUM(H47:J47)</f>
        <v>98695</v>
      </c>
      <c r="O47" s="27">
        <f>(N47-N44)/N44</f>
        <v>-6.7736572648442364E-2</v>
      </c>
      <c r="P47" s="45">
        <f>('2020'!N47-'2019'!L47)/'2019'!L47</f>
        <v>-0.90492205043529028</v>
      </c>
      <c r="Q47" s="105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104"/>
    </row>
    <row r="48" spans="1:34">
      <c r="A48" s="87"/>
      <c r="B48" s="34" t="s">
        <v>15</v>
      </c>
      <c r="C48" s="6">
        <v>125088840</v>
      </c>
      <c r="D48" s="6">
        <v>122257980</v>
      </c>
      <c r="E48" s="6">
        <v>146923660</v>
      </c>
      <c r="F48" s="6">
        <v>142920640</v>
      </c>
      <c r="G48" s="6"/>
      <c r="H48" s="6">
        <v>159288080</v>
      </c>
      <c r="I48" s="6">
        <v>346296700</v>
      </c>
      <c r="J48" s="6">
        <v>344365400</v>
      </c>
      <c r="K48" s="7">
        <f>SUM(C48:F48)</f>
        <v>537191120</v>
      </c>
      <c r="L48" s="27">
        <f>(K48-K45)/K45</f>
        <v>-0.43129270258346231</v>
      </c>
      <c r="M48" s="27">
        <f>('2020'!K48-'2019'!K48)/'2019'!K48</f>
        <v>-0.89875630811209761</v>
      </c>
      <c r="N48" s="7">
        <f>SUM(H48:J48)</f>
        <v>849950180</v>
      </c>
      <c r="O48" s="27">
        <f>(N48-N45)/N45</f>
        <v>-7.881756421142562E-2</v>
      </c>
      <c r="P48" s="45">
        <f>('2020'!N48-'2019'!L48)/'2019'!L48</f>
        <v>-0.90614195328314118</v>
      </c>
      <c r="Q48" s="105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104"/>
    </row>
    <row r="49" spans="1:34">
      <c r="A49" s="87">
        <v>16</v>
      </c>
      <c r="B49" s="34" t="s">
        <v>0</v>
      </c>
      <c r="C49" s="3">
        <v>43934</v>
      </c>
      <c r="D49" s="3">
        <v>43935</v>
      </c>
      <c r="E49" s="10">
        <v>43936</v>
      </c>
      <c r="F49" s="3">
        <v>43937</v>
      </c>
      <c r="G49" s="3"/>
      <c r="H49" s="3">
        <v>43938</v>
      </c>
      <c r="I49" s="12">
        <v>43939</v>
      </c>
      <c r="J49" s="10">
        <v>43940</v>
      </c>
      <c r="K49" s="80"/>
      <c r="L49" s="80"/>
      <c r="M49" s="80"/>
      <c r="N49" s="80"/>
      <c r="O49" s="80"/>
      <c r="P49" s="88"/>
      <c r="Q49" s="105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104"/>
    </row>
    <row r="50" spans="1:34">
      <c r="A50" s="87"/>
      <c r="B50" s="34" t="s">
        <v>16</v>
      </c>
      <c r="C50" s="6">
        <v>15805</v>
      </c>
      <c r="D50" s="6">
        <v>16136</v>
      </c>
      <c r="E50" s="6">
        <v>45868</v>
      </c>
      <c r="F50" s="6">
        <v>20123</v>
      </c>
      <c r="G50" s="6"/>
      <c r="H50" s="6">
        <v>24394</v>
      </c>
      <c r="I50" s="6">
        <v>45453</v>
      </c>
      <c r="J50" s="6">
        <v>46883</v>
      </c>
      <c r="K50" s="7">
        <f>SUM(C50:F50)</f>
        <v>97932</v>
      </c>
      <c r="L50" s="27">
        <f>(K50-K47)/K47</f>
        <v>0.43380867324529299</v>
      </c>
      <c r="M50" s="27">
        <f>('2020'!K50-'2019'!K50)/'2019'!K50</f>
        <v>-0.82570128305298618</v>
      </c>
      <c r="N50" s="7">
        <f>SUM(H50:J50)</f>
        <v>116730</v>
      </c>
      <c r="O50" s="27">
        <f>(N50-N47)/N47</f>
        <v>0.18273468767414763</v>
      </c>
      <c r="P50" s="45">
        <f>('2020'!N50-'2019'!L50)/'2019'!L50</f>
        <v>-0.84198385860986946</v>
      </c>
      <c r="Q50" s="105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04"/>
    </row>
    <row r="51" spans="1:34">
      <c r="A51" s="87"/>
      <c r="B51" s="34" t="s">
        <v>15</v>
      </c>
      <c r="C51" s="6">
        <v>120321900</v>
      </c>
      <c r="D51" s="6">
        <v>124649480</v>
      </c>
      <c r="E51" s="6">
        <v>366899760</v>
      </c>
      <c r="F51" s="6">
        <v>145800600</v>
      </c>
      <c r="G51" s="6"/>
      <c r="H51" s="6">
        <v>189148360</v>
      </c>
      <c r="I51" s="6">
        <v>357422180</v>
      </c>
      <c r="J51" s="6">
        <v>370619880</v>
      </c>
      <c r="K51" s="7">
        <f>SUM(C51:F51)</f>
        <v>757671740</v>
      </c>
      <c r="L51" s="27">
        <f>(K51-K48)/K48</f>
        <v>0.41043236157738422</v>
      </c>
      <c r="M51" s="27">
        <f>('2020'!K51-'2019'!K51)/'2019'!K51</f>
        <v>-0.8279777481315217</v>
      </c>
      <c r="N51" s="7">
        <f>SUM(H51:J51)</f>
        <v>917190420</v>
      </c>
      <c r="O51" s="27">
        <f>(N51-N48)/N48</f>
        <v>7.9110801529567301E-2</v>
      </c>
      <c r="P51" s="45">
        <f>('2020'!N51-'2019'!L51)/'2019'!L51</f>
        <v>-0.85615680241878855</v>
      </c>
      <c r="Q51" s="105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104"/>
    </row>
    <row r="52" spans="1:34">
      <c r="A52" s="87">
        <v>17</v>
      </c>
      <c r="B52" s="34" t="s">
        <v>0</v>
      </c>
      <c r="C52" s="3">
        <v>43941</v>
      </c>
      <c r="D52" s="3">
        <v>43942</v>
      </c>
      <c r="E52" s="3">
        <v>43943</v>
      </c>
      <c r="F52" s="3">
        <v>43944</v>
      </c>
      <c r="G52" s="3"/>
      <c r="H52" s="3">
        <v>43945</v>
      </c>
      <c r="I52" s="12">
        <v>43946</v>
      </c>
      <c r="J52" s="10">
        <v>43947</v>
      </c>
      <c r="K52" s="80"/>
      <c r="L52" s="80"/>
      <c r="M52" s="80"/>
      <c r="N52" s="80"/>
      <c r="O52" s="80"/>
      <c r="P52" s="88"/>
      <c r="Q52" s="105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04"/>
    </row>
    <row r="53" spans="1:34">
      <c r="A53" s="87"/>
      <c r="B53" s="34" t="s">
        <v>16</v>
      </c>
      <c r="C53" s="6">
        <v>18901</v>
      </c>
      <c r="D53" s="6">
        <v>20002</v>
      </c>
      <c r="E53" s="6">
        <v>21295</v>
      </c>
      <c r="F53" s="6">
        <v>24447</v>
      </c>
      <c r="G53" s="6"/>
      <c r="H53" s="6">
        <v>23582</v>
      </c>
      <c r="I53" s="6">
        <v>48434</v>
      </c>
      <c r="J53" s="23">
        <v>44236</v>
      </c>
      <c r="K53" s="7">
        <f>SUM(C53:F53)</f>
        <v>84645</v>
      </c>
      <c r="L53" s="27">
        <f>(K53-K50)/K50</f>
        <v>-0.13567577502757014</v>
      </c>
      <c r="M53" s="27">
        <f>('2020'!K53-'2019'!K53)/'2019'!K53</f>
        <v>-0.96588687475894719</v>
      </c>
      <c r="N53" s="7">
        <f>SUM(H53:J53)</f>
        <v>116252</v>
      </c>
      <c r="O53" s="27">
        <f>(N53-N50)/N50</f>
        <v>-4.0949199006253744E-3</v>
      </c>
      <c r="P53" s="45">
        <f>('2020'!N53-'2019'!L53)/'2019'!L53</f>
        <v>-0.97419595994482799</v>
      </c>
      <c r="Q53" s="105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104"/>
    </row>
    <row r="54" spans="1:34">
      <c r="A54" s="87"/>
      <c r="B54" s="34" t="s">
        <v>15</v>
      </c>
      <c r="C54" s="6">
        <v>136326640</v>
      </c>
      <c r="D54" s="6">
        <v>141185820</v>
      </c>
      <c r="E54" s="6">
        <v>149711240</v>
      </c>
      <c r="F54" s="6">
        <v>166760240</v>
      </c>
      <c r="G54" s="6"/>
      <c r="H54" s="6">
        <v>167536880</v>
      </c>
      <c r="I54" s="6">
        <v>366384420</v>
      </c>
      <c r="J54" s="23">
        <v>335654980</v>
      </c>
      <c r="K54" s="7">
        <f>SUM(C54:F54)</f>
        <v>593983940</v>
      </c>
      <c r="L54" s="27">
        <f>(K54-K51)/K51</f>
        <v>-0.21604052435689367</v>
      </c>
      <c r="M54" s="27">
        <f>('2020'!K54-'2019'!K54)/'2019'!K54</f>
        <v>-0.96892559364942499</v>
      </c>
      <c r="N54" s="7">
        <f>SUM(H54:J54)</f>
        <v>869576280</v>
      </c>
      <c r="O54" s="27">
        <f>(N54-N51)/N51</f>
        <v>-5.1913036771579012E-2</v>
      </c>
      <c r="P54" s="45">
        <f>('2020'!N54-'2019'!L54)/'2019'!L54</f>
        <v>-0.97849042285651411</v>
      </c>
      <c r="Q54" s="105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04"/>
    </row>
    <row r="55" spans="1:34">
      <c r="A55" s="87">
        <v>18</v>
      </c>
      <c r="B55" s="34" t="s">
        <v>0</v>
      </c>
      <c r="C55" s="3">
        <v>43948</v>
      </c>
      <c r="D55" s="3">
        <v>43949</v>
      </c>
      <c r="E55" s="3">
        <v>43950</v>
      </c>
      <c r="F55" s="10">
        <v>43951</v>
      </c>
      <c r="G55" s="10"/>
      <c r="H55" s="3">
        <v>43952</v>
      </c>
      <c r="I55" s="12">
        <v>43953</v>
      </c>
      <c r="J55" s="10">
        <v>43954</v>
      </c>
      <c r="K55" s="80"/>
      <c r="L55" s="80"/>
      <c r="M55" s="80"/>
      <c r="N55" s="80"/>
      <c r="O55" s="80"/>
      <c r="P55" s="88"/>
      <c r="Q55" s="105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104"/>
    </row>
    <row r="56" spans="1:34">
      <c r="A56" s="87"/>
      <c r="B56" s="34" t="s">
        <v>16</v>
      </c>
      <c r="C56" s="6">
        <v>19821</v>
      </c>
      <c r="D56" s="6">
        <v>25547</v>
      </c>
      <c r="E56" s="6">
        <v>71905</v>
      </c>
      <c r="F56" s="6">
        <v>106955</v>
      </c>
      <c r="G56" s="6"/>
      <c r="H56" s="6">
        <v>70147</v>
      </c>
      <c r="I56" s="6">
        <v>74721</v>
      </c>
      <c r="J56" s="6">
        <v>74924</v>
      </c>
      <c r="K56" s="7">
        <f>SUM(C56:F56)</f>
        <v>224228</v>
      </c>
      <c r="L56" s="27">
        <f>(K56-K53)/K53</f>
        <v>1.6490401086892315</v>
      </c>
      <c r="M56" s="27">
        <f>('2020'!K56-'2019'!K56)/'2019'!K56</f>
        <v>-0.91974705942986723</v>
      </c>
      <c r="N56" s="7">
        <f>SUM(H56:J56)</f>
        <v>219792</v>
      </c>
      <c r="O56" s="27">
        <f>(N56-N53)/N53</f>
        <v>0.89065134363279774</v>
      </c>
      <c r="P56" s="45">
        <f>('2020'!N56-'2019'!L56)/'2019'!L56</f>
        <v>-0.92956883535042545</v>
      </c>
      <c r="Q56" s="105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04"/>
    </row>
    <row r="57" spans="1:34">
      <c r="A57" s="87"/>
      <c r="B57" s="34" t="s">
        <v>15</v>
      </c>
      <c r="C57" s="6">
        <v>129395280</v>
      </c>
      <c r="D57" s="6">
        <v>163676020</v>
      </c>
      <c r="E57" s="6">
        <v>459020380</v>
      </c>
      <c r="F57" s="6">
        <v>847324920</v>
      </c>
      <c r="G57" s="6"/>
      <c r="H57" s="6">
        <v>572981240</v>
      </c>
      <c r="I57" s="6">
        <v>614949360</v>
      </c>
      <c r="J57" s="6">
        <v>616897100</v>
      </c>
      <c r="K57" s="7">
        <f>SUM(C57:F57)</f>
        <v>1599416600</v>
      </c>
      <c r="L57" s="27">
        <f>(K57-K54)/K54</f>
        <v>1.6926933411701333</v>
      </c>
      <c r="M57" s="27">
        <f>('2020'!K57-'2019'!K57)/'2019'!K57</f>
        <v>-0.93066620722516613</v>
      </c>
      <c r="N57" s="7">
        <f>SUM(H57:J57)</f>
        <v>1804827700</v>
      </c>
      <c r="O57" s="27">
        <f>(N57-N54)/N54</f>
        <v>1.0755254501652229</v>
      </c>
      <c r="P57" s="45">
        <f>('2020'!N57-'2019'!L57)/'2019'!L57</f>
        <v>-0.93489019732924183</v>
      </c>
      <c r="Q57" s="105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104"/>
    </row>
    <row r="58" spans="1:34">
      <c r="A58" s="87">
        <v>19</v>
      </c>
      <c r="B58" s="34" t="s">
        <v>0</v>
      </c>
      <c r="C58" s="25">
        <v>43955</v>
      </c>
      <c r="D58" s="10">
        <v>43956</v>
      </c>
      <c r="E58" s="25">
        <v>43957</v>
      </c>
      <c r="F58" s="25">
        <v>43958</v>
      </c>
      <c r="G58" s="25"/>
      <c r="H58" s="25">
        <v>43959</v>
      </c>
      <c r="I58" s="12">
        <v>43960</v>
      </c>
      <c r="J58" s="10">
        <v>43961</v>
      </c>
      <c r="K58" s="80"/>
      <c r="L58" s="80"/>
      <c r="M58" s="80"/>
      <c r="N58" s="80"/>
      <c r="O58" s="80"/>
      <c r="P58" s="88"/>
      <c r="Q58" s="105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04"/>
    </row>
    <row r="59" spans="1:34">
      <c r="A59" s="87"/>
      <c r="B59" s="34" t="s">
        <v>16</v>
      </c>
      <c r="C59" s="6">
        <v>49275</v>
      </c>
      <c r="D59" s="6">
        <v>114701</v>
      </c>
      <c r="E59" s="6">
        <v>32685</v>
      </c>
      <c r="F59" s="6">
        <v>30920</v>
      </c>
      <c r="G59" s="6"/>
      <c r="H59" s="6">
        <v>28718</v>
      </c>
      <c r="I59" s="6">
        <v>80420</v>
      </c>
      <c r="J59" s="6">
        <v>69039</v>
      </c>
      <c r="K59" s="7">
        <f>SUM(C59:F59)</f>
        <v>227581</v>
      </c>
      <c r="L59" s="27">
        <f>(K59-K56)/K56</f>
        <v>1.4953529443245269E-2</v>
      </c>
      <c r="M59" s="27">
        <f>('2020'!K59-'2019'!K59)/'2019'!K59</f>
        <v>-0.87137898215884324</v>
      </c>
      <c r="N59" s="7">
        <f>SUM(H59:J59)</f>
        <v>178177</v>
      </c>
      <c r="O59" s="27">
        <f>(N59-N56)/N56</f>
        <v>-0.18933810147776078</v>
      </c>
      <c r="P59" s="45">
        <f>('2020'!N59-'2019'!L59)/'2019'!L59</f>
        <v>-0.9087619778163647</v>
      </c>
      <c r="Q59" s="105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104"/>
    </row>
    <row r="60" spans="1:34">
      <c r="A60" s="87"/>
      <c r="B60" s="34" t="s">
        <v>15</v>
      </c>
      <c r="C60" s="6">
        <v>371926220</v>
      </c>
      <c r="D60" s="6">
        <v>923439340</v>
      </c>
      <c r="E60" s="6">
        <v>253596780</v>
      </c>
      <c r="F60" s="6">
        <v>235377800</v>
      </c>
      <c r="G60" s="6"/>
      <c r="H60" s="6">
        <v>235705940</v>
      </c>
      <c r="I60" s="6">
        <v>679354680</v>
      </c>
      <c r="J60" s="6">
        <v>579364560</v>
      </c>
      <c r="K60" s="7">
        <f>SUM(C60:F60)</f>
        <v>1784340140</v>
      </c>
      <c r="L60" s="27">
        <f>(K60-K57)/K57</f>
        <v>0.11561937021286386</v>
      </c>
      <c r="M60" s="27">
        <f>('2020'!K60-'2019'!K60)/'2019'!K60</f>
        <v>-0.88168130171432135</v>
      </c>
      <c r="N60" s="7">
        <f>SUM(H60:J60)</f>
        <v>1494425180</v>
      </c>
      <c r="O60" s="27">
        <f>(N60-N57)/N57</f>
        <v>-0.17198457226692609</v>
      </c>
      <c r="P60" s="45">
        <f>('2020'!N60-'2019'!L60)/'2019'!L60</f>
        <v>-0.91380147101452991</v>
      </c>
      <c r="Q60" s="105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04"/>
    </row>
    <row r="61" spans="1:34">
      <c r="A61" s="87">
        <v>20</v>
      </c>
      <c r="B61" s="34" t="s">
        <v>0</v>
      </c>
      <c r="C61" s="3">
        <v>43962</v>
      </c>
      <c r="D61" s="3">
        <v>43963</v>
      </c>
      <c r="E61" s="3">
        <v>43964</v>
      </c>
      <c r="F61" s="3">
        <v>43965</v>
      </c>
      <c r="G61" s="3"/>
      <c r="H61" s="3">
        <v>43966</v>
      </c>
      <c r="I61" s="12">
        <v>43967</v>
      </c>
      <c r="J61" s="10">
        <v>43968</v>
      </c>
      <c r="K61" s="80"/>
      <c r="L61" s="80"/>
      <c r="M61" s="80"/>
      <c r="N61" s="80"/>
      <c r="O61" s="80"/>
      <c r="P61" s="88"/>
      <c r="Q61" s="105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104"/>
    </row>
    <row r="62" spans="1:34">
      <c r="A62" s="87"/>
      <c r="B62" s="34" t="s">
        <v>16</v>
      </c>
      <c r="C62" s="6">
        <v>24055</v>
      </c>
      <c r="D62" s="6">
        <v>24657</v>
      </c>
      <c r="E62" s="6">
        <v>28416</v>
      </c>
      <c r="F62" s="6">
        <v>29332</v>
      </c>
      <c r="G62" s="6"/>
      <c r="H62" s="6">
        <v>36253</v>
      </c>
      <c r="I62" s="6">
        <v>69114</v>
      </c>
      <c r="J62" s="6">
        <v>64641</v>
      </c>
      <c r="K62" s="7">
        <f>SUM(C62:F62)</f>
        <v>106460</v>
      </c>
      <c r="L62" s="27">
        <f>(K62-K59)/K59</f>
        <v>-0.53221050966469086</v>
      </c>
      <c r="M62" s="27">
        <f>('2020'!K62-'2019'!K62)/'2019'!K62</f>
        <v>-0.90735051720446769</v>
      </c>
      <c r="N62" s="7">
        <f>SUM(H62:J62)</f>
        <v>170008</v>
      </c>
      <c r="O62" s="27">
        <f>(N62-N59)/N59</f>
        <v>-4.5847668329806877E-2</v>
      </c>
      <c r="P62" s="45">
        <f>('2020'!N62-'2019'!L62)/'2019'!L62</f>
        <v>-0.92601261120978051</v>
      </c>
      <c r="Q62" s="105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04"/>
    </row>
    <row r="63" spans="1:34">
      <c r="A63" s="87"/>
      <c r="B63" s="34" t="s">
        <v>15</v>
      </c>
      <c r="C63" s="6">
        <v>184448340</v>
      </c>
      <c r="D63" s="6">
        <v>189156220</v>
      </c>
      <c r="E63" s="6">
        <v>231116620</v>
      </c>
      <c r="F63" s="6">
        <v>239398700</v>
      </c>
      <c r="G63" s="6"/>
      <c r="H63" s="6">
        <v>317573160</v>
      </c>
      <c r="I63" s="6">
        <v>615617000</v>
      </c>
      <c r="J63" s="6">
        <v>574700960</v>
      </c>
      <c r="K63" s="7">
        <f>SUM(C63:F63)</f>
        <v>844119880</v>
      </c>
      <c r="L63" s="27">
        <f>(K63-K60)/K60</f>
        <v>-0.52692882871535918</v>
      </c>
      <c r="M63" s="27">
        <f>('2020'!K63-'2019'!K63)/'2019'!K63</f>
        <v>-0.91057251382659288</v>
      </c>
      <c r="N63" s="7">
        <f>SUM(H63:J63)</f>
        <v>1507891120</v>
      </c>
      <c r="O63" s="27">
        <f>(N63-N60)/N60</f>
        <v>9.0107823263523967E-3</v>
      </c>
      <c r="P63" s="45">
        <f>('2020'!N63-'2019'!L63)/'2019'!L63</f>
        <v>-0.9263585979068778</v>
      </c>
      <c r="Q63" s="105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104"/>
    </row>
    <row r="64" spans="1:34">
      <c r="A64" s="87">
        <v>21</v>
      </c>
      <c r="B64" s="34" t="s">
        <v>0</v>
      </c>
      <c r="C64" s="3">
        <v>43969</v>
      </c>
      <c r="D64" s="3">
        <v>43970</v>
      </c>
      <c r="E64" s="3">
        <v>43971</v>
      </c>
      <c r="F64" s="3">
        <v>43972</v>
      </c>
      <c r="G64" s="3"/>
      <c r="H64" s="3">
        <v>43973</v>
      </c>
      <c r="I64" s="12">
        <v>43974</v>
      </c>
      <c r="J64" s="10">
        <v>43975</v>
      </c>
      <c r="K64" s="80"/>
      <c r="L64" s="80"/>
      <c r="M64" s="80"/>
      <c r="N64" s="80"/>
      <c r="O64" s="80"/>
      <c r="P64" s="88"/>
      <c r="Q64" s="105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04"/>
    </row>
    <row r="65" spans="1:34">
      <c r="A65" s="87"/>
      <c r="B65" s="34" t="s">
        <v>16</v>
      </c>
      <c r="C65" s="6">
        <v>25864</v>
      </c>
      <c r="D65" s="6">
        <v>26906</v>
      </c>
      <c r="E65" s="6">
        <v>29061</v>
      </c>
      <c r="F65" s="6">
        <v>32135</v>
      </c>
      <c r="G65" s="6"/>
      <c r="H65" s="6">
        <v>34783</v>
      </c>
      <c r="I65" s="6">
        <v>72858</v>
      </c>
      <c r="J65" s="6">
        <v>71410</v>
      </c>
      <c r="K65" s="7">
        <f>SUM(C65:F65)</f>
        <v>113966</v>
      </c>
      <c r="L65" s="27">
        <f>(K65-K62)/K62</f>
        <v>7.05053541236145E-2</v>
      </c>
      <c r="M65" s="27">
        <f>('2020'!K65-'2019'!K65)/'2019'!K65</f>
        <v>-0.89911165209693478</v>
      </c>
      <c r="N65" s="7">
        <f>SUM(H65:J65)</f>
        <v>179051</v>
      </c>
      <c r="O65" s="27">
        <f>(N65-N62)/N62</f>
        <v>5.3191614512258248E-2</v>
      </c>
      <c r="P65" s="45">
        <f>('2020'!N65-'2019'!L65)/'2019'!L65</f>
        <v>-0.91663275501946695</v>
      </c>
      <c r="Q65" s="105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104"/>
    </row>
    <row r="66" spans="1:34">
      <c r="A66" s="87"/>
      <c r="B66" s="34" t="s">
        <v>15</v>
      </c>
      <c r="C66" s="6">
        <v>210865360</v>
      </c>
      <c r="D66" s="6">
        <v>221675360</v>
      </c>
      <c r="E66" s="6">
        <v>235320620</v>
      </c>
      <c r="F66" s="6">
        <v>246918940</v>
      </c>
      <c r="G66" s="6"/>
      <c r="H66" s="6">
        <v>280765060</v>
      </c>
      <c r="I66" s="6">
        <v>608305280</v>
      </c>
      <c r="J66" s="6">
        <v>593486720</v>
      </c>
      <c r="K66" s="7">
        <f>SUM(C66:F66)</f>
        <v>914780280</v>
      </c>
      <c r="L66" s="27">
        <f>(K66-K63)/K63</f>
        <v>8.3708963233989936E-2</v>
      </c>
      <c r="M66" s="27">
        <f>('2020'!K66-'2019'!K66)/'2019'!K66</f>
        <v>-0.90171629154573907</v>
      </c>
      <c r="N66" s="7">
        <f>SUM(H66:J66)</f>
        <v>1482557060</v>
      </c>
      <c r="O66" s="27">
        <f>(N66-N63)/N63</f>
        <v>-1.6800987593852266E-2</v>
      </c>
      <c r="P66" s="45">
        <f>('2020'!N66-'2019'!L66)/'2019'!L66</f>
        <v>-0.92271005686607266</v>
      </c>
      <c r="Q66" s="105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04"/>
    </row>
    <row r="67" spans="1:34">
      <c r="A67" s="87">
        <v>22</v>
      </c>
      <c r="B67" s="34" t="s">
        <v>0</v>
      </c>
      <c r="C67" s="3">
        <v>43976</v>
      </c>
      <c r="D67" s="3">
        <v>43977</v>
      </c>
      <c r="E67" s="3">
        <v>43978</v>
      </c>
      <c r="F67" s="3">
        <v>43979</v>
      </c>
      <c r="G67" s="3"/>
      <c r="H67" s="3">
        <v>43980</v>
      </c>
      <c r="I67" s="12">
        <v>43981</v>
      </c>
      <c r="J67" s="10">
        <v>43982</v>
      </c>
      <c r="K67" s="80"/>
      <c r="L67" s="80"/>
      <c r="M67" s="80"/>
      <c r="N67" s="80"/>
      <c r="O67" s="80"/>
      <c r="P67" s="88"/>
      <c r="Q67" s="105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104"/>
    </row>
    <row r="68" spans="1:34">
      <c r="A68" s="87"/>
      <c r="B68" s="34" t="s">
        <v>16</v>
      </c>
      <c r="C68" s="6">
        <v>28240</v>
      </c>
      <c r="D68" s="6">
        <v>29591</v>
      </c>
      <c r="E68" s="6">
        <v>49597</v>
      </c>
      <c r="F68" s="6">
        <v>33504</v>
      </c>
      <c r="G68" s="6"/>
      <c r="H68" s="6">
        <v>38134</v>
      </c>
      <c r="I68" s="6">
        <v>74944</v>
      </c>
      <c r="J68" s="6">
        <v>77202</v>
      </c>
      <c r="K68" s="7">
        <f>SUM(C68:F68)</f>
        <v>140932</v>
      </c>
      <c r="L68" s="27">
        <f>(K68-K65)/K65</f>
        <v>0.23661442886474915</v>
      </c>
      <c r="M68" s="27">
        <f>('2020'!K68-'2019'!K68)/'2019'!K68</f>
        <v>-0.9258446996524069</v>
      </c>
      <c r="N68" s="7">
        <f>SUM(H68:J68)</f>
        <v>190280</v>
      </c>
      <c r="O68" s="27">
        <f>(N68-N65)/N65</f>
        <v>6.2713975347805928E-2</v>
      </c>
      <c r="P68" s="45">
        <f>('2020'!N68-'2019'!L68)/'2019'!L68</f>
        <v>-0.95285728974011796</v>
      </c>
      <c r="Q68" s="105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04"/>
    </row>
    <row r="69" spans="1:34">
      <c r="A69" s="87"/>
      <c r="B69" s="34" t="s">
        <v>15</v>
      </c>
      <c r="C69" s="6">
        <v>210585600</v>
      </c>
      <c r="D69" s="6">
        <v>228289900</v>
      </c>
      <c r="E69" s="6">
        <v>299165520</v>
      </c>
      <c r="F69" s="6">
        <v>255147900</v>
      </c>
      <c r="G69" s="6"/>
      <c r="H69" s="6">
        <v>308607940</v>
      </c>
      <c r="I69" s="6">
        <v>622158200</v>
      </c>
      <c r="J69" s="6">
        <v>636904580</v>
      </c>
      <c r="K69" s="7">
        <f>SUM(C69:F69)</f>
        <v>993188920</v>
      </c>
      <c r="L69" s="27">
        <f>(K69-K66)/K66</f>
        <v>8.5713085113728077E-2</v>
      </c>
      <c r="M69" s="27">
        <f>('2020'!K69-'2019'!K69)/'2019'!K69</f>
        <v>-0.93091234735586903</v>
      </c>
      <c r="N69" s="7">
        <f>SUM(H69:J69)</f>
        <v>1567670720</v>
      </c>
      <c r="O69" s="27">
        <f>(N69-N66)/N66</f>
        <v>5.7410039921161615E-2</v>
      </c>
      <c r="P69" s="45">
        <f>('2020'!N69-'2019'!L69)/'2019'!L69</f>
        <v>-0.95566554040969354</v>
      </c>
      <c r="Q69" s="105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104"/>
    </row>
    <row r="70" spans="1:34">
      <c r="A70" s="87">
        <v>23</v>
      </c>
      <c r="B70" s="34" t="s">
        <v>0</v>
      </c>
      <c r="C70" s="3">
        <v>43983</v>
      </c>
      <c r="D70" s="3">
        <v>43984</v>
      </c>
      <c r="E70" s="3">
        <v>43985</v>
      </c>
      <c r="F70" s="3">
        <v>43986</v>
      </c>
      <c r="G70" s="3"/>
      <c r="H70" s="3">
        <v>43987</v>
      </c>
      <c r="I70" s="10">
        <v>43988</v>
      </c>
      <c r="J70" s="10">
        <v>43989</v>
      </c>
      <c r="K70" s="80"/>
      <c r="L70" s="80"/>
      <c r="M70" s="80"/>
      <c r="N70" s="80"/>
      <c r="O70" s="80"/>
      <c r="P70" s="88"/>
      <c r="Q70" s="105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104"/>
    </row>
    <row r="71" spans="1:34">
      <c r="A71" s="87"/>
      <c r="B71" s="34" t="s">
        <v>16</v>
      </c>
      <c r="C71" s="6">
        <v>28428</v>
      </c>
      <c r="D71" s="6">
        <v>27219</v>
      </c>
      <c r="E71" s="6">
        <v>28185</v>
      </c>
      <c r="F71" s="6">
        <v>84158</v>
      </c>
      <c r="G71" s="6"/>
      <c r="H71" s="6">
        <v>84798</v>
      </c>
      <c r="I71" s="6">
        <v>165677</v>
      </c>
      <c r="J71" s="6">
        <v>151397</v>
      </c>
      <c r="K71" s="7">
        <f>SUM(C71:F71)</f>
        <v>167990</v>
      </c>
      <c r="L71" s="27">
        <f>(K71-K68)/K68</f>
        <v>0.19199330173416967</v>
      </c>
      <c r="M71" s="27">
        <f>('2020'!K71-'2019'!K71)/'2019'!K71</f>
        <v>-0.94894139795224586</v>
      </c>
      <c r="N71" s="7">
        <f>SUM(H71:J71)</f>
        <v>401872</v>
      </c>
      <c r="O71" s="27">
        <f>(N71-N68)/N68</f>
        <v>1.1120033634643682</v>
      </c>
      <c r="P71" s="45">
        <f>('2020'!N71-'2019'!L71)/'2019'!L71</f>
        <v>-0.87975755950979317</v>
      </c>
      <c r="Q71" s="105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104"/>
    </row>
    <row r="72" spans="1:34">
      <c r="A72" s="87"/>
      <c r="B72" s="34" t="s">
        <v>15</v>
      </c>
      <c r="C72" s="6">
        <v>214663020</v>
      </c>
      <c r="D72" s="6">
        <v>206070720</v>
      </c>
      <c r="E72" s="6">
        <v>210986300</v>
      </c>
      <c r="F72" s="6">
        <v>679132300</v>
      </c>
      <c r="G72" s="6"/>
      <c r="H72" s="6">
        <v>744159780</v>
      </c>
      <c r="I72" s="6">
        <v>1476335420</v>
      </c>
      <c r="J72" s="6">
        <v>1333895260</v>
      </c>
      <c r="K72" s="7">
        <f>SUM(C72:F72)</f>
        <v>1310852340</v>
      </c>
      <c r="L72" s="27">
        <f>(K72-K69)/K69</f>
        <v>0.31984188869122704</v>
      </c>
      <c r="M72" s="27">
        <f>('2020'!K72-'2019'!K72)/'2019'!K72</f>
        <v>-0.95222443077812469</v>
      </c>
      <c r="N72" s="7">
        <f>SUM(H72:J72)</f>
        <v>3554390460</v>
      </c>
      <c r="O72" s="27">
        <f>(N72-N69)/N69</f>
        <v>1.2673067849350403</v>
      </c>
      <c r="P72" s="45">
        <f>('2020'!N72-'2019'!L72)/'2019'!L72</f>
        <v>-0.87834641667164592</v>
      </c>
      <c r="Q72" s="105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104"/>
    </row>
    <row r="73" spans="1:34">
      <c r="A73" s="87">
        <v>24</v>
      </c>
      <c r="B73" s="34" t="s">
        <v>0</v>
      </c>
      <c r="C73" s="3">
        <v>43990</v>
      </c>
      <c r="D73" s="3">
        <v>43991</v>
      </c>
      <c r="E73" s="3">
        <v>43992</v>
      </c>
      <c r="F73" s="3">
        <v>43993</v>
      </c>
      <c r="G73" s="3"/>
      <c r="H73" s="3">
        <v>43994</v>
      </c>
      <c r="I73" s="12">
        <v>43995</v>
      </c>
      <c r="J73" s="10">
        <v>43996</v>
      </c>
      <c r="K73" s="80"/>
      <c r="L73" s="80"/>
      <c r="M73" s="80"/>
      <c r="N73" s="80"/>
      <c r="O73" s="80"/>
      <c r="P73" s="88"/>
      <c r="Q73" s="105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104"/>
    </row>
    <row r="74" spans="1:34">
      <c r="A74" s="87"/>
      <c r="B74" s="34" t="s">
        <v>16</v>
      </c>
      <c r="C74" s="6">
        <v>46276</v>
      </c>
      <c r="D74" s="6">
        <v>43091</v>
      </c>
      <c r="E74" s="6">
        <v>74653</v>
      </c>
      <c r="F74" s="6">
        <v>107343</v>
      </c>
      <c r="G74" s="6"/>
      <c r="H74" s="6">
        <v>103720</v>
      </c>
      <c r="I74" s="6">
        <v>207343</v>
      </c>
      <c r="J74" s="6">
        <v>195876</v>
      </c>
      <c r="K74" s="7">
        <f>SUM(C74:F74)</f>
        <v>271363</v>
      </c>
      <c r="L74" s="27">
        <f>(K74-K71)/K71</f>
        <v>0.61535210429192211</v>
      </c>
      <c r="M74" s="27">
        <f>('2020'!K74-'2019'!K74)/'2019'!K74</f>
        <v>-0.81364287210408304</v>
      </c>
      <c r="N74" s="7">
        <f>SUM(H74:J74)</f>
        <v>506939</v>
      </c>
      <c r="O74" s="27">
        <f>(N74-N71)/N71</f>
        <v>0.26144394234980295</v>
      </c>
      <c r="P74" s="45">
        <f>('2020'!N74-'2019'!L74)/'2019'!L74</f>
        <v>-0.78384869805402047</v>
      </c>
      <c r="Q74" s="105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104"/>
    </row>
    <row r="75" spans="1:34">
      <c r="A75" s="87"/>
      <c r="B75" s="34" t="s">
        <v>15</v>
      </c>
      <c r="C75" s="6">
        <v>375003820</v>
      </c>
      <c r="D75" s="6">
        <v>344815040</v>
      </c>
      <c r="E75" s="6">
        <v>655124980</v>
      </c>
      <c r="F75" s="6">
        <v>892526720</v>
      </c>
      <c r="G75" s="6"/>
      <c r="H75" s="6">
        <v>928979620</v>
      </c>
      <c r="I75" s="6">
        <v>1889333740</v>
      </c>
      <c r="J75" s="6">
        <v>1757258900</v>
      </c>
      <c r="K75" s="7">
        <f>SUM(C75:F75)</f>
        <v>2267470560</v>
      </c>
      <c r="L75" s="27">
        <f>(K75-K72)/K72</f>
        <v>0.72976809882339611</v>
      </c>
      <c r="M75" s="27">
        <f>('2020'!K75-'2019'!K75)/'2019'!K75</f>
        <v>-0.80858189616921772</v>
      </c>
      <c r="N75" s="7">
        <f>SUM(H75:J75)</f>
        <v>4575572260</v>
      </c>
      <c r="O75" s="27">
        <f>(N75-N72)/N72</f>
        <v>0.28730152511156581</v>
      </c>
      <c r="P75" s="45">
        <f>('2020'!N75-'2019'!L75)/'2019'!L75</f>
        <v>-0.78067606293510439</v>
      </c>
      <c r="Q75" s="105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104"/>
    </row>
    <row r="76" spans="1:34">
      <c r="A76" s="87">
        <v>25</v>
      </c>
      <c r="B76" s="34" t="s">
        <v>0</v>
      </c>
      <c r="C76" s="3">
        <v>43997</v>
      </c>
      <c r="D76" s="3">
        <v>43998</v>
      </c>
      <c r="E76" s="3">
        <v>43999</v>
      </c>
      <c r="F76" s="3">
        <v>44000</v>
      </c>
      <c r="G76" s="3"/>
      <c r="H76" s="3">
        <v>44001</v>
      </c>
      <c r="I76" s="12">
        <v>44002</v>
      </c>
      <c r="J76" s="10">
        <v>44003</v>
      </c>
      <c r="K76" s="80"/>
      <c r="L76" s="80"/>
      <c r="M76" s="80"/>
      <c r="N76" s="80"/>
      <c r="O76" s="80"/>
      <c r="P76" s="88"/>
      <c r="Q76" s="105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104"/>
    </row>
    <row r="77" spans="1:34">
      <c r="A77" s="87"/>
      <c r="B77" s="34" t="s">
        <v>16</v>
      </c>
      <c r="C77" s="6">
        <v>54459</v>
      </c>
      <c r="D77" s="6">
        <v>52895</v>
      </c>
      <c r="E77" s="6">
        <v>63429</v>
      </c>
      <c r="F77" s="6">
        <v>111110</v>
      </c>
      <c r="G77" s="6"/>
      <c r="H77" s="6">
        <v>107169</v>
      </c>
      <c r="I77" s="6">
        <v>198192</v>
      </c>
      <c r="J77" s="6">
        <v>183468</v>
      </c>
      <c r="K77" s="7">
        <f>SUM(C77:F77)</f>
        <v>281893</v>
      </c>
      <c r="L77" s="27">
        <f>(K77-K74)/K74</f>
        <v>3.8804111098417984E-2</v>
      </c>
      <c r="M77" s="27">
        <f>('2020'!K77-'2019'!K77)/'2019'!K77</f>
        <v>-0.81383210924410265</v>
      </c>
      <c r="N77" s="7">
        <f>SUM(H77:J77)</f>
        <v>488829</v>
      </c>
      <c r="O77" s="27">
        <f>(N77-N74)/N74</f>
        <v>-3.5724219284766018E-2</v>
      </c>
      <c r="P77" s="45">
        <f>('2020'!N77-'2019'!L77)/'2019'!L77</f>
        <v>-0.8374364774494738</v>
      </c>
      <c r="Q77" s="105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104"/>
    </row>
    <row r="78" spans="1:34">
      <c r="A78" s="87"/>
      <c r="B78" s="34" t="s">
        <v>15</v>
      </c>
      <c r="C78" s="6">
        <v>439837180</v>
      </c>
      <c r="D78" s="6">
        <v>428041880</v>
      </c>
      <c r="E78" s="6">
        <v>528701560</v>
      </c>
      <c r="F78" s="6">
        <v>911987860</v>
      </c>
      <c r="G78" s="6"/>
      <c r="H78" s="6">
        <v>964293760</v>
      </c>
      <c r="I78" s="6">
        <v>1796517240</v>
      </c>
      <c r="J78" s="6">
        <v>1645556080</v>
      </c>
      <c r="K78" s="7">
        <f>SUM(C78:F78)</f>
        <v>2308568480</v>
      </c>
      <c r="L78" s="27">
        <f>(K78-K75)/K75</f>
        <v>1.812500710042295E-2</v>
      </c>
      <c r="M78" s="27">
        <f>('2020'!K78-'2019'!K78)/'2019'!K78</f>
        <v>-0.81433833364949437</v>
      </c>
      <c r="N78" s="7">
        <f>SUM(H78:J78)</f>
        <v>4406367080</v>
      </c>
      <c r="O78" s="27">
        <f>(N78-N75)/N75</f>
        <v>-3.6980113171680082E-2</v>
      </c>
      <c r="P78" s="45">
        <f>('2020'!N78-'2019'!L78)/'2019'!L78</f>
        <v>-0.83524451662789989</v>
      </c>
      <c r="Q78" s="105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04"/>
    </row>
    <row r="79" spans="1:34">
      <c r="A79" s="87">
        <v>26</v>
      </c>
      <c r="B79" s="34" t="s">
        <v>0</v>
      </c>
      <c r="C79" s="3">
        <v>44004</v>
      </c>
      <c r="D79" s="3">
        <v>44005</v>
      </c>
      <c r="E79" s="3">
        <v>44006</v>
      </c>
      <c r="F79" s="3">
        <v>44007</v>
      </c>
      <c r="G79" s="3"/>
      <c r="H79" s="3">
        <v>44008</v>
      </c>
      <c r="I79" s="12">
        <v>44009</v>
      </c>
      <c r="J79" s="10">
        <v>44010</v>
      </c>
      <c r="K79" s="80"/>
      <c r="L79" s="80"/>
      <c r="M79" s="80"/>
      <c r="N79" s="80"/>
      <c r="O79" s="80"/>
      <c r="P79" s="88"/>
      <c r="Q79" s="105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104"/>
    </row>
    <row r="80" spans="1:34">
      <c r="A80" s="87"/>
      <c r="B80" s="34" t="s">
        <v>16</v>
      </c>
      <c r="C80" s="6">
        <v>46791</v>
      </c>
      <c r="D80" s="6">
        <v>49020</v>
      </c>
      <c r="E80" s="6">
        <v>235955</v>
      </c>
      <c r="F80" s="6">
        <v>206970</v>
      </c>
      <c r="G80" s="6"/>
      <c r="H80" s="6">
        <v>214441</v>
      </c>
      <c r="I80" s="6">
        <v>409650</v>
      </c>
      <c r="J80" s="6">
        <v>375375</v>
      </c>
      <c r="K80" s="7">
        <f>SUM(C80:F80)</f>
        <v>538736</v>
      </c>
      <c r="L80" s="27">
        <f>(K80-K77)/K77</f>
        <v>0.91113649505308747</v>
      </c>
      <c r="M80" s="27">
        <f>('2020'!K80-'2019'!K80)/'2019'!K80</f>
        <v>-0.73158260022131616</v>
      </c>
      <c r="N80" s="7">
        <f>SUM(H80:J80)</f>
        <v>999466</v>
      </c>
      <c r="O80" s="27">
        <f>(N80-N77)/N77</f>
        <v>1.0446127377876517</v>
      </c>
      <c r="P80" s="45">
        <f>('2020'!N80-'2019'!L80)/'2019'!L80</f>
        <v>-0.63856110966056501</v>
      </c>
      <c r="Q80" s="105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04"/>
    </row>
    <row r="81" spans="1:34">
      <c r="A81" s="87"/>
      <c r="B81" s="34" t="s">
        <v>15</v>
      </c>
      <c r="C81" s="6">
        <v>381998580</v>
      </c>
      <c r="D81" s="6">
        <v>395168400</v>
      </c>
      <c r="E81" s="6">
        <v>1519655440</v>
      </c>
      <c r="F81" s="6">
        <v>1678939420</v>
      </c>
      <c r="G81" s="6"/>
      <c r="H81" s="6">
        <v>1881412940</v>
      </c>
      <c r="I81" s="6">
        <v>3596435160</v>
      </c>
      <c r="J81" s="6">
        <v>3220893580</v>
      </c>
      <c r="K81" s="7">
        <f>SUM(C81:F81)</f>
        <v>3975761840</v>
      </c>
      <c r="L81" s="27">
        <f>(K81-K78)/K78</f>
        <v>0.72217626396770351</v>
      </c>
      <c r="M81" s="27">
        <f>('2020'!K81-'2019'!K81)/'2019'!K81</f>
        <v>-0.73367627523273882</v>
      </c>
      <c r="N81" s="7">
        <f>SUM(H81:J81)</f>
        <v>8698741680</v>
      </c>
      <c r="O81" s="27">
        <f>(N81-N78)/N78</f>
        <v>0.97413005364046978</v>
      </c>
      <c r="P81" s="45">
        <f>('2020'!N81-'2019'!L81)/'2019'!L81</f>
        <v>-0.6451059256819508</v>
      </c>
      <c r="Q81" s="105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104"/>
    </row>
    <row r="82" spans="1:34">
      <c r="A82" s="87">
        <v>27</v>
      </c>
      <c r="B82" s="34" t="s">
        <v>0</v>
      </c>
      <c r="C82" s="3">
        <v>44011</v>
      </c>
      <c r="D82" s="3">
        <v>44012</v>
      </c>
      <c r="E82" s="3">
        <v>44013</v>
      </c>
      <c r="F82" s="3">
        <v>44014</v>
      </c>
      <c r="G82" s="3"/>
      <c r="H82" s="3">
        <v>44015</v>
      </c>
      <c r="I82" s="12">
        <v>44016</v>
      </c>
      <c r="J82" s="10">
        <v>44017</v>
      </c>
      <c r="K82" s="80"/>
      <c r="L82" s="80"/>
      <c r="M82" s="80"/>
      <c r="N82" s="80"/>
      <c r="O82" s="80"/>
      <c r="P82" s="88"/>
      <c r="Q82" s="105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04"/>
    </row>
    <row r="83" spans="1:34">
      <c r="A83" s="87"/>
      <c r="B83" s="34" t="s">
        <v>16</v>
      </c>
      <c r="C83" s="6">
        <v>99375</v>
      </c>
      <c r="D83" s="6">
        <v>108078</v>
      </c>
      <c r="E83" s="6">
        <v>94073</v>
      </c>
      <c r="F83" s="6">
        <v>83837</v>
      </c>
      <c r="G83" s="6"/>
      <c r="H83" s="6">
        <v>93356</v>
      </c>
      <c r="I83" s="6">
        <v>192541</v>
      </c>
      <c r="J83" s="6">
        <v>166229</v>
      </c>
      <c r="K83" s="7">
        <f>SUM(C83:F83)</f>
        <v>385363</v>
      </c>
      <c r="L83" s="27">
        <f>(K83-K80)/K80</f>
        <v>-0.28469046063377978</v>
      </c>
      <c r="M83" s="27">
        <f>('2020'!K83-'2019'!K83)/'2019'!K83</f>
        <v>-0.85190142774735966</v>
      </c>
      <c r="N83" s="7">
        <f>SUM(H83:J83)</f>
        <v>452126</v>
      </c>
      <c r="O83" s="27">
        <f>(N83-N80)/N80</f>
        <v>-0.54763243572067488</v>
      </c>
      <c r="P83" s="45">
        <f>('2020'!N83-'2019'!L83)/'2019'!L83</f>
        <v>-0.88991270221381813</v>
      </c>
      <c r="Q83" s="105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104"/>
    </row>
    <row r="84" spans="1:34">
      <c r="A84" s="87"/>
      <c r="B84" s="34" t="s">
        <v>15</v>
      </c>
      <c r="C84" s="6">
        <v>802331340</v>
      </c>
      <c r="D84" s="6">
        <v>860146760</v>
      </c>
      <c r="E84" s="6">
        <v>758945740</v>
      </c>
      <c r="F84" s="6">
        <v>673181880</v>
      </c>
      <c r="G84" s="6"/>
      <c r="H84" s="6">
        <v>807235680</v>
      </c>
      <c r="I84" s="6">
        <v>1684246240</v>
      </c>
      <c r="J84" s="6">
        <v>1448439160</v>
      </c>
      <c r="K84" s="7">
        <f>SUM(C84:F84)</f>
        <v>3094605720</v>
      </c>
      <c r="L84" s="27">
        <f>(K84-K81)/K81</f>
        <v>-0.2216320180788294</v>
      </c>
      <c r="M84" s="27">
        <f>('2020'!K84-'2019'!K84)/'2019'!K84</f>
        <v>-0.85544205864982692</v>
      </c>
      <c r="N84" s="7">
        <f>SUM(H84:J84)</f>
        <v>3939921080</v>
      </c>
      <c r="O84" s="27">
        <f>(N84-N81)/N81</f>
        <v>-0.54706999874952034</v>
      </c>
      <c r="P84" s="45">
        <f>('2020'!N84-'2019'!L84)/'2019'!L84</f>
        <v>-0.88976139987006142</v>
      </c>
      <c r="Q84" s="105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04"/>
    </row>
    <row r="85" spans="1:34">
      <c r="A85" s="87">
        <v>28</v>
      </c>
      <c r="B85" s="34" t="s">
        <v>0</v>
      </c>
      <c r="C85" s="3">
        <v>44018</v>
      </c>
      <c r="D85" s="3">
        <v>44019</v>
      </c>
      <c r="E85" s="3">
        <v>44020</v>
      </c>
      <c r="F85" s="3">
        <v>44021</v>
      </c>
      <c r="G85" s="3"/>
      <c r="H85" s="3">
        <v>44022</v>
      </c>
      <c r="I85" s="12">
        <v>44023</v>
      </c>
      <c r="J85" s="10">
        <v>44024</v>
      </c>
      <c r="K85" s="80"/>
      <c r="L85" s="80"/>
      <c r="M85" s="80"/>
      <c r="N85" s="80"/>
      <c r="O85" s="80"/>
      <c r="P85" s="88"/>
      <c r="Q85" s="105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104"/>
    </row>
    <row r="86" spans="1:34">
      <c r="A86" s="87"/>
      <c r="B86" s="34" t="s">
        <v>16</v>
      </c>
      <c r="C86" s="6">
        <v>56653</v>
      </c>
      <c r="D86" s="6">
        <v>55185</v>
      </c>
      <c r="E86" s="6">
        <v>67423</v>
      </c>
      <c r="F86" s="6">
        <v>63649</v>
      </c>
      <c r="G86" s="6"/>
      <c r="H86" s="6">
        <v>70847</v>
      </c>
      <c r="I86" s="6">
        <v>143306</v>
      </c>
      <c r="J86" s="6">
        <v>131387</v>
      </c>
      <c r="K86" s="7">
        <f>SUM(C86:F86)</f>
        <v>242910</v>
      </c>
      <c r="L86" s="27">
        <f>(K86-K83)/K83</f>
        <v>-0.36965925633753111</v>
      </c>
      <c r="M86" s="27">
        <f>('2020'!K86-'2019'!K86)/'2019'!K86</f>
        <v>-0.85505672484645534</v>
      </c>
      <c r="N86" s="7">
        <f>SUM(H86:J86)</f>
        <v>345540</v>
      </c>
      <c r="O86" s="27">
        <f>(N86-N83)/N83</f>
        <v>-0.23574401826039643</v>
      </c>
      <c r="P86" s="45">
        <f>('2020'!N86-'2019'!L86)/'2019'!L86</f>
        <v>-0.87069836503819098</v>
      </c>
      <c r="Q86" s="105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104"/>
    </row>
    <row r="87" spans="1:34">
      <c r="A87" s="87"/>
      <c r="B87" s="34" t="s">
        <v>15</v>
      </c>
      <c r="C87" s="6">
        <v>457406600</v>
      </c>
      <c r="D87" s="6">
        <v>441301160</v>
      </c>
      <c r="E87" s="6">
        <v>542042360</v>
      </c>
      <c r="F87" s="6">
        <v>500250820</v>
      </c>
      <c r="G87" s="6"/>
      <c r="H87" s="6">
        <v>610970880</v>
      </c>
      <c r="I87" s="6">
        <v>1251826640</v>
      </c>
      <c r="J87" s="6">
        <v>1148537220</v>
      </c>
      <c r="K87" s="7">
        <f>SUM(C87:F87)</f>
        <v>1941000940</v>
      </c>
      <c r="L87" s="27">
        <f>(K87-K84)/K84</f>
        <v>-0.37277924374805332</v>
      </c>
      <c r="M87" s="27">
        <f>('2020'!K87-'2019'!K87)/'2019'!K87</f>
        <v>-0.85728895171773034</v>
      </c>
      <c r="N87" s="7">
        <f>SUM(H87:J87)</f>
        <v>3011334740</v>
      </c>
      <c r="O87" s="27">
        <f>(N87-N84)/N84</f>
        <v>-0.23568653309167301</v>
      </c>
      <c r="P87" s="45">
        <f>('2020'!N87-'2019'!L87)/'2019'!L87</f>
        <v>-0.87097759020137089</v>
      </c>
      <c r="Q87" s="105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104"/>
    </row>
    <row r="88" spans="1:34">
      <c r="A88" s="87">
        <v>29</v>
      </c>
      <c r="B88" s="34" t="s">
        <v>0</v>
      </c>
      <c r="C88" s="3">
        <v>44025</v>
      </c>
      <c r="D88" s="3">
        <v>44026</v>
      </c>
      <c r="E88" s="3">
        <v>44027</v>
      </c>
      <c r="F88" s="3">
        <v>44028</v>
      </c>
      <c r="G88" s="3"/>
      <c r="H88" s="3">
        <v>44029</v>
      </c>
      <c r="I88" s="12">
        <v>44030</v>
      </c>
      <c r="J88" s="10">
        <v>44031</v>
      </c>
      <c r="K88" s="80"/>
      <c r="L88" s="80"/>
      <c r="M88" s="80"/>
      <c r="N88" s="80"/>
      <c r="O88" s="80"/>
      <c r="P88" s="88"/>
      <c r="Q88" s="105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04"/>
    </row>
    <row r="89" spans="1:34">
      <c r="A89" s="87"/>
      <c r="B89" s="34" t="s">
        <v>16</v>
      </c>
      <c r="C89" s="6">
        <v>51066</v>
      </c>
      <c r="D89" s="6">
        <v>48767</v>
      </c>
      <c r="E89" s="6">
        <v>376024</v>
      </c>
      <c r="F89" s="6">
        <v>247639</v>
      </c>
      <c r="G89" s="6"/>
      <c r="H89" s="6">
        <v>287503</v>
      </c>
      <c r="I89" s="6">
        <v>554620</v>
      </c>
      <c r="J89" s="6">
        <v>483642</v>
      </c>
      <c r="K89" s="7">
        <f>SUM(C89:F89)</f>
        <v>723496</v>
      </c>
      <c r="L89" s="27">
        <f>(K89-K86)/K86</f>
        <v>1.9784529249516283</v>
      </c>
      <c r="M89" s="27">
        <f>('2020'!K89-'2019'!K89)/'2019'!K89</f>
        <v>-0.52358074346837769</v>
      </c>
      <c r="N89" s="7">
        <f>SUM(H89:J89)</f>
        <v>1325765</v>
      </c>
      <c r="O89" s="27">
        <f>(N89-N86)/N86</f>
        <v>2.8367916883718238</v>
      </c>
      <c r="P89" s="45">
        <f>('2020'!N89-'2019'!L89)/'2019'!L89</f>
        <v>-0.55348909424397286</v>
      </c>
      <c r="Q89" s="105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104"/>
    </row>
    <row r="90" spans="1:34">
      <c r="A90" s="87"/>
      <c r="B90" s="34" t="s">
        <v>15</v>
      </c>
      <c r="C90" s="6">
        <v>398714200</v>
      </c>
      <c r="D90" s="6">
        <v>374304190</v>
      </c>
      <c r="E90" s="6">
        <v>3094410240</v>
      </c>
      <c r="F90" s="6">
        <v>2041976120</v>
      </c>
      <c r="G90" s="6"/>
      <c r="H90" s="6">
        <v>2585496260</v>
      </c>
      <c r="I90" s="6">
        <v>4975463560</v>
      </c>
      <c r="J90" s="6">
        <v>4312918700</v>
      </c>
      <c r="K90" s="7">
        <f>SUM(C90:F90)</f>
        <v>5909404750</v>
      </c>
      <c r="L90" s="27">
        <f>(K90-K87)/K87</f>
        <v>2.0445141103331976</v>
      </c>
      <c r="M90" s="27">
        <f>('2020'!K90-'2019'!K90)/'2019'!K90</f>
        <v>-0.52927378942304448</v>
      </c>
      <c r="N90" s="7">
        <f>SUM(H90:J90)</f>
        <v>11873878520</v>
      </c>
      <c r="O90" s="27">
        <f>(N90-N87)/N87</f>
        <v>2.9430616471418918</v>
      </c>
      <c r="P90" s="45">
        <f>('2020'!N90-'2019'!L90)/'2019'!L90</f>
        <v>-0.55337902746337986</v>
      </c>
      <c r="Q90" s="105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104"/>
    </row>
    <row r="91" spans="1:34">
      <c r="A91" s="87">
        <v>30</v>
      </c>
      <c r="B91" s="34" t="s">
        <v>0</v>
      </c>
      <c r="C91" s="3">
        <v>44032</v>
      </c>
      <c r="D91" s="3">
        <v>44033</v>
      </c>
      <c r="E91" s="3">
        <v>44034</v>
      </c>
      <c r="F91" s="3">
        <v>44035</v>
      </c>
      <c r="G91" s="3"/>
      <c r="H91" s="3">
        <v>44036</v>
      </c>
      <c r="I91" s="12">
        <v>44037</v>
      </c>
      <c r="J91" s="10">
        <v>44038</v>
      </c>
      <c r="K91" s="80"/>
      <c r="L91" s="80"/>
      <c r="M91" s="80"/>
      <c r="N91" s="80"/>
      <c r="O91" s="80"/>
      <c r="P91" s="88"/>
      <c r="Q91" s="105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104"/>
    </row>
    <row r="92" spans="1:34">
      <c r="A92" s="87"/>
      <c r="B92" s="34" t="s">
        <v>16</v>
      </c>
      <c r="C92" s="6">
        <v>163070</v>
      </c>
      <c r="D92" s="6">
        <v>139937</v>
      </c>
      <c r="E92" s="6">
        <v>144944</v>
      </c>
      <c r="F92" s="6">
        <v>129700</v>
      </c>
      <c r="G92" s="6"/>
      <c r="H92" s="6">
        <v>163008</v>
      </c>
      <c r="I92" s="6">
        <v>326606</v>
      </c>
      <c r="J92" s="6">
        <v>271437</v>
      </c>
      <c r="K92" s="7">
        <f>SUM(C92:F92)</f>
        <v>577651</v>
      </c>
      <c r="L92" s="27">
        <f>(K92-K89)/K89</f>
        <v>-0.2015836991496843</v>
      </c>
      <c r="M92" s="27">
        <f>('2020'!K92-'2019'!K92)/'2019'!K92</f>
        <v>-0.64779933651155797</v>
      </c>
      <c r="N92" s="7">
        <f>SUM(H92:J92)</f>
        <v>761051</v>
      </c>
      <c r="O92" s="27">
        <f>(N92-N89)/N89</f>
        <v>-0.42595331751856474</v>
      </c>
      <c r="P92" s="45">
        <f>('2020'!N92-'2019'!L92)/'2019'!L92</f>
        <v>-0.6822266361413124</v>
      </c>
      <c r="Q92" s="105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104"/>
    </row>
    <row r="93" spans="1:34">
      <c r="A93" s="87"/>
      <c r="B93" s="34" t="s">
        <v>15</v>
      </c>
      <c r="C93" s="6">
        <v>1348951320</v>
      </c>
      <c r="D93" s="6">
        <v>1150899340</v>
      </c>
      <c r="E93" s="6">
        <v>1172946440</v>
      </c>
      <c r="F93" s="6">
        <v>1046644340</v>
      </c>
      <c r="G93" s="6"/>
      <c r="H93" s="6">
        <v>1435323610</v>
      </c>
      <c r="I93" s="6">
        <v>2867769720</v>
      </c>
      <c r="J93" s="6">
        <v>2361319800</v>
      </c>
      <c r="K93" s="7">
        <f>SUM(C93:F93)</f>
        <v>4719441440</v>
      </c>
      <c r="L93" s="27">
        <f>(K93-K90)/K90</f>
        <v>-0.20136771135874557</v>
      </c>
      <c r="M93" s="27">
        <f>('2020'!K93-'2019'!K93)/'2019'!K93</f>
        <v>-0.64280531452101697</v>
      </c>
      <c r="N93" s="7">
        <f>SUM(H93:J93)</f>
        <v>6664413130</v>
      </c>
      <c r="O93" s="27">
        <f>(N93-N90)/N90</f>
        <v>-0.4387332564692602</v>
      </c>
      <c r="P93" s="45">
        <f>('2020'!N93-'2019'!L93)/'2019'!L93</f>
        <v>-0.68562676241313425</v>
      </c>
      <c r="Q93" s="105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104"/>
    </row>
    <row r="94" spans="1:34">
      <c r="A94" s="87">
        <v>31</v>
      </c>
      <c r="B94" s="34" t="s">
        <v>0</v>
      </c>
      <c r="C94" s="3">
        <v>44039</v>
      </c>
      <c r="D94" s="3">
        <v>44040</v>
      </c>
      <c r="E94" s="3">
        <v>44041</v>
      </c>
      <c r="F94" s="3">
        <v>44042</v>
      </c>
      <c r="G94" s="3"/>
      <c r="H94" s="3">
        <v>44043</v>
      </c>
      <c r="I94" s="12">
        <v>44044</v>
      </c>
      <c r="J94" s="10">
        <v>44045</v>
      </c>
      <c r="K94" s="80"/>
      <c r="L94" s="80"/>
      <c r="M94" s="80"/>
      <c r="N94" s="80"/>
      <c r="O94" s="80"/>
      <c r="P94" s="88"/>
      <c r="Q94" s="105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104"/>
    </row>
    <row r="95" spans="1:34">
      <c r="A95" s="87"/>
      <c r="B95" s="34" t="s">
        <v>16</v>
      </c>
      <c r="C95" s="6">
        <v>98763</v>
      </c>
      <c r="D95" s="6">
        <v>102440</v>
      </c>
      <c r="E95" s="6">
        <v>321989</v>
      </c>
      <c r="F95" s="6">
        <v>215585</v>
      </c>
      <c r="G95" s="6"/>
      <c r="H95" s="6">
        <v>273750</v>
      </c>
      <c r="I95" s="6">
        <v>436480</v>
      </c>
      <c r="J95" s="6">
        <v>369042</v>
      </c>
      <c r="K95" s="7">
        <f>SUM(C95:F95)</f>
        <v>738777</v>
      </c>
      <c r="L95" s="27">
        <f>(K95-K92)/K92</f>
        <v>0.27893312744200216</v>
      </c>
      <c r="M95" s="27">
        <f>('2020'!K95-'2019'!K95)/'2019'!K95</f>
        <v>-0.77225794717502283</v>
      </c>
      <c r="N95" s="7">
        <f>SUM(H95:J95)</f>
        <v>1079272</v>
      </c>
      <c r="O95" s="27">
        <f>(N95-N92)/N92</f>
        <v>0.41813360734037536</v>
      </c>
      <c r="P95" s="45">
        <f>('2020'!N95-'2019'!L95)/'2019'!L95</f>
        <v>-0.71032157474490432</v>
      </c>
      <c r="Q95" s="105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104"/>
    </row>
    <row r="96" spans="1:34">
      <c r="A96" s="87"/>
      <c r="B96" s="34" t="s">
        <v>15</v>
      </c>
      <c r="C96" s="6">
        <v>790031200</v>
      </c>
      <c r="D96" s="6">
        <v>813352330</v>
      </c>
      <c r="E96" s="6">
        <v>2067687920</v>
      </c>
      <c r="F96" s="6">
        <v>1722674800</v>
      </c>
      <c r="G96" s="6"/>
      <c r="H96" s="6">
        <v>2356389180</v>
      </c>
      <c r="I96" s="6">
        <v>3829995320</v>
      </c>
      <c r="J96" s="6">
        <v>3244405480</v>
      </c>
      <c r="K96" s="7">
        <f>SUM(C96:F96)</f>
        <v>5393746250</v>
      </c>
      <c r="L96" s="27">
        <f>(K96-K93)/K93</f>
        <v>0.14287809660797487</v>
      </c>
      <c r="M96" s="27">
        <f>('2020'!K96-'2019'!K96)/'2019'!K96</f>
        <v>-0.77180576236155285</v>
      </c>
      <c r="N96" s="7">
        <f>SUM(H96:J96)</f>
        <v>9430789980</v>
      </c>
      <c r="O96" s="27">
        <f>(N96-N93)/N93</f>
        <v>0.41509684289335164</v>
      </c>
      <c r="P96" s="45">
        <f>('2020'!N96-'2019'!L96)/'2019'!L96</f>
        <v>-0.7104832134112411</v>
      </c>
      <c r="Q96" s="105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04"/>
    </row>
    <row r="97" spans="1:34">
      <c r="A97" s="87">
        <v>32</v>
      </c>
      <c r="B97" s="34" t="s">
        <v>0</v>
      </c>
      <c r="C97" s="3">
        <v>44046</v>
      </c>
      <c r="D97" s="3">
        <v>44047</v>
      </c>
      <c r="E97" s="3">
        <v>44048</v>
      </c>
      <c r="F97" s="3">
        <v>44049</v>
      </c>
      <c r="G97" s="3"/>
      <c r="H97" s="3">
        <v>44050</v>
      </c>
      <c r="I97" s="12">
        <v>44051</v>
      </c>
      <c r="J97" s="10">
        <v>44052</v>
      </c>
      <c r="K97" s="80"/>
      <c r="L97" s="80"/>
      <c r="M97" s="80"/>
      <c r="N97" s="80"/>
      <c r="O97" s="80"/>
      <c r="P97" s="88"/>
      <c r="Q97" s="105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104"/>
    </row>
    <row r="98" spans="1:34">
      <c r="A98" s="87"/>
      <c r="B98" s="34" t="s">
        <v>16</v>
      </c>
      <c r="C98" s="6">
        <v>192137</v>
      </c>
      <c r="D98" s="6">
        <v>191903</v>
      </c>
      <c r="E98" s="6">
        <v>452473</v>
      </c>
      <c r="F98" s="6">
        <v>384032</v>
      </c>
      <c r="G98" s="6"/>
      <c r="H98" s="6">
        <v>421204</v>
      </c>
      <c r="I98" s="6">
        <v>729454</v>
      </c>
      <c r="J98" s="36">
        <v>654596</v>
      </c>
      <c r="K98" s="7">
        <f>SUM(C98:F98)</f>
        <v>1220545</v>
      </c>
      <c r="L98" s="27">
        <f>(K98-K95)/K95</f>
        <v>0.65211559103762029</v>
      </c>
      <c r="M98" s="27">
        <f>('2020'!K98-'2019'!K98)/'2019'!K98</f>
        <v>-0.59838524244396518</v>
      </c>
      <c r="N98" s="7">
        <f>SUM(H98:I98)</f>
        <v>1150658</v>
      </c>
      <c r="O98" s="27">
        <f>(N98-N95)/N95</f>
        <v>6.6142733249820243E-2</v>
      </c>
      <c r="P98" s="45">
        <f>('2020'!N98-'2019'!L98)/'2019'!L98</f>
        <v>-0.68005505467234828</v>
      </c>
      <c r="Q98" s="105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104"/>
    </row>
    <row r="99" spans="1:34">
      <c r="A99" s="87"/>
      <c r="B99" s="34" t="s">
        <v>15</v>
      </c>
      <c r="C99" s="6">
        <v>1551469300</v>
      </c>
      <c r="D99" s="6">
        <v>1546588790</v>
      </c>
      <c r="E99" s="6">
        <v>3676013820</v>
      </c>
      <c r="F99" s="6">
        <v>3134857960</v>
      </c>
      <c r="G99" s="6"/>
      <c r="H99" s="6">
        <v>3738710910</v>
      </c>
      <c r="I99" s="6">
        <v>6514974970</v>
      </c>
      <c r="J99" s="6">
        <v>5844801440</v>
      </c>
      <c r="K99" s="7">
        <f>SUM(C99:F99)</f>
        <v>9908929870</v>
      </c>
      <c r="L99" s="27">
        <f>(K99-K96)/K96</f>
        <v>0.83711457875868744</v>
      </c>
      <c r="M99" s="27">
        <f>('2020'!K99-'2019'!K99)/'2019'!K99</f>
        <v>-0.58969881681282454</v>
      </c>
      <c r="N99" s="7">
        <f>SUM(H99:J99)</f>
        <v>16098487320</v>
      </c>
      <c r="O99" s="27">
        <f>(N99-N96)/N96</f>
        <v>0.70701365995216447</v>
      </c>
      <c r="P99" s="45">
        <f>('2020'!N99-'2019'!L99)/'2019'!L99</f>
        <v>-0.48961055605279824</v>
      </c>
      <c r="Q99" s="105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104"/>
    </row>
    <row r="100" spans="1:34">
      <c r="A100" s="87">
        <v>33</v>
      </c>
      <c r="B100" s="34" t="s">
        <v>0</v>
      </c>
      <c r="C100" s="3">
        <v>44053</v>
      </c>
      <c r="D100" s="3">
        <v>44054</v>
      </c>
      <c r="E100" s="3">
        <v>44055</v>
      </c>
      <c r="F100" s="3">
        <v>44056</v>
      </c>
      <c r="G100" s="3"/>
      <c r="H100" s="3">
        <v>44057</v>
      </c>
      <c r="I100" s="10">
        <v>44058</v>
      </c>
      <c r="J100" s="10">
        <v>44059</v>
      </c>
      <c r="K100" s="80"/>
      <c r="L100" s="80"/>
      <c r="M100" s="80"/>
      <c r="N100" s="80"/>
      <c r="O100" s="80"/>
      <c r="P100" s="88"/>
      <c r="Q100" s="105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104"/>
    </row>
    <row r="101" spans="1:34">
      <c r="A101" s="87"/>
      <c r="B101" s="34" t="s">
        <v>16</v>
      </c>
      <c r="C101" s="6">
        <v>265576</v>
      </c>
      <c r="D101" s="6">
        <v>244878</v>
      </c>
      <c r="E101" s="6">
        <v>312781</v>
      </c>
      <c r="F101" s="6">
        <v>279779</v>
      </c>
      <c r="G101" s="6"/>
      <c r="H101" s="6">
        <v>421478</v>
      </c>
      <c r="I101" s="6">
        <v>658040</v>
      </c>
      <c r="J101" s="6">
        <v>595754</v>
      </c>
      <c r="K101" s="7">
        <f>SUM(C101:F101)</f>
        <v>1103014</v>
      </c>
      <c r="L101" s="27">
        <f>(K101-K98)/K98</f>
        <v>-9.6293868722578849E-2</v>
      </c>
      <c r="M101" s="27">
        <f>('2020'!K101-'2019'!K101)/'2019'!K101</f>
        <v>-0.69529166681630239</v>
      </c>
      <c r="N101" s="7">
        <f>SUM(H101:J101)</f>
        <v>1675272</v>
      </c>
      <c r="O101" s="27">
        <f>(N101-N98)/N98</f>
        <v>0.45592521844023159</v>
      </c>
      <c r="P101" s="45">
        <f>('2020'!N101-'2019'!L101)/'2019'!L101</f>
        <v>-0.45398385293136989</v>
      </c>
      <c r="Q101" s="105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104"/>
    </row>
    <row r="102" spans="1:34">
      <c r="A102" s="87"/>
      <c r="B102" s="34" t="s">
        <v>15</v>
      </c>
      <c r="C102" s="6">
        <v>2182868840</v>
      </c>
      <c r="D102" s="6">
        <v>2005366610</v>
      </c>
      <c r="E102" s="6">
        <v>2526482030</v>
      </c>
      <c r="F102" s="6">
        <v>2270662750</v>
      </c>
      <c r="G102" s="6"/>
      <c r="H102" s="6">
        <v>3930523702</v>
      </c>
      <c r="I102" s="6">
        <v>6157037117</v>
      </c>
      <c r="J102" s="6">
        <v>5583316070</v>
      </c>
      <c r="K102" s="7">
        <f>SUM(C102:F102)</f>
        <v>8985380230</v>
      </c>
      <c r="L102" s="27">
        <f>(K102-K99)/K99</f>
        <v>-9.3203771962915308E-2</v>
      </c>
      <c r="M102" s="27">
        <f>('2020'!K102-'2019'!K102)/'2019'!K102</f>
        <v>-0.70173370673502444</v>
      </c>
      <c r="N102" s="7">
        <f>SUM(H102:J102)</f>
        <v>15670876889</v>
      </c>
      <c r="O102" s="27">
        <f>(N102-N99)/N99</f>
        <v>-2.6562149753583182E-2</v>
      </c>
      <c r="P102" s="45">
        <f>('2020'!N102-'2019'!L102)/'2019'!L102</f>
        <v>-0.42131380652713374</v>
      </c>
      <c r="Q102" s="105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104"/>
    </row>
    <row r="103" spans="1:34">
      <c r="A103" s="87">
        <v>34</v>
      </c>
      <c r="B103" s="34" t="s">
        <v>0</v>
      </c>
      <c r="C103" s="10">
        <v>44060</v>
      </c>
      <c r="D103" s="3">
        <v>44061</v>
      </c>
      <c r="E103" s="3">
        <v>44062</v>
      </c>
      <c r="F103" s="3">
        <v>44063</v>
      </c>
      <c r="G103" s="3"/>
      <c r="H103" s="3">
        <v>44064</v>
      </c>
      <c r="I103" s="12">
        <v>44065</v>
      </c>
      <c r="J103" s="10">
        <v>44066</v>
      </c>
      <c r="K103" s="80"/>
      <c r="L103" s="80"/>
      <c r="M103" s="80"/>
      <c r="N103" s="80"/>
      <c r="O103" s="80"/>
      <c r="P103" s="88"/>
      <c r="Q103" s="107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8"/>
    </row>
    <row r="104" spans="1:34">
      <c r="A104" s="87"/>
      <c r="B104" s="34" t="s">
        <v>16</v>
      </c>
      <c r="C104" s="6">
        <v>404998</v>
      </c>
      <c r="D104" s="6">
        <v>144451</v>
      </c>
      <c r="E104" s="6">
        <v>128734</v>
      </c>
      <c r="F104" s="6">
        <v>112970</v>
      </c>
      <c r="G104" s="6"/>
      <c r="H104" s="6">
        <v>106512</v>
      </c>
      <c r="I104" s="6">
        <v>195896</v>
      </c>
      <c r="J104" s="6">
        <v>174542</v>
      </c>
      <c r="K104" s="7">
        <f>SUM(C104:F104)</f>
        <v>791153</v>
      </c>
      <c r="L104" s="27">
        <f>(K104-K101)/K101</f>
        <v>-0.28273530526357782</v>
      </c>
      <c r="M104" s="27">
        <f>('2020'!K104-'2019'!K104)/'2019'!K104</f>
        <v>-0.52311510172983522</v>
      </c>
      <c r="N104" s="7">
        <f>SUM(H104:J104)</f>
        <v>476950</v>
      </c>
      <c r="O104" s="27">
        <f>(N104-N101)/N101</f>
        <v>-0.71529996322985168</v>
      </c>
      <c r="P104" s="45">
        <f>('2020'!N104-'2019'!L104)/'2019'!L104</f>
        <v>-0.79763767066299918</v>
      </c>
      <c r="Q104" s="107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8"/>
    </row>
    <row r="105" spans="1:34">
      <c r="A105" s="87"/>
      <c r="B105" s="34" t="s">
        <v>15</v>
      </c>
      <c r="C105" s="6">
        <v>3626220050</v>
      </c>
      <c r="D105" s="6">
        <v>1179827510</v>
      </c>
      <c r="E105" s="6">
        <v>1058498030</v>
      </c>
      <c r="F105" s="6">
        <v>916302940</v>
      </c>
      <c r="G105" s="6"/>
      <c r="H105" s="6">
        <v>958673940</v>
      </c>
      <c r="I105" s="6">
        <v>1817017200</v>
      </c>
      <c r="J105" s="6">
        <v>1621876580</v>
      </c>
      <c r="K105" s="7">
        <f>SUM(C105:F105)</f>
        <v>6780848530</v>
      </c>
      <c r="L105" s="27">
        <f>(K105-K102)/K102</f>
        <v>-0.24534651217536735</v>
      </c>
      <c r="M105" s="27">
        <f>('2020'!K105-'2019'!K105)/'2019'!K105</f>
        <v>-0.49313633751043096</v>
      </c>
      <c r="N105" s="7">
        <f>SUM(H105:J105)</f>
        <v>4397567720</v>
      </c>
      <c r="O105" s="27">
        <f>(N105-N102)/N102</f>
        <v>-0.71937960133636014</v>
      </c>
      <c r="P105" s="45">
        <f>('2020'!N105-'2019'!L105)/'2019'!L105</f>
        <v>-0.78955855129211083</v>
      </c>
      <c r="Q105" s="107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8"/>
    </row>
    <row r="106" spans="1:34">
      <c r="A106" s="87">
        <v>35</v>
      </c>
      <c r="B106" s="34" t="s">
        <v>0</v>
      </c>
      <c r="C106" s="3">
        <v>44067</v>
      </c>
      <c r="D106" s="3">
        <v>44068</v>
      </c>
      <c r="E106" s="3">
        <v>44069</v>
      </c>
      <c r="F106" s="3">
        <v>44070</v>
      </c>
      <c r="G106" s="3"/>
      <c r="H106" s="3">
        <v>44071</v>
      </c>
      <c r="I106" s="12">
        <v>44072</v>
      </c>
      <c r="J106" s="10">
        <v>44073</v>
      </c>
      <c r="K106" s="80"/>
      <c r="L106" s="80"/>
      <c r="M106" s="80"/>
      <c r="N106" s="80"/>
      <c r="O106" s="80"/>
      <c r="P106" s="88"/>
      <c r="Q106" s="107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8"/>
    </row>
    <row r="107" spans="1:34">
      <c r="A107" s="87"/>
      <c r="B107" s="34" t="s">
        <v>16</v>
      </c>
      <c r="C107" s="6">
        <v>63788</v>
      </c>
      <c r="D107" s="6">
        <v>58609</v>
      </c>
      <c r="E107" s="6">
        <v>176428</v>
      </c>
      <c r="F107" s="6">
        <v>113510</v>
      </c>
      <c r="G107" s="6"/>
      <c r="H107" s="6">
        <v>119745</v>
      </c>
      <c r="I107" s="6">
        <v>190127</v>
      </c>
      <c r="J107" s="6">
        <v>160047</v>
      </c>
      <c r="K107" s="7">
        <f>SUM(C107:F107)</f>
        <v>412335</v>
      </c>
      <c r="L107" s="27">
        <f>(K107-K104)/K104</f>
        <v>-0.47881762440387637</v>
      </c>
      <c r="M107" s="27">
        <f>('2020'!K107-'2019'!K107)/'2019'!K107</f>
        <v>-0.75013710085472152</v>
      </c>
      <c r="N107" s="7">
        <f>SUM(H107:J107)</f>
        <v>469919</v>
      </c>
      <c r="O107" s="27">
        <f>(N107-N104)/N104</f>
        <v>-1.4741587168466297E-2</v>
      </c>
      <c r="P107" s="45">
        <f>('2020'!N107-'2019'!L107)/'2019'!L107</f>
        <v>-0.74045181320134967</v>
      </c>
      <c r="Q107" s="107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8"/>
    </row>
    <row r="108" spans="1:34">
      <c r="A108" s="87"/>
      <c r="B108" s="34" t="s">
        <v>15</v>
      </c>
      <c r="C108" s="6">
        <v>524840300</v>
      </c>
      <c r="D108" s="6">
        <v>480056890</v>
      </c>
      <c r="E108" s="6">
        <v>1235686670</v>
      </c>
      <c r="F108" s="6">
        <v>984365880</v>
      </c>
      <c r="G108" s="6"/>
      <c r="H108" s="6">
        <v>1138284350</v>
      </c>
      <c r="I108" s="6">
        <v>1799250780</v>
      </c>
      <c r="J108" s="6">
        <v>1496780030</v>
      </c>
      <c r="K108" s="7">
        <f>SUM(C108:F108)</f>
        <v>3224949740</v>
      </c>
      <c r="L108" s="27">
        <f>(K108-K105)/K105</f>
        <v>-0.52440321801436851</v>
      </c>
      <c r="M108" s="27">
        <f>('2020'!K108-'2019'!K108)/'2019'!K108</f>
        <v>-0.72899154210598194</v>
      </c>
      <c r="N108" s="7">
        <f>SUM(H108:J108)</f>
        <v>4434315160</v>
      </c>
      <c r="O108" s="27">
        <f>(N108-N105)/N105</f>
        <v>8.3563102014037882E-3</v>
      </c>
      <c r="P108" s="45">
        <f>('2020'!N108-'2019'!L108)/'2019'!L108</f>
        <v>-0.71799171994976441</v>
      </c>
      <c r="Q108" s="107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8"/>
    </row>
    <row r="109" spans="1:34">
      <c r="A109" s="87">
        <v>36</v>
      </c>
      <c r="B109" s="34" t="s">
        <v>0</v>
      </c>
      <c r="C109" s="3">
        <v>44074</v>
      </c>
      <c r="D109" s="3">
        <v>44075</v>
      </c>
      <c r="E109" s="3">
        <v>44076</v>
      </c>
      <c r="F109" s="3">
        <v>44077</v>
      </c>
      <c r="G109" s="3"/>
      <c r="H109" s="3">
        <v>44078</v>
      </c>
      <c r="I109" s="12">
        <v>44079</v>
      </c>
      <c r="J109" s="10">
        <v>44080</v>
      </c>
      <c r="K109" s="80"/>
      <c r="L109" s="80"/>
      <c r="M109" s="80"/>
      <c r="N109" s="80"/>
      <c r="O109" s="80"/>
      <c r="P109" s="88"/>
      <c r="Q109" s="107"/>
      <c r="R109" s="109"/>
      <c r="S109" s="109" t="s">
        <v>84</v>
      </c>
      <c r="T109" s="109"/>
      <c r="U109" s="109"/>
      <c r="V109" s="109"/>
      <c r="W109" s="109"/>
      <c r="X109" s="109"/>
      <c r="Y109" s="109"/>
      <c r="Z109" s="109"/>
      <c r="AA109" s="109"/>
      <c r="AB109" s="109" t="s">
        <v>85</v>
      </c>
      <c r="AC109" s="109"/>
      <c r="AD109" s="109"/>
      <c r="AE109" s="109"/>
      <c r="AF109" s="109"/>
      <c r="AG109" s="109"/>
      <c r="AH109" s="108"/>
    </row>
    <row r="110" spans="1:34">
      <c r="A110" s="87"/>
      <c r="B110" s="34" t="s">
        <v>16</v>
      </c>
      <c r="C110" s="6">
        <v>76076</v>
      </c>
      <c r="D110" s="6">
        <v>64782</v>
      </c>
      <c r="E110" s="6">
        <v>72025</v>
      </c>
      <c r="F110" s="6">
        <v>68972</v>
      </c>
      <c r="G110" s="6"/>
      <c r="H110" s="6">
        <v>82005</v>
      </c>
      <c r="I110" s="6">
        <v>160807</v>
      </c>
      <c r="J110" s="6">
        <v>141628</v>
      </c>
      <c r="K110" s="7">
        <f>SUM(C110:F110)</f>
        <v>281855</v>
      </c>
      <c r="L110" s="27">
        <f>(K110-K107)/K107</f>
        <v>-0.31644172820643407</v>
      </c>
      <c r="M110" s="27">
        <f>('2020'!K110-'2019'!K110)/'2019'!K110</f>
        <v>-0.69839112685325389</v>
      </c>
      <c r="N110" s="7">
        <f>SUM(H110:J110)</f>
        <v>384440</v>
      </c>
      <c r="O110" s="27">
        <f>(N110-N107)/N107</f>
        <v>-0.18190156175851582</v>
      </c>
      <c r="P110" s="45">
        <f>('2020'!N110-'2019'!L110)/'2019'!L110</f>
        <v>-0.74395076693552142</v>
      </c>
      <c r="Q110" s="107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8"/>
    </row>
    <row r="111" spans="1:34">
      <c r="A111" s="87"/>
      <c r="B111" s="34" t="s">
        <v>15</v>
      </c>
      <c r="C111" s="6">
        <v>653709250</v>
      </c>
      <c r="D111" s="6">
        <v>553417570</v>
      </c>
      <c r="E111" s="6">
        <v>601510370</v>
      </c>
      <c r="F111" s="6">
        <v>583688560</v>
      </c>
      <c r="G111" s="6"/>
      <c r="H111" s="6">
        <v>756713220</v>
      </c>
      <c r="I111" s="6">
        <v>1393655500</v>
      </c>
      <c r="J111" s="6">
        <v>1300789770</v>
      </c>
      <c r="K111" s="7">
        <f>SUM(C111:F111)</f>
        <v>2392325750</v>
      </c>
      <c r="L111" s="27">
        <f>(K111-K108)/K108</f>
        <v>-0.25818200503180555</v>
      </c>
      <c r="M111" s="27">
        <f>('2020'!K111-'2019'!K111)/'2019'!K111</f>
        <v>-0.6765467162208042</v>
      </c>
      <c r="N111" s="7">
        <f>SUM(H111:J111)</f>
        <v>3451158490</v>
      </c>
      <c r="O111" s="27">
        <f>(N111-N108)/N108</f>
        <v>-0.22171556024448202</v>
      </c>
      <c r="P111" s="45">
        <f>('2020'!N111-'2019'!L111)/'2019'!L111</f>
        <v>-0.72752597914970318</v>
      </c>
      <c r="Q111" s="107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8"/>
    </row>
    <row r="112" spans="1:34">
      <c r="A112" s="87">
        <v>37</v>
      </c>
      <c r="B112" s="34" t="s">
        <v>0</v>
      </c>
      <c r="C112" s="3">
        <v>44081</v>
      </c>
      <c r="D112" s="3">
        <v>44082</v>
      </c>
      <c r="E112" s="3">
        <v>44083</v>
      </c>
      <c r="F112" s="3">
        <v>44084</v>
      </c>
      <c r="G112" s="3"/>
      <c r="H112" s="3">
        <v>44085</v>
      </c>
      <c r="I112" s="12">
        <v>44086</v>
      </c>
      <c r="J112" s="10">
        <v>44087</v>
      </c>
      <c r="K112" s="80"/>
      <c r="L112" s="80"/>
      <c r="M112" s="80"/>
      <c r="N112" s="80"/>
      <c r="O112" s="80"/>
      <c r="P112" s="88"/>
      <c r="Q112" s="107"/>
      <c r="R112" s="109" t="s">
        <v>36</v>
      </c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110"/>
    </row>
    <row r="113" spans="1:34">
      <c r="A113" s="87"/>
      <c r="B113" s="34" t="s">
        <v>16</v>
      </c>
      <c r="C113" s="6">
        <v>54539</v>
      </c>
      <c r="D113" s="6">
        <v>53231</v>
      </c>
      <c r="E113" s="6">
        <v>62607</v>
      </c>
      <c r="F113" s="6">
        <v>68766</v>
      </c>
      <c r="G113" s="6"/>
      <c r="H113" s="6">
        <v>74366</v>
      </c>
      <c r="I113" s="6">
        <v>146167</v>
      </c>
      <c r="J113" s="6">
        <v>118763</v>
      </c>
      <c r="K113" s="7">
        <f>SUM(C113:F113)</f>
        <v>239143</v>
      </c>
      <c r="L113" s="27">
        <f>(K113-K110)/K110</f>
        <v>-0.15153891185183871</v>
      </c>
      <c r="M113" s="27">
        <f>('2020'!K113-'2019'!K113)/'2019'!K113</f>
        <v>-0.88714255848206425</v>
      </c>
      <c r="N113" s="7">
        <f>SUM(H113:J113)</f>
        <v>339296</v>
      </c>
      <c r="O113" s="27">
        <f>(N113-N110)/N110</f>
        <v>-0.11742794714389762</v>
      </c>
      <c r="P113" s="45">
        <f>('2020'!N113-'2019'!L113)/'2019'!L113</f>
        <v>-0.9159187527181758</v>
      </c>
      <c r="Q113" s="83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110"/>
    </row>
    <row r="114" spans="1:34">
      <c r="A114" s="87"/>
      <c r="B114" s="34" t="s">
        <v>15</v>
      </c>
      <c r="C114" s="6">
        <v>465952900</v>
      </c>
      <c r="D114" s="6">
        <v>452339660</v>
      </c>
      <c r="E114" s="6">
        <v>523806070</v>
      </c>
      <c r="F114" s="6">
        <v>574854550</v>
      </c>
      <c r="G114" s="6"/>
      <c r="H114" s="6">
        <v>688928770</v>
      </c>
      <c r="I114" s="6">
        <v>1346947690</v>
      </c>
      <c r="J114" s="6">
        <v>1088776550</v>
      </c>
      <c r="K114" s="7">
        <f>SUM(C114:F114)</f>
        <v>2016953180</v>
      </c>
      <c r="L114" s="27">
        <f>(K114-K111)/K111</f>
        <v>-0.15690696386142231</v>
      </c>
      <c r="M114" s="27">
        <f>('2020'!K114-'2019'!K114)/'2019'!K114</f>
        <v>-0.88775138799326292</v>
      </c>
      <c r="N114" s="7">
        <f>SUM(H114:J114)</f>
        <v>3124653010</v>
      </c>
      <c r="O114" s="27">
        <f>(N114-N111)/N111</f>
        <v>-9.4607500914859463E-2</v>
      </c>
      <c r="P114" s="45">
        <f>('2020'!N114-'2019'!L114)/'2019'!L114</f>
        <v>-0.91326743631221352</v>
      </c>
      <c r="Q114" s="83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110"/>
    </row>
    <row r="115" spans="1:34">
      <c r="A115" s="87">
        <v>38</v>
      </c>
      <c r="B115" s="34" t="s">
        <v>0</v>
      </c>
      <c r="C115" s="3">
        <v>44088</v>
      </c>
      <c r="D115" s="3">
        <v>44089</v>
      </c>
      <c r="E115" s="3">
        <v>44090</v>
      </c>
      <c r="F115" s="3">
        <v>44091</v>
      </c>
      <c r="G115" s="3"/>
      <c r="H115" s="3">
        <v>44092</v>
      </c>
      <c r="I115" s="12">
        <v>44093</v>
      </c>
      <c r="J115" s="10">
        <v>44094</v>
      </c>
      <c r="K115" s="80"/>
      <c r="L115" s="80"/>
      <c r="M115" s="80"/>
      <c r="N115" s="80"/>
      <c r="O115" s="80"/>
      <c r="P115" s="88"/>
      <c r="Q115" s="83"/>
      <c r="R115" s="85" t="s">
        <v>38</v>
      </c>
      <c r="S115" s="85"/>
      <c r="T115" s="85"/>
      <c r="U115" s="85"/>
      <c r="V115" s="85"/>
      <c r="W115" s="85"/>
      <c r="X115" s="85" t="s">
        <v>43</v>
      </c>
      <c r="Y115" s="85"/>
      <c r="Z115" s="85"/>
      <c r="AA115" s="85"/>
      <c r="AB115" s="85"/>
      <c r="AC115" s="85"/>
      <c r="AD115" s="85" t="s">
        <v>41</v>
      </c>
      <c r="AE115" s="85"/>
      <c r="AF115" s="85"/>
      <c r="AG115" s="85" t="s">
        <v>45</v>
      </c>
      <c r="AH115" s="110" t="s">
        <v>37</v>
      </c>
    </row>
    <row r="116" spans="1:34">
      <c r="A116" s="87"/>
      <c r="B116" s="34" t="s">
        <v>16</v>
      </c>
      <c r="C116" s="6">
        <v>42676</v>
      </c>
      <c r="D116" s="6">
        <v>42640</v>
      </c>
      <c r="E116" s="6">
        <v>46741</v>
      </c>
      <c r="F116" s="6">
        <v>67232</v>
      </c>
      <c r="G116" s="6"/>
      <c r="H116" s="6">
        <v>69145</v>
      </c>
      <c r="I116" s="6">
        <v>142221</v>
      </c>
      <c r="J116" s="6">
        <v>121568</v>
      </c>
      <c r="K116" s="7">
        <f>SUM(C116:F116)</f>
        <v>199289</v>
      </c>
      <c r="L116" s="27">
        <f>(K116-K113)/K113</f>
        <v>-0.16665342493821689</v>
      </c>
      <c r="M116" s="27">
        <f>('2020'!K116-'2019'!K116)/'2019'!K116</f>
        <v>-0.83245563149974355</v>
      </c>
      <c r="N116" s="7">
        <f>SUM(H116:J116)</f>
        <v>332934</v>
      </c>
      <c r="O116" s="27">
        <f>(N116-N113)/N113</f>
        <v>-1.8750589455814391E-2</v>
      </c>
      <c r="P116" s="45">
        <f>('2020'!N116-'2019'!L116)/'2019'!L116</f>
        <v>-0.78847218048361156</v>
      </c>
      <c r="Q116" s="83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110"/>
    </row>
    <row r="117" spans="1:34">
      <c r="A117" s="87"/>
      <c r="B117" s="34" t="s">
        <v>15</v>
      </c>
      <c r="C117" s="6">
        <v>359726020</v>
      </c>
      <c r="D117" s="6">
        <v>344485410</v>
      </c>
      <c r="E117" s="6">
        <v>396369400</v>
      </c>
      <c r="F117" s="6">
        <v>553429710</v>
      </c>
      <c r="G117" s="6"/>
      <c r="H117" s="6">
        <v>633126230</v>
      </c>
      <c r="I117" s="6">
        <v>1298485150</v>
      </c>
      <c r="J117" s="6">
        <v>1100303900</v>
      </c>
      <c r="K117" s="7">
        <f>SUM(C117:F117)</f>
        <v>1654010540</v>
      </c>
      <c r="L117" s="27">
        <f>(K117-K114)/K114</f>
        <v>-0.17994599160700397</v>
      </c>
      <c r="M117" s="27">
        <f>('2020'!K117-'2019'!K117)/'2019'!K117</f>
        <v>-0.8240843450417662</v>
      </c>
      <c r="N117" s="7">
        <f>SUM(H117:J117)</f>
        <v>3031915280</v>
      </c>
      <c r="O117" s="27">
        <f>(N117-N114)/N114</f>
        <v>-2.9679369102171123E-2</v>
      </c>
      <c r="P117" s="45">
        <f>('2020'!N117-'2019'!L117)/'2019'!L117</f>
        <v>-0.77978815824912773</v>
      </c>
      <c r="Q117" s="83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110"/>
    </row>
    <row r="118" spans="1:34">
      <c r="A118" s="87">
        <v>39</v>
      </c>
      <c r="B118" s="34" t="s">
        <v>0</v>
      </c>
      <c r="C118" s="3">
        <v>44095</v>
      </c>
      <c r="D118" s="3">
        <v>44096</v>
      </c>
      <c r="E118" s="3">
        <v>44097</v>
      </c>
      <c r="F118" s="3">
        <v>44098</v>
      </c>
      <c r="G118" s="3"/>
      <c r="H118" s="3">
        <v>44099</v>
      </c>
      <c r="I118" s="12">
        <v>44100</v>
      </c>
      <c r="J118" s="10">
        <v>44101</v>
      </c>
      <c r="K118" s="80"/>
      <c r="L118" s="80"/>
      <c r="M118" s="80"/>
      <c r="N118" s="80"/>
      <c r="O118" s="80"/>
      <c r="P118" s="88"/>
      <c r="Q118" s="83"/>
      <c r="R118" s="85"/>
      <c r="S118" s="85"/>
      <c r="T118" s="85"/>
      <c r="U118" s="85"/>
      <c r="V118" s="85"/>
      <c r="W118" s="85"/>
      <c r="X118" s="85" t="s">
        <v>48</v>
      </c>
      <c r="Y118" s="85"/>
      <c r="Z118" s="85"/>
      <c r="AA118" s="85"/>
      <c r="AB118" s="85"/>
      <c r="AC118" s="85" t="s">
        <v>46</v>
      </c>
      <c r="AD118" s="85"/>
      <c r="AE118" s="85"/>
      <c r="AF118" s="85"/>
      <c r="AG118" s="85"/>
      <c r="AH118" s="110" t="s">
        <v>47</v>
      </c>
    </row>
    <row r="119" spans="1:34">
      <c r="A119" s="87"/>
      <c r="B119" s="34" t="s">
        <v>16</v>
      </c>
      <c r="C119" s="6">
        <v>39651</v>
      </c>
      <c r="D119" s="6">
        <v>39236</v>
      </c>
      <c r="E119" s="6">
        <v>62919</v>
      </c>
      <c r="F119" s="6">
        <v>83585</v>
      </c>
      <c r="G119" s="6"/>
      <c r="H119" s="6">
        <v>85846</v>
      </c>
      <c r="I119" s="6">
        <v>165886</v>
      </c>
      <c r="J119" s="6">
        <v>152366</v>
      </c>
      <c r="K119" s="7">
        <f>SUM(C119:F119)</f>
        <v>225391</v>
      </c>
      <c r="L119" s="27">
        <f>(K119-K116)/K116</f>
        <v>0.13097561832313875</v>
      </c>
      <c r="M119" s="27">
        <f>('2020'!K119-'2019'!K119)/'2019'!K119</f>
        <v>-0.78538257987295745</v>
      </c>
      <c r="N119" s="7">
        <f>SUM(H119:J119)</f>
        <v>404098</v>
      </c>
      <c r="O119" s="27">
        <f>(N119-N116)/N116</f>
        <v>0.21374807018808534</v>
      </c>
      <c r="P119" s="45">
        <f>('2020'!N119-'2019'!L119)/'2019'!L119</f>
        <v>-0.72103044587024989</v>
      </c>
      <c r="Q119" s="83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110"/>
    </row>
    <row r="120" spans="1:34">
      <c r="A120" s="87"/>
      <c r="B120" s="34" t="s">
        <v>15</v>
      </c>
      <c r="C120" s="6">
        <v>327124770</v>
      </c>
      <c r="D120" s="6">
        <v>323125990</v>
      </c>
      <c r="E120" s="6">
        <v>507598170</v>
      </c>
      <c r="F120" s="6">
        <v>668445320</v>
      </c>
      <c r="G120" s="6"/>
      <c r="H120" s="6">
        <v>746508282</v>
      </c>
      <c r="I120" s="6">
        <v>1466245530</v>
      </c>
      <c r="J120" s="6">
        <v>1343580560</v>
      </c>
      <c r="K120" s="7">
        <f>SUM(C120:F120)</f>
        <v>1826294250</v>
      </c>
      <c r="L120" s="27">
        <f>(K120-K117)/K117</f>
        <v>0.10416119234645264</v>
      </c>
      <c r="M120" s="27">
        <f>('2020'!K120-'2019'!K120)/'2019'!K120</f>
        <v>-0.75605521633763539</v>
      </c>
      <c r="N120" s="7">
        <f>SUM(H120:J120)</f>
        <v>3556334372</v>
      </c>
      <c r="O120" s="27">
        <f>(N120-N117)/N117</f>
        <v>0.172966274967947</v>
      </c>
      <c r="P120" s="45">
        <f>('2020'!N120-'2019'!L120)/'2019'!L120</f>
        <v>-0.71267077793889488</v>
      </c>
      <c r="Q120" s="83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110"/>
    </row>
    <row r="121" spans="1:34">
      <c r="A121" s="87">
        <v>40</v>
      </c>
      <c r="B121" s="34" t="s">
        <v>0</v>
      </c>
      <c r="C121" s="3">
        <v>44102</v>
      </c>
      <c r="D121" s="3">
        <v>44103</v>
      </c>
      <c r="E121" s="10">
        <v>44104</v>
      </c>
      <c r="F121" s="10">
        <v>44105</v>
      </c>
      <c r="G121" s="10"/>
      <c r="H121" s="10">
        <v>44106</v>
      </c>
      <c r="I121" s="10">
        <v>44107</v>
      </c>
      <c r="J121" s="10">
        <v>44108</v>
      </c>
      <c r="K121" s="80"/>
      <c r="L121" s="80"/>
      <c r="M121" s="80"/>
      <c r="N121" s="80"/>
      <c r="O121" s="80"/>
      <c r="P121" s="88"/>
      <c r="Q121" s="83" t="s">
        <v>50</v>
      </c>
      <c r="R121" s="85"/>
      <c r="S121" s="85"/>
      <c r="T121" s="85"/>
      <c r="U121" s="85"/>
      <c r="V121" s="85"/>
      <c r="W121" s="85" t="s">
        <v>97</v>
      </c>
      <c r="X121" s="85"/>
      <c r="Y121" s="85"/>
      <c r="Z121" s="85"/>
      <c r="AA121" s="85"/>
      <c r="AB121" s="85"/>
      <c r="AC121" s="85"/>
      <c r="AD121" s="85"/>
      <c r="AE121" s="85"/>
      <c r="AF121" s="85" t="s">
        <v>100</v>
      </c>
      <c r="AG121" s="85" t="s">
        <v>51</v>
      </c>
      <c r="AH121" s="110" t="s">
        <v>49</v>
      </c>
    </row>
    <row r="122" spans="1:34">
      <c r="A122" s="87"/>
      <c r="B122" s="34" t="s">
        <v>16</v>
      </c>
      <c r="C122" s="6">
        <v>66999</v>
      </c>
      <c r="D122" s="6">
        <v>250415</v>
      </c>
      <c r="E122" s="6">
        <v>337730</v>
      </c>
      <c r="F122" s="6">
        <v>372168</v>
      </c>
      <c r="G122" s="6"/>
      <c r="H122" s="6">
        <v>411302</v>
      </c>
      <c r="I122" s="6">
        <v>389461</v>
      </c>
      <c r="J122" s="6">
        <v>299084</v>
      </c>
      <c r="K122" s="7">
        <f>SUM(C122:F122)</f>
        <v>1027312</v>
      </c>
      <c r="L122" s="27">
        <f>(K122-K119)/K119</f>
        <v>3.5579104755735589</v>
      </c>
      <c r="M122" s="27">
        <f>('2020'!K122-'2019'!K122)/'2019'!K122</f>
        <v>-0.5570523912122084</v>
      </c>
      <c r="N122" s="7">
        <f>SUM(H122:J122)</f>
        <v>1099847</v>
      </c>
      <c r="O122" s="27">
        <f>(N122-N119)/N119</f>
        <v>1.7217333419121104</v>
      </c>
      <c r="P122" s="45">
        <f>('2020'!N122-'2019'!L122)/'2019'!L122</f>
        <v>-0.56306365181022089</v>
      </c>
      <c r="Q122" s="83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110"/>
    </row>
    <row r="123" spans="1:34">
      <c r="A123" s="87"/>
      <c r="B123" s="34" t="s">
        <v>15</v>
      </c>
      <c r="C123" s="6">
        <v>538718070</v>
      </c>
      <c r="D123" s="6">
        <v>1994401960</v>
      </c>
      <c r="E123" s="6">
        <v>3069948600</v>
      </c>
      <c r="F123" s="6">
        <v>3491150540</v>
      </c>
      <c r="G123" s="6"/>
      <c r="H123" s="6">
        <v>3858217430</v>
      </c>
      <c r="I123" s="6">
        <v>3635111190</v>
      </c>
      <c r="J123" s="6">
        <v>2762630190</v>
      </c>
      <c r="K123" s="7">
        <f>SUM(C123:F123)</f>
        <v>9094219170</v>
      </c>
      <c r="L123" s="27">
        <f>(K123-K120)/K120</f>
        <v>3.9796023669241691</v>
      </c>
      <c r="M123" s="27">
        <f>('2020'!K123-'2019'!K123)/'2019'!K123</f>
        <v>-0.52448366795745127</v>
      </c>
      <c r="N123" s="7">
        <f>SUM(H123:J123)</f>
        <v>10255958810</v>
      </c>
      <c r="O123" s="27">
        <f>(N123-N120)/N120</f>
        <v>1.8838567292063391</v>
      </c>
      <c r="P123" s="45">
        <f>('2020'!N123-'2019'!L123)/'2019'!L123</f>
        <v>-0.53202688363766415</v>
      </c>
      <c r="Q123" s="83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110"/>
    </row>
    <row r="124" spans="1:34">
      <c r="A124" s="87">
        <v>41</v>
      </c>
      <c r="B124" s="34" t="s">
        <v>0</v>
      </c>
      <c r="C124" s="3">
        <v>44109</v>
      </c>
      <c r="D124" s="3">
        <v>44110</v>
      </c>
      <c r="E124" s="3">
        <v>44111</v>
      </c>
      <c r="F124" s="3">
        <v>44112</v>
      </c>
      <c r="G124" s="3"/>
      <c r="H124" s="10">
        <v>44113</v>
      </c>
      <c r="I124" s="12">
        <v>44114</v>
      </c>
      <c r="J124" s="10">
        <v>44115</v>
      </c>
      <c r="K124" s="80"/>
      <c r="L124" s="80"/>
      <c r="M124" s="80"/>
      <c r="N124" s="80"/>
      <c r="O124" s="80"/>
      <c r="P124" s="88"/>
      <c r="Q124" s="83"/>
      <c r="R124" s="85"/>
      <c r="S124" s="85"/>
      <c r="T124" s="85"/>
      <c r="U124" s="85"/>
      <c r="V124" s="85" t="s">
        <v>52</v>
      </c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110"/>
    </row>
    <row r="125" spans="1:34">
      <c r="A125" s="87"/>
      <c r="B125" s="34" t="s">
        <v>16</v>
      </c>
      <c r="C125" s="6">
        <v>89940</v>
      </c>
      <c r="D125" s="6">
        <v>78047</v>
      </c>
      <c r="E125" s="6">
        <v>86060</v>
      </c>
      <c r="F125" s="6">
        <v>89698</v>
      </c>
      <c r="G125" s="6"/>
      <c r="H125" s="6">
        <v>194948</v>
      </c>
      <c r="I125" s="6">
        <v>180852</v>
      </c>
      <c r="J125" s="6">
        <v>157899</v>
      </c>
      <c r="K125" s="7">
        <f>SUM(C125:F125)</f>
        <v>343745</v>
      </c>
      <c r="L125" s="27">
        <f>(K125-K122)/K122</f>
        <v>-0.66539376547728446</v>
      </c>
      <c r="M125" s="27">
        <f>('2020'!K125-'2019'!K125)/'2019'!K125</f>
        <v>-0.81996554810616717</v>
      </c>
      <c r="N125" s="7">
        <f>SUM(H125:J125)</f>
        <v>533699</v>
      </c>
      <c r="O125" s="27">
        <f>(N125-N122)/N122</f>
        <v>-0.51475159726761999</v>
      </c>
      <c r="P125" s="45">
        <f>('2020'!N125-'2019'!L125)/'2019'!L125</f>
        <v>-0.68325604141121954</v>
      </c>
      <c r="Q125" s="83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110"/>
    </row>
    <row r="126" spans="1:34">
      <c r="A126" s="87"/>
      <c r="B126" s="34" t="s">
        <v>15</v>
      </c>
      <c r="C126" s="6">
        <v>819994710</v>
      </c>
      <c r="D126" s="6">
        <v>723940190</v>
      </c>
      <c r="E126" s="6">
        <v>733797730</v>
      </c>
      <c r="F126" s="6">
        <v>771056350</v>
      </c>
      <c r="G126" s="6"/>
      <c r="H126" s="6">
        <v>1769263780</v>
      </c>
      <c r="I126" s="6">
        <v>1661222670</v>
      </c>
      <c r="J126" s="6">
        <v>1456791710</v>
      </c>
      <c r="K126" s="7">
        <f>SUM(C126:F126)</f>
        <v>3048788980</v>
      </c>
      <c r="L126" s="27">
        <f>(K126-K123)/K123</f>
        <v>-0.6647552777200112</v>
      </c>
      <c r="M126" s="27">
        <f>('2020'!K126-'2019'!K126)/'2019'!K126</f>
        <v>-0.8058949251978107</v>
      </c>
      <c r="N126" s="7">
        <f>SUM(H126:J126)</f>
        <v>4887278160</v>
      </c>
      <c r="O126" s="27">
        <f>(N126-N123)/N123</f>
        <v>-0.52346940441739154</v>
      </c>
      <c r="P126" s="45">
        <f>('2020'!N126-'2019'!L126)/'2019'!L126</f>
        <v>-0.66573401345479233</v>
      </c>
      <c r="Q126" s="83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110"/>
    </row>
    <row r="127" spans="1:34">
      <c r="A127" s="87">
        <v>42</v>
      </c>
      <c r="B127" s="34" t="s">
        <v>0</v>
      </c>
      <c r="C127" s="3">
        <v>44116</v>
      </c>
      <c r="D127" s="3">
        <v>44117</v>
      </c>
      <c r="E127" s="3">
        <v>44118</v>
      </c>
      <c r="F127" s="3">
        <v>44119</v>
      </c>
      <c r="G127" s="3"/>
      <c r="H127" s="3">
        <v>44120</v>
      </c>
      <c r="I127" s="12">
        <v>44121</v>
      </c>
      <c r="J127" s="10">
        <v>44122</v>
      </c>
      <c r="K127" s="80"/>
      <c r="L127" s="80"/>
      <c r="M127" s="80"/>
      <c r="N127" s="80"/>
      <c r="O127" s="80"/>
      <c r="P127" s="88"/>
      <c r="Q127" s="83"/>
      <c r="R127" s="85"/>
      <c r="S127" s="85"/>
      <c r="T127" s="85"/>
      <c r="U127" s="85"/>
      <c r="V127" s="85"/>
      <c r="W127" s="85"/>
      <c r="X127" s="85"/>
      <c r="Y127" s="85"/>
      <c r="Z127" s="85"/>
      <c r="AA127" s="85" t="s">
        <v>102</v>
      </c>
      <c r="AB127" s="85"/>
      <c r="AC127" s="85"/>
      <c r="AD127" s="85"/>
      <c r="AE127" s="85"/>
      <c r="AF127" s="85" t="s">
        <v>156</v>
      </c>
      <c r="AG127" s="85"/>
      <c r="AH127" s="110"/>
    </row>
    <row r="128" spans="1:34">
      <c r="A128" s="87"/>
      <c r="B128" s="34" t="s">
        <v>16</v>
      </c>
      <c r="C128" s="6">
        <v>54704</v>
      </c>
      <c r="D128" s="6">
        <v>54020</v>
      </c>
      <c r="E128" s="6">
        <v>57005</v>
      </c>
      <c r="F128" s="6">
        <v>79014</v>
      </c>
      <c r="G128" s="6"/>
      <c r="H128" s="6">
        <v>83302</v>
      </c>
      <c r="I128" s="6">
        <v>171025</v>
      </c>
      <c r="J128" s="6">
        <v>150967</v>
      </c>
      <c r="K128" s="7">
        <f>SUM(C128:F128)</f>
        <v>244743</v>
      </c>
      <c r="L128" s="27">
        <f>(K128-K125)/K125</f>
        <v>-0.28801000741828969</v>
      </c>
      <c r="M128" s="27">
        <f>('2020'!K128-'2019'!K128)/'2019'!K128</f>
        <v>-0.72723625303837969</v>
      </c>
      <c r="N128" s="7">
        <f>SUM(H128:J128)</f>
        <v>405294</v>
      </c>
      <c r="O128" s="27">
        <f>(N128-N125)/N125</f>
        <v>-0.2405944174525341</v>
      </c>
      <c r="P128" s="45">
        <f>('2020'!N128-'2019'!L128)/'2019'!L128</f>
        <v>-0.7235595794878581</v>
      </c>
      <c r="Q128" s="83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110"/>
    </row>
    <row r="129" spans="1:34">
      <c r="A129" s="87"/>
      <c r="B129" s="34" t="s">
        <v>15</v>
      </c>
      <c r="C129" s="6">
        <v>477804440</v>
      </c>
      <c r="D129" s="6">
        <v>482856140</v>
      </c>
      <c r="E129" s="6">
        <v>489010740</v>
      </c>
      <c r="F129" s="6">
        <v>670331650</v>
      </c>
      <c r="G129" s="6"/>
      <c r="H129" s="6">
        <v>771455970</v>
      </c>
      <c r="I129" s="6">
        <v>1585588700</v>
      </c>
      <c r="J129" s="6">
        <v>1411358770</v>
      </c>
      <c r="K129" s="7">
        <f>SUM(C129:F129)</f>
        <v>2120002970</v>
      </c>
      <c r="L129" s="27">
        <f>(K129-K126)/K126</f>
        <v>-0.30464096272087682</v>
      </c>
      <c r="M129" s="27">
        <f>('2020'!K129-'2019'!K129)/'2019'!K129</f>
        <v>-0.70333187961026944</v>
      </c>
      <c r="N129" s="7">
        <f>SUM(H129:J129)</f>
        <v>3768403440</v>
      </c>
      <c r="O129" s="27">
        <f>(N129-N126)/N126</f>
        <v>-0.22893616515578069</v>
      </c>
      <c r="P129" s="45">
        <f>('2020'!N129-'2019'!L129)/'2019'!L129</f>
        <v>-0.70665392958631168</v>
      </c>
      <c r="Q129" s="83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110"/>
    </row>
    <row r="130" spans="1:34">
      <c r="A130" s="87">
        <v>43</v>
      </c>
      <c r="B130" s="34" t="s">
        <v>0</v>
      </c>
      <c r="C130" s="3">
        <v>44123</v>
      </c>
      <c r="D130" s="3">
        <v>44124</v>
      </c>
      <c r="E130" s="3">
        <v>44125</v>
      </c>
      <c r="F130" s="3">
        <v>44126</v>
      </c>
      <c r="G130" s="3"/>
      <c r="H130" s="3">
        <v>44127</v>
      </c>
      <c r="I130" s="12">
        <v>44128</v>
      </c>
      <c r="J130" s="10">
        <v>44129</v>
      </c>
      <c r="K130" s="80"/>
      <c r="L130" s="80"/>
      <c r="M130" s="80"/>
      <c r="N130" s="80"/>
      <c r="O130" s="80"/>
      <c r="P130" s="88"/>
      <c r="Q130" s="83"/>
      <c r="R130" s="85"/>
      <c r="S130" s="85"/>
      <c r="T130" s="85"/>
      <c r="U130" s="85"/>
      <c r="V130" s="85" t="s">
        <v>151</v>
      </c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110" t="s">
        <v>146</v>
      </c>
    </row>
    <row r="131" spans="1:34">
      <c r="A131" s="87"/>
      <c r="B131" s="34" t="s">
        <v>16</v>
      </c>
      <c r="C131" s="6"/>
      <c r="D131" s="6"/>
      <c r="E131" s="6"/>
      <c r="F131" s="6"/>
      <c r="G131" s="6"/>
      <c r="H131" s="6"/>
      <c r="I131" s="6"/>
      <c r="J131" s="6"/>
      <c r="K131" s="7">
        <f>SUM(C131:F131)</f>
        <v>0</v>
      </c>
      <c r="L131" s="27">
        <f>(K131-K128)/K128</f>
        <v>-1</v>
      </c>
      <c r="M131" s="27">
        <f>('2020'!K131-'2019'!K131)/'2019'!K131</f>
        <v>-1</v>
      </c>
      <c r="N131" s="7">
        <f>SUM(H131:J131)</f>
        <v>0</v>
      </c>
      <c r="O131" s="27">
        <f>(N131-N128)/N128</f>
        <v>-1</v>
      </c>
      <c r="P131" s="45">
        <f>('2020'!N131-'2019'!L131)/'2019'!L131</f>
        <v>-1</v>
      </c>
      <c r="Q131" s="83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110"/>
    </row>
    <row r="132" spans="1:34">
      <c r="A132" s="87"/>
      <c r="B132" s="34" t="s">
        <v>15</v>
      </c>
      <c r="C132" s="6"/>
      <c r="D132" s="6"/>
      <c r="E132" s="6"/>
      <c r="F132" s="6"/>
      <c r="G132" s="6"/>
      <c r="H132" s="6"/>
      <c r="I132" s="6"/>
      <c r="J132" s="6"/>
      <c r="K132" s="7">
        <f>SUM(C132:F132)</f>
        <v>0</v>
      </c>
      <c r="L132" s="27">
        <f>(K132-K129)/K129</f>
        <v>-1</v>
      </c>
      <c r="M132" s="27">
        <f>('2020'!K132-'2019'!K132)/'2019'!K132</f>
        <v>-1</v>
      </c>
      <c r="N132" s="7">
        <f>SUM(H132:J132)</f>
        <v>0</v>
      </c>
      <c r="O132" s="27">
        <f>(N132-N129)/N129</f>
        <v>-1</v>
      </c>
      <c r="P132" s="45">
        <f>('2020'!N132-'2019'!L132)/'2019'!L132</f>
        <v>-1</v>
      </c>
      <c r="Q132" s="83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110"/>
    </row>
    <row r="133" spans="1:34">
      <c r="A133" s="87">
        <v>44</v>
      </c>
      <c r="B133" s="34" t="s">
        <v>0</v>
      </c>
      <c r="C133" s="3">
        <v>44130</v>
      </c>
      <c r="D133" s="3">
        <v>44131</v>
      </c>
      <c r="E133" s="3">
        <v>44132</v>
      </c>
      <c r="F133" s="3">
        <v>44133</v>
      </c>
      <c r="G133" s="3"/>
      <c r="H133" s="3">
        <v>44134</v>
      </c>
      <c r="I133" s="12">
        <v>44135</v>
      </c>
      <c r="J133" s="10">
        <v>44136</v>
      </c>
      <c r="K133" s="80"/>
      <c r="L133" s="80"/>
      <c r="M133" s="80"/>
      <c r="N133" s="80"/>
      <c r="O133" s="80"/>
      <c r="P133" s="88"/>
      <c r="Q133" s="83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110"/>
    </row>
    <row r="134" spans="1:34">
      <c r="A134" s="87"/>
      <c r="B134" s="34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27" t="e">
        <f>(K134-K131)/K131</f>
        <v>#DIV/0!</v>
      </c>
      <c r="M134" s="27">
        <f>('2020'!K134-'2019'!K134)/'2019'!K134</f>
        <v>-1</v>
      </c>
      <c r="N134" s="7">
        <f>SUM(H134:J134)</f>
        <v>0</v>
      </c>
      <c r="O134" s="27" t="e">
        <f>(N134-N131)/N131</f>
        <v>#DIV/0!</v>
      </c>
      <c r="P134" s="45">
        <f>('2020'!N134-'2019'!L134)/'2019'!L134</f>
        <v>-1</v>
      </c>
      <c r="Q134" s="83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110"/>
    </row>
    <row r="135" spans="1:34">
      <c r="A135" s="87"/>
      <c r="B135" s="34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27" t="e">
        <f>(K135-K132)/K132</f>
        <v>#DIV/0!</v>
      </c>
      <c r="M135" s="27">
        <f>('2020'!K135-'2019'!K135)/'2019'!K135</f>
        <v>-1</v>
      </c>
      <c r="N135" s="7">
        <f>SUM(H135:J135)</f>
        <v>0</v>
      </c>
      <c r="O135" s="27" t="e">
        <f>(N135-N132)/N132</f>
        <v>#DIV/0!</v>
      </c>
      <c r="P135" s="45">
        <f>('2020'!N135-'2019'!L135)/'2019'!L135</f>
        <v>-1</v>
      </c>
      <c r="Q135" s="83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110"/>
    </row>
    <row r="136" spans="1:34">
      <c r="A136" s="87">
        <v>45</v>
      </c>
      <c r="B136" s="34" t="s">
        <v>0</v>
      </c>
      <c r="C136" s="3">
        <v>44137</v>
      </c>
      <c r="D136" s="3">
        <v>44138</v>
      </c>
      <c r="E136" s="3">
        <v>44139</v>
      </c>
      <c r="F136" s="3">
        <v>44140</v>
      </c>
      <c r="G136" s="3"/>
      <c r="H136" s="3">
        <v>44141</v>
      </c>
      <c r="I136" s="3">
        <v>44142</v>
      </c>
      <c r="J136" s="10">
        <v>44143</v>
      </c>
      <c r="K136" s="80"/>
      <c r="L136" s="80"/>
      <c r="M136" s="80"/>
      <c r="N136" s="80"/>
      <c r="O136" s="80"/>
      <c r="P136" s="88"/>
      <c r="Q136" s="83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110"/>
    </row>
    <row r="137" spans="1:34">
      <c r="A137" s="87"/>
      <c r="B137" s="34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27" t="e">
        <f>(K137-K134)/K134</f>
        <v>#DIV/0!</v>
      </c>
      <c r="M137" s="27">
        <f>('2020'!K137-'2019'!K137)/'2019'!K137</f>
        <v>-1</v>
      </c>
      <c r="N137" s="7">
        <f>SUM(H137:J137)</f>
        <v>0</v>
      </c>
      <c r="O137" s="27" t="e">
        <f>(N137-N134)/N134</f>
        <v>#DIV/0!</v>
      </c>
      <c r="P137" s="45">
        <f>('2020'!N137-'2019'!L137)/'2019'!L137</f>
        <v>-1</v>
      </c>
      <c r="Q137" s="83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110"/>
    </row>
    <row r="138" spans="1:34">
      <c r="A138" s="87"/>
      <c r="B138" s="34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27" t="e">
        <f>(K138-K135)/K135</f>
        <v>#DIV/0!</v>
      </c>
      <c r="M138" s="27">
        <f>('2020'!K138-'2019'!K138)/'2019'!K138</f>
        <v>-1</v>
      </c>
      <c r="N138" s="7">
        <f>SUM(H138:J138)</f>
        <v>0</v>
      </c>
      <c r="O138" s="27" t="e">
        <f>(N138-N135)/N135</f>
        <v>#DIV/0!</v>
      </c>
      <c r="P138" s="45">
        <f>('2020'!N138-'2019'!L138)/'2019'!L138</f>
        <v>-1</v>
      </c>
      <c r="Q138" s="83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110"/>
    </row>
    <row r="139" spans="1:34">
      <c r="A139" s="87">
        <v>46</v>
      </c>
      <c r="B139" s="34" t="s">
        <v>0</v>
      </c>
      <c r="C139" s="3">
        <v>44144</v>
      </c>
      <c r="D139" s="3">
        <v>44145</v>
      </c>
      <c r="E139" s="3">
        <v>44146</v>
      </c>
      <c r="F139" s="3">
        <v>44147</v>
      </c>
      <c r="G139" s="3"/>
      <c r="H139" s="3">
        <v>44148</v>
      </c>
      <c r="I139" s="3">
        <v>44149</v>
      </c>
      <c r="J139" s="10">
        <v>44150</v>
      </c>
      <c r="K139" s="80"/>
      <c r="L139" s="80"/>
      <c r="M139" s="80"/>
      <c r="N139" s="80"/>
      <c r="O139" s="80"/>
      <c r="P139" s="88"/>
      <c r="Q139" s="83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110"/>
    </row>
    <row r="140" spans="1:34">
      <c r="A140" s="87"/>
      <c r="B140" s="34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27" t="e">
        <f>(K140-K137)/K137</f>
        <v>#DIV/0!</v>
      </c>
      <c r="M140" s="27">
        <f>('2020'!K140-'2019'!K140)/'2019'!K140</f>
        <v>-1</v>
      </c>
      <c r="N140" s="7">
        <f>SUM(H140:J140)</f>
        <v>0</v>
      </c>
      <c r="O140" s="27" t="e">
        <f>(N140-N137)/N137</f>
        <v>#DIV/0!</v>
      </c>
      <c r="P140" s="45">
        <f>('2020'!N140-'2019'!L140)/'2019'!L140</f>
        <v>-1</v>
      </c>
      <c r="Q140" s="83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110"/>
    </row>
    <row r="141" spans="1:34">
      <c r="A141" s="87"/>
      <c r="B141" s="34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27" t="e">
        <f>(K141-K138)/K138</f>
        <v>#DIV/0!</v>
      </c>
      <c r="M141" s="27">
        <f>('2020'!K141-'2019'!K141)/'2019'!K141</f>
        <v>-1</v>
      </c>
      <c r="N141" s="7">
        <f>SUM(H141:J141)</f>
        <v>0</v>
      </c>
      <c r="O141" s="27" t="e">
        <f>(N141-N138)/N138</f>
        <v>#DIV/0!</v>
      </c>
      <c r="P141" s="45">
        <f>('2020'!N141-'2019'!L141)/'2019'!L141</f>
        <v>-1</v>
      </c>
      <c r="Q141" s="83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110"/>
    </row>
    <row r="142" spans="1:34">
      <c r="A142" s="87">
        <v>47</v>
      </c>
      <c r="B142" s="34" t="s">
        <v>0</v>
      </c>
      <c r="C142" s="3">
        <v>44151</v>
      </c>
      <c r="D142" s="3">
        <v>44152</v>
      </c>
      <c r="E142" s="3">
        <v>44153</v>
      </c>
      <c r="F142" s="3">
        <v>44154</v>
      </c>
      <c r="G142" s="3"/>
      <c r="H142" s="3">
        <v>44155</v>
      </c>
      <c r="I142" s="3">
        <v>44156</v>
      </c>
      <c r="J142" s="10">
        <v>44157</v>
      </c>
      <c r="K142" s="80"/>
      <c r="L142" s="80"/>
      <c r="M142" s="80"/>
      <c r="N142" s="80"/>
      <c r="O142" s="80"/>
      <c r="P142" s="88"/>
      <c r="Q142" s="83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110"/>
    </row>
    <row r="143" spans="1:34">
      <c r="A143" s="87"/>
      <c r="B143" s="34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27" t="e">
        <f>(K143-K140)/K140</f>
        <v>#DIV/0!</v>
      </c>
      <c r="M143" s="27">
        <f>('2020'!K143-'2019'!K143)/'2019'!K143</f>
        <v>-1</v>
      </c>
      <c r="N143" s="7">
        <f>SUM(H143:J143)</f>
        <v>0</v>
      </c>
      <c r="O143" s="27" t="e">
        <f>(N143-N140)/N140</f>
        <v>#DIV/0!</v>
      </c>
      <c r="P143" s="45">
        <f>('2020'!N143-'2019'!L143)/'2019'!L143</f>
        <v>-1</v>
      </c>
      <c r="Q143" s="83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110"/>
    </row>
    <row r="144" spans="1:34">
      <c r="A144" s="87"/>
      <c r="B144" s="34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27" t="e">
        <f>(K144-K141)/K141</f>
        <v>#DIV/0!</v>
      </c>
      <c r="M144" s="27">
        <f>('2020'!K144-'2019'!K144)/'2019'!K144</f>
        <v>-1</v>
      </c>
      <c r="N144" s="7">
        <f>SUM(H144:J144)</f>
        <v>0</v>
      </c>
      <c r="O144" s="27" t="e">
        <f>(N144-N141)/N141</f>
        <v>#DIV/0!</v>
      </c>
      <c r="P144" s="45">
        <f>('2020'!N144-'2019'!L144)/'2019'!L144</f>
        <v>-1</v>
      </c>
      <c r="Q144" s="83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110"/>
    </row>
    <row r="145" spans="1:34">
      <c r="A145" s="87">
        <v>48</v>
      </c>
      <c r="B145" s="34" t="s">
        <v>0</v>
      </c>
      <c r="C145" s="3">
        <v>44158</v>
      </c>
      <c r="D145" s="3">
        <v>44159</v>
      </c>
      <c r="E145" s="3">
        <v>44160</v>
      </c>
      <c r="F145" s="3">
        <v>44161</v>
      </c>
      <c r="G145" s="3"/>
      <c r="H145" s="3">
        <v>44162</v>
      </c>
      <c r="I145" s="3">
        <v>44163</v>
      </c>
      <c r="J145" s="10">
        <v>44164</v>
      </c>
      <c r="K145" s="80"/>
      <c r="L145" s="80"/>
      <c r="M145" s="80"/>
      <c r="N145" s="80"/>
      <c r="O145" s="80"/>
      <c r="P145" s="88"/>
      <c r="Q145" s="83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110"/>
    </row>
    <row r="146" spans="1:34">
      <c r="A146" s="87"/>
      <c r="B146" s="34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27" t="e">
        <f>(K146-K143)/K143</f>
        <v>#DIV/0!</v>
      </c>
      <c r="M146" s="27">
        <f>('2020'!K146-'2019'!K146)/'2019'!K146</f>
        <v>-1</v>
      </c>
      <c r="N146" s="7">
        <f>SUM(H146:J146)</f>
        <v>0</v>
      </c>
      <c r="O146" s="27" t="e">
        <f>(N146-N143)/N143</f>
        <v>#DIV/0!</v>
      </c>
      <c r="P146" s="45">
        <f>('2020'!N146-'2019'!L146)/'2019'!L146</f>
        <v>-1</v>
      </c>
      <c r="Q146" s="83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110"/>
    </row>
    <row r="147" spans="1:34">
      <c r="A147" s="87"/>
      <c r="B147" s="34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27" t="e">
        <f>(K147-K144)/K144</f>
        <v>#DIV/0!</v>
      </c>
      <c r="M147" s="27">
        <f>('2020'!K147-'2019'!K147)/'2019'!K147</f>
        <v>-1</v>
      </c>
      <c r="N147" s="7">
        <f>SUM(H147:J147)</f>
        <v>0</v>
      </c>
      <c r="O147" s="27" t="e">
        <f>(N147-N144)/N144</f>
        <v>#DIV/0!</v>
      </c>
      <c r="P147" s="45">
        <f>('2020'!N147-'2019'!L147)/'2019'!L147</f>
        <v>-1</v>
      </c>
      <c r="Q147" s="83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110"/>
    </row>
    <row r="148" spans="1:34">
      <c r="A148" s="87">
        <v>49</v>
      </c>
      <c r="B148" s="34" t="s">
        <v>0</v>
      </c>
      <c r="C148" s="3">
        <v>44165</v>
      </c>
      <c r="D148" s="3">
        <v>44166</v>
      </c>
      <c r="E148" s="3">
        <v>44167</v>
      </c>
      <c r="F148" s="3">
        <v>44168</v>
      </c>
      <c r="G148" s="3"/>
      <c r="H148" s="3">
        <v>44169</v>
      </c>
      <c r="I148" s="3">
        <v>44170</v>
      </c>
      <c r="J148" s="10">
        <v>44171</v>
      </c>
      <c r="K148" s="80"/>
      <c r="L148" s="80"/>
      <c r="M148" s="80"/>
      <c r="N148" s="80"/>
      <c r="O148" s="80"/>
      <c r="P148" s="88"/>
      <c r="Q148" s="83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110"/>
    </row>
    <row r="149" spans="1:34">
      <c r="A149" s="87"/>
      <c r="B149" s="34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27" t="e">
        <f>(K149-K146)/K146</f>
        <v>#DIV/0!</v>
      </c>
      <c r="M149" s="27">
        <f>('2020'!K149-'2019'!K149)/'2019'!K149</f>
        <v>-1</v>
      </c>
      <c r="N149" s="7">
        <f>SUM(H149:J149)</f>
        <v>0</v>
      </c>
      <c r="O149" s="27" t="e">
        <f>(N149-N146)/N146</f>
        <v>#DIV/0!</v>
      </c>
      <c r="P149" s="45">
        <f>('2020'!N149-'2019'!L149)/'2019'!L149</f>
        <v>-1</v>
      </c>
      <c r="Q149" s="83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110"/>
    </row>
    <row r="150" spans="1:34">
      <c r="A150" s="87"/>
      <c r="B150" s="34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27" t="e">
        <f>(K150-K147)/K147</f>
        <v>#DIV/0!</v>
      </c>
      <c r="M150" s="27">
        <f>('2020'!K150-'2019'!K150)/'2019'!K150</f>
        <v>-1</v>
      </c>
      <c r="N150" s="7">
        <f>SUM(H150:J150)</f>
        <v>0</v>
      </c>
      <c r="O150" s="27" t="e">
        <f>(N150-N147)/N147</f>
        <v>#DIV/0!</v>
      </c>
      <c r="P150" s="45">
        <f>('2020'!N150-'2019'!L150)/'2019'!L150</f>
        <v>-1</v>
      </c>
      <c r="Q150" s="83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110"/>
    </row>
    <row r="151" spans="1:34">
      <c r="A151" s="87">
        <v>50</v>
      </c>
      <c r="B151" s="34" t="s">
        <v>0</v>
      </c>
      <c r="C151" s="3">
        <v>44172</v>
      </c>
      <c r="D151" s="3">
        <v>44173</v>
      </c>
      <c r="E151" s="3">
        <v>44174</v>
      </c>
      <c r="F151" s="3">
        <v>44175</v>
      </c>
      <c r="G151" s="3"/>
      <c r="H151" s="3">
        <v>44176</v>
      </c>
      <c r="I151" s="3">
        <v>44177</v>
      </c>
      <c r="J151" s="10">
        <v>44178</v>
      </c>
      <c r="K151" s="80"/>
      <c r="L151" s="80"/>
      <c r="M151" s="80"/>
      <c r="N151" s="80"/>
      <c r="O151" s="80"/>
      <c r="P151" s="88"/>
      <c r="Q151" s="83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110"/>
    </row>
    <row r="152" spans="1:34">
      <c r="A152" s="87"/>
      <c r="B152" s="34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27" t="e">
        <f>(K152-K149)/K149</f>
        <v>#DIV/0!</v>
      </c>
      <c r="M152" s="27">
        <f>('2020'!K152-'2019'!K152)/'2019'!K152</f>
        <v>-1</v>
      </c>
      <c r="N152" s="7">
        <f>SUM(H152:J152)</f>
        <v>0</v>
      </c>
      <c r="O152" s="27" t="e">
        <f>(N152-N149)/N149</f>
        <v>#DIV/0!</v>
      </c>
      <c r="P152" s="45">
        <f>('2020'!N152-'2019'!L152)/'2019'!L152</f>
        <v>-1</v>
      </c>
      <c r="Q152" s="83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110"/>
    </row>
    <row r="153" spans="1:34">
      <c r="A153" s="87"/>
      <c r="B153" s="34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27" t="e">
        <f>(K153-K150)/K150</f>
        <v>#DIV/0!</v>
      </c>
      <c r="M153" s="27">
        <f>('2020'!K153-'2019'!K153)/'2019'!K153</f>
        <v>-1</v>
      </c>
      <c r="N153" s="7">
        <f>SUM(H153:J153)</f>
        <v>0</v>
      </c>
      <c r="O153" s="27" t="e">
        <f>(N153-N150)/N150</f>
        <v>#DIV/0!</v>
      </c>
      <c r="P153" s="45">
        <f>('2020'!N153-'2019'!L153)/'2019'!L153</f>
        <v>-1</v>
      </c>
      <c r="Q153" s="83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110"/>
    </row>
    <row r="154" spans="1:34">
      <c r="A154" s="87">
        <v>51</v>
      </c>
      <c r="B154" s="34" t="s">
        <v>0</v>
      </c>
      <c r="C154" s="3">
        <v>44179</v>
      </c>
      <c r="D154" s="3">
        <v>44180</v>
      </c>
      <c r="E154" s="3">
        <v>44181</v>
      </c>
      <c r="F154" s="3">
        <v>44182</v>
      </c>
      <c r="G154" s="3"/>
      <c r="H154" s="3">
        <v>44183</v>
      </c>
      <c r="I154" s="3">
        <v>44184</v>
      </c>
      <c r="J154" s="10">
        <v>44185</v>
      </c>
      <c r="K154" s="80"/>
      <c r="L154" s="80"/>
      <c r="M154" s="80"/>
      <c r="N154" s="80"/>
      <c r="O154" s="80"/>
      <c r="P154" s="88"/>
      <c r="Q154" s="83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110"/>
    </row>
    <row r="155" spans="1:34">
      <c r="A155" s="87"/>
      <c r="B155" s="34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27" t="e">
        <f>(K155-K152)/K152</f>
        <v>#DIV/0!</v>
      </c>
      <c r="M155" s="27">
        <f>('2020'!K155-'2019'!K155)/'2019'!K155</f>
        <v>-1</v>
      </c>
      <c r="N155" s="7">
        <f>SUM(H155:J155)</f>
        <v>0</v>
      </c>
      <c r="O155" s="27" t="e">
        <f>(N155-N152)/N152</f>
        <v>#DIV/0!</v>
      </c>
      <c r="P155" s="45">
        <f>('2020'!N155-'2019'!L155)/'2019'!L155</f>
        <v>-1</v>
      </c>
      <c r="Q155" s="83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110"/>
    </row>
    <row r="156" spans="1:34">
      <c r="A156" s="87"/>
      <c r="B156" s="34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27" t="e">
        <f>(K156-K153)/K153</f>
        <v>#DIV/0!</v>
      </c>
      <c r="M156" s="27">
        <f>('2020'!K156-'2019'!K156)/'2019'!K156</f>
        <v>-1</v>
      </c>
      <c r="N156" s="7">
        <f>SUM(H156:J156)</f>
        <v>0</v>
      </c>
      <c r="O156" s="27" t="e">
        <f>(N156-N153)/N153</f>
        <v>#DIV/0!</v>
      </c>
      <c r="P156" s="45">
        <f>('2020'!N156-'2019'!L156)/'2019'!L156</f>
        <v>-1</v>
      </c>
      <c r="Q156" s="83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110"/>
    </row>
    <row r="157" spans="1:34">
      <c r="A157" s="87">
        <v>52</v>
      </c>
      <c r="B157" s="34" t="s">
        <v>0</v>
      </c>
      <c r="C157" s="3">
        <v>44186</v>
      </c>
      <c r="D157" s="3">
        <v>44187</v>
      </c>
      <c r="E157" s="3">
        <v>44188</v>
      </c>
      <c r="F157" s="3">
        <v>44189</v>
      </c>
      <c r="G157" s="3"/>
      <c r="H157" s="10">
        <v>44190</v>
      </c>
      <c r="I157" s="3">
        <v>44191</v>
      </c>
      <c r="J157" s="10">
        <v>44192</v>
      </c>
      <c r="K157" s="80"/>
      <c r="L157" s="80"/>
      <c r="M157" s="80"/>
      <c r="N157" s="80"/>
      <c r="O157" s="80"/>
      <c r="P157" s="88"/>
      <c r="Q157" s="83"/>
      <c r="R157" s="85"/>
      <c r="S157" s="85" t="s">
        <v>89</v>
      </c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110"/>
    </row>
    <row r="158" spans="1:34">
      <c r="A158" s="87"/>
      <c r="B158" s="34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27" t="e">
        <f>(K158-K155)/K155</f>
        <v>#DIV/0!</v>
      </c>
      <c r="M158" s="27">
        <f>('2020'!K158-'2019'!K158)/'2019'!K158</f>
        <v>-1</v>
      </c>
      <c r="N158" s="7">
        <f>SUM(H158:J158)</f>
        <v>0</v>
      </c>
      <c r="O158" s="27" t="e">
        <f>(N158-N155)/N155</f>
        <v>#DIV/0!</v>
      </c>
      <c r="P158" s="45">
        <f>('2020'!N158-'2019'!L158)/'2019'!L158</f>
        <v>-1</v>
      </c>
      <c r="Q158" s="83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110"/>
    </row>
    <row r="159" spans="1:34">
      <c r="A159" s="87"/>
      <c r="B159" s="34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27" t="e">
        <f>(K159-K156)/K156</f>
        <v>#DIV/0!</v>
      </c>
      <c r="M159" s="27">
        <f>('2020'!K159-'2019'!K159)/'2019'!K159</f>
        <v>-1</v>
      </c>
      <c r="N159" s="7">
        <f>SUM(H159:J159)</f>
        <v>0</v>
      </c>
      <c r="O159" s="27" t="e">
        <f>(N159-N156)/N156</f>
        <v>#DIV/0!</v>
      </c>
      <c r="P159" s="45">
        <f>('2020'!N159-'2019'!L159)/'2019'!L159</f>
        <v>-1</v>
      </c>
      <c r="Q159" s="83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110"/>
    </row>
    <row r="160" spans="1:34">
      <c r="A160" s="87">
        <v>53</v>
      </c>
      <c r="B160" s="34" t="s">
        <v>0</v>
      </c>
      <c r="C160" s="3">
        <v>44193</v>
      </c>
      <c r="D160" s="3">
        <v>44194</v>
      </c>
      <c r="E160" s="3">
        <v>44195</v>
      </c>
      <c r="F160" s="3">
        <v>44196</v>
      </c>
      <c r="G160" s="3"/>
      <c r="H160" s="3"/>
      <c r="I160" s="3"/>
      <c r="J160" s="3"/>
      <c r="K160" s="80"/>
      <c r="L160" s="80"/>
      <c r="M160" s="80"/>
      <c r="N160" s="80"/>
      <c r="O160" s="80"/>
      <c r="P160" s="88"/>
      <c r="Q160" s="83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110"/>
    </row>
    <row r="161" spans="1:34">
      <c r="A161" s="87"/>
      <c r="B161" s="34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27" t="e">
        <f>(K161-K158)/K158</f>
        <v>#DIV/0!</v>
      </c>
      <c r="M161" s="27">
        <f>('2020'!K161-'2019'!K161)/'2019'!K161</f>
        <v>-1</v>
      </c>
      <c r="N161" s="7">
        <f>SUM(H161:J161)</f>
        <v>0</v>
      </c>
      <c r="O161" s="27" t="e">
        <f>(N161-N158)/N158</f>
        <v>#DIV/0!</v>
      </c>
      <c r="P161" s="45" t="e">
        <f>('2020'!N161-'2019'!L161)/'2019'!L161</f>
        <v>#DIV/0!</v>
      </c>
      <c r="Q161" s="83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110"/>
    </row>
    <row r="162" spans="1:34" ht="17.5" thickBot="1">
      <c r="A162" s="89"/>
      <c r="B162" s="37" t="s">
        <v>15</v>
      </c>
      <c r="C162" s="38"/>
      <c r="D162" s="38"/>
      <c r="E162" s="38"/>
      <c r="F162" s="38"/>
      <c r="G162" s="38"/>
      <c r="H162" s="38"/>
      <c r="I162" s="38"/>
      <c r="J162" s="38"/>
      <c r="K162" s="39">
        <f>SUM(C162:F162)</f>
        <v>0</v>
      </c>
      <c r="L162" s="40" t="e">
        <f>(K162-K159)/K159</f>
        <v>#DIV/0!</v>
      </c>
      <c r="M162" s="40">
        <f>('2020'!K162-'2019'!K162)/'2019'!K162</f>
        <v>-1</v>
      </c>
      <c r="N162" s="39">
        <f>SUM(H162:J162)</f>
        <v>0</v>
      </c>
      <c r="O162" s="40" t="e">
        <f>(N162-N159)/N159</f>
        <v>#DIV/0!</v>
      </c>
      <c r="P162" s="46" t="e">
        <f>('2020'!N162-'2019'!L162)/'2019'!L162</f>
        <v>#DIV/0!</v>
      </c>
      <c r="Q162" s="84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111"/>
    </row>
    <row r="163" spans="1:34">
      <c r="K163" s="26"/>
      <c r="L163" s="26"/>
      <c r="P163" s="112" t="s">
        <v>55</v>
      </c>
      <c r="Q163" s="83" t="s">
        <v>103</v>
      </c>
      <c r="R163" s="85" t="s">
        <v>90</v>
      </c>
      <c r="S163" s="85"/>
      <c r="T163" s="85" t="s">
        <v>58</v>
      </c>
      <c r="U163" s="85"/>
      <c r="V163" s="85" t="s">
        <v>59</v>
      </c>
      <c r="W163" s="85" t="s">
        <v>98</v>
      </c>
      <c r="X163" s="85" t="s">
        <v>61</v>
      </c>
      <c r="Y163" s="85" t="s">
        <v>56</v>
      </c>
      <c r="Z163" s="85"/>
      <c r="AA163" s="85" t="s">
        <v>93</v>
      </c>
      <c r="AB163" s="85"/>
      <c r="AC163" s="85" t="s">
        <v>63</v>
      </c>
      <c r="AD163" s="85" t="s">
        <v>91</v>
      </c>
      <c r="AE163" s="85"/>
      <c r="AF163" s="85"/>
      <c r="AG163" s="85"/>
      <c r="AH163" s="110"/>
    </row>
    <row r="164" spans="1:34">
      <c r="P164" s="113"/>
      <c r="Q164" s="83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110"/>
    </row>
    <row r="165" spans="1:34" ht="17.5" thickBot="1">
      <c r="P165" s="114"/>
      <c r="Q165" s="84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111"/>
    </row>
    <row r="166" spans="1:34">
      <c r="Q166" s="83" t="s">
        <v>57</v>
      </c>
      <c r="R166" s="83" t="s">
        <v>99</v>
      </c>
      <c r="T166" s="83" t="s">
        <v>147</v>
      </c>
      <c r="V166" s="85" t="s">
        <v>60</v>
      </c>
      <c r="W166" s="85" t="s">
        <v>152</v>
      </c>
      <c r="AA166" s="85" t="s">
        <v>101</v>
      </c>
      <c r="AC166" s="85" t="s">
        <v>64</v>
      </c>
    </row>
    <row r="167" spans="1:34">
      <c r="Q167" s="83"/>
      <c r="R167" s="83"/>
      <c r="T167" s="83"/>
      <c r="V167" s="85"/>
      <c r="W167" s="85"/>
      <c r="AA167" s="85"/>
      <c r="AC167" s="85"/>
    </row>
    <row r="168" spans="1:34" ht="17.5" thickBot="1">
      <c r="Q168" s="84"/>
      <c r="R168" s="84"/>
      <c r="T168" s="84"/>
      <c r="V168" s="86"/>
      <c r="W168" s="86"/>
      <c r="AA168" s="86"/>
      <c r="AC168" s="86"/>
    </row>
    <row r="169" spans="1:34">
      <c r="AA169" s="85" t="s">
        <v>94</v>
      </c>
    </row>
    <row r="170" spans="1:34">
      <c r="AA170" s="85"/>
    </row>
    <row r="171" spans="1:34" ht="17.5" thickBot="1">
      <c r="AA171" s="86"/>
    </row>
  </sheetData>
  <mergeCells count="1103">
    <mergeCell ref="T166:T168"/>
    <mergeCell ref="AC166:AC168"/>
    <mergeCell ref="Z136:Z138"/>
    <mergeCell ref="Z139:Z141"/>
    <mergeCell ref="Z142:Z144"/>
    <mergeCell ref="Z145:Z147"/>
    <mergeCell ref="Z148:Z150"/>
    <mergeCell ref="Z151:Z153"/>
    <mergeCell ref="Z154:Z156"/>
    <mergeCell ref="Z157:Z159"/>
    <mergeCell ref="Z160:Z162"/>
    <mergeCell ref="Z106:Z108"/>
    <mergeCell ref="Z109:Z111"/>
    <mergeCell ref="Z112:Z114"/>
    <mergeCell ref="Z115:Z117"/>
    <mergeCell ref="Z118:Z120"/>
    <mergeCell ref="Z121:Z123"/>
    <mergeCell ref="Z124:Z126"/>
    <mergeCell ref="Z127:Z129"/>
    <mergeCell ref="Z130:Z132"/>
    <mergeCell ref="Q166:Q168"/>
    <mergeCell ref="V166:V168"/>
    <mergeCell ref="W166:W168"/>
    <mergeCell ref="AA166:AA168"/>
    <mergeCell ref="Z4:Z6"/>
    <mergeCell ref="Z7:Z9"/>
    <mergeCell ref="Z10:Z12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46:Z48"/>
    <mergeCell ref="Z49:Z51"/>
    <mergeCell ref="Z52:Z54"/>
    <mergeCell ref="Z55:Z57"/>
    <mergeCell ref="Z58:Z60"/>
    <mergeCell ref="AA4:AA6"/>
    <mergeCell ref="AA7:AA9"/>
    <mergeCell ref="AA10:AA12"/>
    <mergeCell ref="U10:U12"/>
    <mergeCell ref="V10:V12"/>
    <mergeCell ref="W10:W12"/>
    <mergeCell ref="X10:X12"/>
    <mergeCell ref="Q67:Q69"/>
    <mergeCell ref="Q70:Q72"/>
    <mergeCell ref="AE163:AE165"/>
    <mergeCell ref="AF163:AF165"/>
    <mergeCell ref="AH163:AH165"/>
    <mergeCell ref="P163:P165"/>
    <mergeCell ref="Y4:Y6"/>
    <mergeCell ref="Y7:Y9"/>
    <mergeCell ref="Y10:Y12"/>
    <mergeCell ref="Y13:Y15"/>
    <mergeCell ref="Y16:Y18"/>
    <mergeCell ref="Y19:Y21"/>
    <mergeCell ref="Y22:Y24"/>
    <mergeCell ref="Y25:Y27"/>
    <mergeCell ref="Y28:Y30"/>
    <mergeCell ref="Y31:Y33"/>
    <mergeCell ref="Y34:Y36"/>
    <mergeCell ref="Y37:Y39"/>
    <mergeCell ref="Y40:Y42"/>
    <mergeCell ref="Y43:Y45"/>
    <mergeCell ref="Y46:Y48"/>
    <mergeCell ref="Y49:Y51"/>
    <mergeCell ref="Y52:Y54"/>
    <mergeCell ref="Y55:Y57"/>
    <mergeCell ref="Z76:Z78"/>
    <mergeCell ref="Y61:Y63"/>
    <mergeCell ref="AG4:AG6"/>
    <mergeCell ref="AG7:AG9"/>
    <mergeCell ref="Z85:Z87"/>
    <mergeCell ref="Z88:Z90"/>
    <mergeCell ref="Z91:Z93"/>
    <mergeCell ref="Z94:Z96"/>
    <mergeCell ref="Z97:Z99"/>
    <mergeCell ref="Z100:Z102"/>
    <mergeCell ref="AG10:AG12"/>
    <mergeCell ref="AG13:AG15"/>
    <mergeCell ref="AG16:AG18"/>
    <mergeCell ref="AG19:AG21"/>
    <mergeCell ref="AG22:AG24"/>
    <mergeCell ref="AG25:AG27"/>
    <mergeCell ref="AG28:AG30"/>
    <mergeCell ref="AG163:AG165"/>
    <mergeCell ref="AF4:AF6"/>
    <mergeCell ref="AF7:AF9"/>
    <mergeCell ref="AF10:AF12"/>
    <mergeCell ref="AF13:AF15"/>
    <mergeCell ref="AF16:AF18"/>
    <mergeCell ref="AF19:AF21"/>
    <mergeCell ref="AF22:AF24"/>
    <mergeCell ref="AF25:AF27"/>
    <mergeCell ref="AF28:AF30"/>
    <mergeCell ref="AE4:AE6"/>
    <mergeCell ref="AE7:AE9"/>
    <mergeCell ref="AE10:AE12"/>
    <mergeCell ref="AE13:AE15"/>
    <mergeCell ref="AE16:AE18"/>
    <mergeCell ref="AE19:AE21"/>
    <mergeCell ref="AE22:AE24"/>
    <mergeCell ref="AE25:AE27"/>
    <mergeCell ref="AE28:AE30"/>
    <mergeCell ref="AD4:AD6"/>
    <mergeCell ref="AD7:AD9"/>
    <mergeCell ref="Z61:Z63"/>
    <mergeCell ref="AD10:AD12"/>
    <mergeCell ref="AD13:AD15"/>
    <mergeCell ref="AD16:AD18"/>
    <mergeCell ref="AD19:AD21"/>
    <mergeCell ref="AD22:AD24"/>
    <mergeCell ref="AD25:AD27"/>
    <mergeCell ref="AD28:AD30"/>
    <mergeCell ref="AD31:AD33"/>
    <mergeCell ref="AD34:AD36"/>
    <mergeCell ref="AD37:AD39"/>
    <mergeCell ref="AD40:AD42"/>
    <mergeCell ref="AD43:AD45"/>
    <mergeCell ref="AD46:AD48"/>
    <mergeCell ref="AD49:AD51"/>
    <mergeCell ref="AD52:AD54"/>
    <mergeCell ref="AD55:AD57"/>
    <mergeCell ref="AD58:AD60"/>
    <mergeCell ref="AC16:AC18"/>
    <mergeCell ref="AA13:AA15"/>
    <mergeCell ref="AA16:AA18"/>
    <mergeCell ref="AD67:AD69"/>
    <mergeCell ref="AC163:AC165"/>
    <mergeCell ref="AD163:AD165"/>
    <mergeCell ref="Q163:Q165"/>
    <mergeCell ref="R163:R165"/>
    <mergeCell ref="S163:S165"/>
    <mergeCell ref="T163:T165"/>
    <mergeCell ref="U163:U165"/>
    <mergeCell ref="V163:V165"/>
    <mergeCell ref="W163:W165"/>
    <mergeCell ref="X163:X165"/>
    <mergeCell ref="AB163:AB165"/>
    <mergeCell ref="Y163:Y165"/>
    <mergeCell ref="AA163:AA165"/>
    <mergeCell ref="Z163:Z165"/>
    <mergeCell ref="AC133:AC135"/>
    <mergeCell ref="AC103:AC105"/>
    <mergeCell ref="AC73:AC75"/>
    <mergeCell ref="AC67:AC69"/>
    <mergeCell ref="Q139:Q141"/>
    <mergeCell ref="Q142:Q144"/>
    <mergeCell ref="Q145:Q147"/>
    <mergeCell ref="Q148:Q150"/>
    <mergeCell ref="Q151:Q153"/>
    <mergeCell ref="Q154:Q156"/>
    <mergeCell ref="Q157:Q159"/>
    <mergeCell ref="Q160:Q162"/>
    <mergeCell ref="Q100:Q102"/>
    <mergeCell ref="Q103:Q105"/>
    <mergeCell ref="Q106:Q108"/>
    <mergeCell ref="Z79:Z81"/>
    <mergeCell ref="Z82:Z84"/>
    <mergeCell ref="AH157:AH159"/>
    <mergeCell ref="R160:R162"/>
    <mergeCell ref="S160:S162"/>
    <mergeCell ref="T160:T162"/>
    <mergeCell ref="U160:U162"/>
    <mergeCell ref="V160:V162"/>
    <mergeCell ref="W160:W162"/>
    <mergeCell ref="X160:X162"/>
    <mergeCell ref="AB160:AB162"/>
    <mergeCell ref="AC160:AC162"/>
    <mergeCell ref="AH160:AH162"/>
    <mergeCell ref="AD157:AD159"/>
    <mergeCell ref="AD160:AD162"/>
    <mergeCell ref="AE157:AE159"/>
    <mergeCell ref="AE160:AE162"/>
    <mergeCell ref="AF157:AF159"/>
    <mergeCell ref="AF160:AF162"/>
    <mergeCell ref="AG157:AG159"/>
    <mergeCell ref="AG160:AG162"/>
    <mergeCell ref="Y157:Y159"/>
    <mergeCell ref="Y160:Y162"/>
    <mergeCell ref="AA157:AA159"/>
    <mergeCell ref="AA160:AA162"/>
    <mergeCell ref="R157:R159"/>
    <mergeCell ref="S157:S159"/>
    <mergeCell ref="T157:T159"/>
    <mergeCell ref="U157:U159"/>
    <mergeCell ref="V157:V159"/>
    <mergeCell ref="W157:W159"/>
    <mergeCell ref="X157:X159"/>
    <mergeCell ref="AB157:AB159"/>
    <mergeCell ref="AC157:AC159"/>
    <mergeCell ref="AH151:AH153"/>
    <mergeCell ref="R154:R156"/>
    <mergeCell ref="S154:S156"/>
    <mergeCell ref="T154:T156"/>
    <mergeCell ref="U154:U156"/>
    <mergeCell ref="V154:V156"/>
    <mergeCell ref="W154:W156"/>
    <mergeCell ref="X154:X156"/>
    <mergeCell ref="AB154:AB156"/>
    <mergeCell ref="AC154:AC156"/>
    <mergeCell ref="AH154:AH156"/>
    <mergeCell ref="AD151:AD153"/>
    <mergeCell ref="AD154:AD156"/>
    <mergeCell ref="AE151:AE153"/>
    <mergeCell ref="AE154:AE156"/>
    <mergeCell ref="AF151:AF153"/>
    <mergeCell ref="AF154:AF156"/>
    <mergeCell ref="AG151:AG153"/>
    <mergeCell ref="AG154:AG156"/>
    <mergeCell ref="Y151:Y153"/>
    <mergeCell ref="Y154:Y156"/>
    <mergeCell ref="AA151:AA153"/>
    <mergeCell ref="AA154:AA156"/>
    <mergeCell ref="R151:R153"/>
    <mergeCell ref="S151:S153"/>
    <mergeCell ref="T151:T153"/>
    <mergeCell ref="U151:U153"/>
    <mergeCell ref="V151:V153"/>
    <mergeCell ref="W151:W153"/>
    <mergeCell ref="X151:X153"/>
    <mergeCell ref="AB151:AB153"/>
    <mergeCell ref="AC151:AC153"/>
    <mergeCell ref="AH145:AH147"/>
    <mergeCell ref="R148:R150"/>
    <mergeCell ref="S148:S150"/>
    <mergeCell ref="T148:T150"/>
    <mergeCell ref="U148:U150"/>
    <mergeCell ref="V148:V150"/>
    <mergeCell ref="W148:W150"/>
    <mergeCell ref="X148:X150"/>
    <mergeCell ref="AB148:AB150"/>
    <mergeCell ref="AC148:AC150"/>
    <mergeCell ref="AH148:AH150"/>
    <mergeCell ref="AD145:AD147"/>
    <mergeCell ref="AD148:AD150"/>
    <mergeCell ref="AE145:AE147"/>
    <mergeCell ref="AE148:AE150"/>
    <mergeCell ref="AF145:AF147"/>
    <mergeCell ref="AF148:AF150"/>
    <mergeCell ref="AG145:AG147"/>
    <mergeCell ref="AG148:AG150"/>
    <mergeCell ref="Y145:Y147"/>
    <mergeCell ref="Y148:Y150"/>
    <mergeCell ref="AA145:AA147"/>
    <mergeCell ref="AA148:AA150"/>
    <mergeCell ref="R145:R147"/>
    <mergeCell ref="S145:S147"/>
    <mergeCell ref="T145:T147"/>
    <mergeCell ref="U145:U147"/>
    <mergeCell ref="V145:V147"/>
    <mergeCell ref="W145:W147"/>
    <mergeCell ref="X145:X147"/>
    <mergeCell ref="AB145:AB147"/>
    <mergeCell ref="AC145:AC147"/>
    <mergeCell ref="AH139:AH141"/>
    <mergeCell ref="R142:R144"/>
    <mergeCell ref="S142:S144"/>
    <mergeCell ref="T142:T144"/>
    <mergeCell ref="U142:U144"/>
    <mergeCell ref="V142:V144"/>
    <mergeCell ref="W142:W144"/>
    <mergeCell ref="X142:X144"/>
    <mergeCell ref="AB142:AB144"/>
    <mergeCell ref="AC142:AC144"/>
    <mergeCell ref="AH142:AH144"/>
    <mergeCell ref="AD139:AD141"/>
    <mergeCell ref="AD142:AD144"/>
    <mergeCell ref="AE139:AE141"/>
    <mergeCell ref="AE142:AE144"/>
    <mergeCell ref="AF139:AF141"/>
    <mergeCell ref="AF142:AF144"/>
    <mergeCell ref="AG139:AG141"/>
    <mergeCell ref="AG142:AG144"/>
    <mergeCell ref="Y139:Y141"/>
    <mergeCell ref="Y142:Y144"/>
    <mergeCell ref="AA139:AA141"/>
    <mergeCell ref="AA142:AA144"/>
    <mergeCell ref="R139:R141"/>
    <mergeCell ref="S139:S141"/>
    <mergeCell ref="T139:T141"/>
    <mergeCell ref="U139:U141"/>
    <mergeCell ref="V139:V141"/>
    <mergeCell ref="W139:W141"/>
    <mergeCell ref="X139:X141"/>
    <mergeCell ref="AB139:AB141"/>
    <mergeCell ref="AC139:AC141"/>
    <mergeCell ref="AH133:AH135"/>
    <mergeCell ref="R136:R138"/>
    <mergeCell ref="S136:S138"/>
    <mergeCell ref="T136:T138"/>
    <mergeCell ref="U136:U138"/>
    <mergeCell ref="V136:V138"/>
    <mergeCell ref="W136:W138"/>
    <mergeCell ref="X136:X138"/>
    <mergeCell ref="AB136:AB138"/>
    <mergeCell ref="AC136:AC138"/>
    <mergeCell ref="AH136:AH138"/>
    <mergeCell ref="AD133:AD135"/>
    <mergeCell ref="AD136:AD138"/>
    <mergeCell ref="AE133:AE135"/>
    <mergeCell ref="AE136:AE138"/>
    <mergeCell ref="AF133:AF135"/>
    <mergeCell ref="AF136:AF138"/>
    <mergeCell ref="AG133:AG135"/>
    <mergeCell ref="AG136:AG138"/>
    <mergeCell ref="Y133:Y135"/>
    <mergeCell ref="Y136:Y138"/>
    <mergeCell ref="AA133:AA135"/>
    <mergeCell ref="AA136:AA138"/>
    <mergeCell ref="Z133:Z135"/>
    <mergeCell ref="R133:R135"/>
    <mergeCell ref="S133:S135"/>
    <mergeCell ref="T133:T135"/>
    <mergeCell ref="U133:U135"/>
    <mergeCell ref="V133:V135"/>
    <mergeCell ref="W133:W135"/>
    <mergeCell ref="X133:X135"/>
    <mergeCell ref="AB133:AB135"/>
    <mergeCell ref="AH127:AH129"/>
    <mergeCell ref="R130:R132"/>
    <mergeCell ref="S130:S132"/>
    <mergeCell ref="T130:T132"/>
    <mergeCell ref="U130:U132"/>
    <mergeCell ref="V130:V132"/>
    <mergeCell ref="W130:W132"/>
    <mergeCell ref="X130:X132"/>
    <mergeCell ref="AB130:AB132"/>
    <mergeCell ref="AC130:AC132"/>
    <mergeCell ref="AH130:AH132"/>
    <mergeCell ref="AD127:AD129"/>
    <mergeCell ref="AD130:AD132"/>
    <mergeCell ref="AE127:AE129"/>
    <mergeCell ref="AE130:AE132"/>
    <mergeCell ref="AF127:AF129"/>
    <mergeCell ref="AF130:AF132"/>
    <mergeCell ref="AG127:AG129"/>
    <mergeCell ref="AG130:AG132"/>
    <mergeCell ref="Y127:Y129"/>
    <mergeCell ref="Y130:Y132"/>
    <mergeCell ref="AA127:AA129"/>
    <mergeCell ref="AA130:AA132"/>
    <mergeCell ref="R127:R129"/>
    <mergeCell ref="S127:S129"/>
    <mergeCell ref="T127:T129"/>
    <mergeCell ref="U127:U129"/>
    <mergeCell ref="V127:V129"/>
    <mergeCell ref="W127:W129"/>
    <mergeCell ref="X127:X129"/>
    <mergeCell ref="AB127:AB129"/>
    <mergeCell ref="AC127:AC129"/>
    <mergeCell ref="AH121:AH123"/>
    <mergeCell ref="R124:R126"/>
    <mergeCell ref="S124:S126"/>
    <mergeCell ref="T124:T126"/>
    <mergeCell ref="U124:U126"/>
    <mergeCell ref="V124:V126"/>
    <mergeCell ref="W124:W126"/>
    <mergeCell ref="X124:X126"/>
    <mergeCell ref="AB124:AB126"/>
    <mergeCell ref="AC124:AC126"/>
    <mergeCell ref="AH124:AH126"/>
    <mergeCell ref="AD121:AD123"/>
    <mergeCell ref="AD124:AD126"/>
    <mergeCell ref="AE121:AE123"/>
    <mergeCell ref="AE124:AE126"/>
    <mergeCell ref="AF121:AF123"/>
    <mergeCell ref="AF124:AF126"/>
    <mergeCell ref="AG121:AG123"/>
    <mergeCell ref="AG124:AG126"/>
    <mergeCell ref="Y121:Y123"/>
    <mergeCell ref="Y124:Y126"/>
    <mergeCell ref="AA121:AA123"/>
    <mergeCell ref="AA124:AA126"/>
    <mergeCell ref="R121:R123"/>
    <mergeCell ref="S121:S123"/>
    <mergeCell ref="T121:T123"/>
    <mergeCell ref="U121:U123"/>
    <mergeCell ref="V121:V123"/>
    <mergeCell ref="W121:W123"/>
    <mergeCell ref="X121:X123"/>
    <mergeCell ref="AB121:AB123"/>
    <mergeCell ref="AC121:AC123"/>
    <mergeCell ref="AH115:AH117"/>
    <mergeCell ref="R118:R120"/>
    <mergeCell ref="S118:S120"/>
    <mergeCell ref="T118:T120"/>
    <mergeCell ref="U118:U120"/>
    <mergeCell ref="V118:V120"/>
    <mergeCell ref="W118:W120"/>
    <mergeCell ref="X118:X120"/>
    <mergeCell ref="AB118:AB120"/>
    <mergeCell ref="AC118:AC120"/>
    <mergeCell ref="AH118:AH120"/>
    <mergeCell ref="AD115:AD117"/>
    <mergeCell ref="AD118:AD120"/>
    <mergeCell ref="AE115:AE117"/>
    <mergeCell ref="AE118:AE120"/>
    <mergeCell ref="AF115:AF117"/>
    <mergeCell ref="AF118:AF120"/>
    <mergeCell ref="AG115:AG117"/>
    <mergeCell ref="AG118:AG120"/>
    <mergeCell ref="Y115:Y117"/>
    <mergeCell ref="Y118:Y120"/>
    <mergeCell ref="AA115:AA117"/>
    <mergeCell ref="AA118:AA120"/>
    <mergeCell ref="R115:R117"/>
    <mergeCell ref="S115:S117"/>
    <mergeCell ref="T115:T117"/>
    <mergeCell ref="U115:U117"/>
    <mergeCell ref="V115:V117"/>
    <mergeCell ref="W115:W117"/>
    <mergeCell ref="X115:X117"/>
    <mergeCell ref="AB115:AB117"/>
    <mergeCell ref="AC115:AC117"/>
    <mergeCell ref="AH109:AH111"/>
    <mergeCell ref="R112:R114"/>
    <mergeCell ref="S112:S114"/>
    <mergeCell ref="T112:T114"/>
    <mergeCell ref="U112:U114"/>
    <mergeCell ref="V112:V114"/>
    <mergeCell ref="W112:W114"/>
    <mergeCell ref="X112:X114"/>
    <mergeCell ref="AB112:AB114"/>
    <mergeCell ref="AC112:AC114"/>
    <mergeCell ref="AH112:AH114"/>
    <mergeCell ref="AD109:AD111"/>
    <mergeCell ref="AD112:AD114"/>
    <mergeCell ref="AE109:AE111"/>
    <mergeCell ref="AE112:AE114"/>
    <mergeCell ref="AF109:AF111"/>
    <mergeCell ref="AF112:AF114"/>
    <mergeCell ref="AG109:AG111"/>
    <mergeCell ref="AG112:AG114"/>
    <mergeCell ref="Y109:Y111"/>
    <mergeCell ref="Y112:Y114"/>
    <mergeCell ref="AA109:AA111"/>
    <mergeCell ref="AA112:AA114"/>
    <mergeCell ref="R109:R111"/>
    <mergeCell ref="S109:S111"/>
    <mergeCell ref="T109:T111"/>
    <mergeCell ref="U109:U111"/>
    <mergeCell ref="V109:V111"/>
    <mergeCell ref="W109:W111"/>
    <mergeCell ref="X109:X111"/>
    <mergeCell ref="AB109:AB111"/>
    <mergeCell ref="AC109:AC111"/>
    <mergeCell ref="AH103:AH105"/>
    <mergeCell ref="R106:R108"/>
    <mergeCell ref="S106:S108"/>
    <mergeCell ref="T106:T108"/>
    <mergeCell ref="U106:U108"/>
    <mergeCell ref="V106:V108"/>
    <mergeCell ref="W106:W108"/>
    <mergeCell ref="X106:X108"/>
    <mergeCell ref="AB106:AB108"/>
    <mergeCell ref="AC106:AC108"/>
    <mergeCell ref="AH106:AH108"/>
    <mergeCell ref="AD103:AD105"/>
    <mergeCell ref="AD106:AD108"/>
    <mergeCell ref="AE103:AE105"/>
    <mergeCell ref="AE106:AE108"/>
    <mergeCell ref="AF103:AF105"/>
    <mergeCell ref="AF106:AF108"/>
    <mergeCell ref="AG103:AG105"/>
    <mergeCell ref="AG106:AG108"/>
    <mergeCell ref="Y103:Y105"/>
    <mergeCell ref="Y106:Y108"/>
    <mergeCell ref="AA103:AA105"/>
    <mergeCell ref="AA106:AA108"/>
    <mergeCell ref="Z103:Z105"/>
    <mergeCell ref="R103:R105"/>
    <mergeCell ref="S103:S105"/>
    <mergeCell ref="T103:T105"/>
    <mergeCell ref="U103:U105"/>
    <mergeCell ref="V103:V105"/>
    <mergeCell ref="W103:W105"/>
    <mergeCell ref="X103:X105"/>
    <mergeCell ref="AB103:AB105"/>
    <mergeCell ref="AH97:AH99"/>
    <mergeCell ref="R100:R102"/>
    <mergeCell ref="S100:S102"/>
    <mergeCell ref="T100:T102"/>
    <mergeCell ref="U100:U102"/>
    <mergeCell ref="V100:V102"/>
    <mergeCell ref="W100:W102"/>
    <mergeCell ref="X100:X102"/>
    <mergeCell ref="AB100:AB102"/>
    <mergeCell ref="AC100:AC102"/>
    <mergeCell ref="AH100:AH102"/>
    <mergeCell ref="AD97:AD99"/>
    <mergeCell ref="AD100:AD102"/>
    <mergeCell ref="AE97:AE99"/>
    <mergeCell ref="AE100:AE102"/>
    <mergeCell ref="AF97:AF99"/>
    <mergeCell ref="AF100:AF102"/>
    <mergeCell ref="AG97:AG99"/>
    <mergeCell ref="AG100:AG102"/>
    <mergeCell ref="Y97:Y99"/>
    <mergeCell ref="Y100:Y102"/>
    <mergeCell ref="AA97:AA99"/>
    <mergeCell ref="AA100:AA102"/>
    <mergeCell ref="R97:R99"/>
    <mergeCell ref="S97:S99"/>
    <mergeCell ref="T97:T99"/>
    <mergeCell ref="U97:U99"/>
    <mergeCell ref="V97:V99"/>
    <mergeCell ref="W97:W99"/>
    <mergeCell ref="X97:X99"/>
    <mergeCell ref="AB97:AB99"/>
    <mergeCell ref="AC97:AC99"/>
    <mergeCell ref="AH91:AH93"/>
    <mergeCell ref="R94:R96"/>
    <mergeCell ref="S94:S96"/>
    <mergeCell ref="T94:T96"/>
    <mergeCell ref="U94:U96"/>
    <mergeCell ref="V94:V96"/>
    <mergeCell ref="W94:W96"/>
    <mergeCell ref="X94:X96"/>
    <mergeCell ref="AB94:AB96"/>
    <mergeCell ref="AC94:AC96"/>
    <mergeCell ref="AH94:AH96"/>
    <mergeCell ref="AD91:AD93"/>
    <mergeCell ref="AD94:AD96"/>
    <mergeCell ref="AE91:AE93"/>
    <mergeCell ref="AE94:AE96"/>
    <mergeCell ref="AF91:AF93"/>
    <mergeCell ref="AF94:AF96"/>
    <mergeCell ref="AG91:AG93"/>
    <mergeCell ref="AG94:AG96"/>
    <mergeCell ref="Y91:Y93"/>
    <mergeCell ref="Y94:Y96"/>
    <mergeCell ref="AA91:AA93"/>
    <mergeCell ref="AA94:AA96"/>
    <mergeCell ref="R91:R93"/>
    <mergeCell ref="S91:S93"/>
    <mergeCell ref="T91:T93"/>
    <mergeCell ref="U91:U93"/>
    <mergeCell ref="V91:V93"/>
    <mergeCell ref="W91:W93"/>
    <mergeCell ref="X91:X93"/>
    <mergeCell ref="AB91:AB93"/>
    <mergeCell ref="AC91:AC93"/>
    <mergeCell ref="AH85:AH87"/>
    <mergeCell ref="R88:R90"/>
    <mergeCell ref="S88:S90"/>
    <mergeCell ref="T88:T90"/>
    <mergeCell ref="U88:U90"/>
    <mergeCell ref="V88:V90"/>
    <mergeCell ref="W88:W90"/>
    <mergeCell ref="X88:X90"/>
    <mergeCell ref="AB88:AB90"/>
    <mergeCell ref="AC88:AC90"/>
    <mergeCell ref="AH88:AH90"/>
    <mergeCell ref="AD85:AD87"/>
    <mergeCell ref="AD88:AD90"/>
    <mergeCell ref="AE85:AE87"/>
    <mergeCell ref="AE88:AE90"/>
    <mergeCell ref="AF85:AF87"/>
    <mergeCell ref="AF88:AF90"/>
    <mergeCell ref="AG85:AG87"/>
    <mergeCell ref="AG88:AG90"/>
    <mergeCell ref="Y85:Y87"/>
    <mergeCell ref="Y88:Y90"/>
    <mergeCell ref="AA85:AA87"/>
    <mergeCell ref="AA88:AA90"/>
    <mergeCell ref="R85:R87"/>
    <mergeCell ref="S85:S87"/>
    <mergeCell ref="T85:T87"/>
    <mergeCell ref="U85:U87"/>
    <mergeCell ref="V85:V87"/>
    <mergeCell ref="W85:W87"/>
    <mergeCell ref="X85:X87"/>
    <mergeCell ref="AB85:AB87"/>
    <mergeCell ref="AC85:AC87"/>
    <mergeCell ref="AH79:AH81"/>
    <mergeCell ref="R82:R84"/>
    <mergeCell ref="S82:S84"/>
    <mergeCell ref="T82:T84"/>
    <mergeCell ref="U82:U84"/>
    <mergeCell ref="V82:V84"/>
    <mergeCell ref="W82:W84"/>
    <mergeCell ref="X82:X84"/>
    <mergeCell ref="AB82:AB84"/>
    <mergeCell ref="AC82:AC84"/>
    <mergeCell ref="AH82:AH84"/>
    <mergeCell ref="AD79:AD81"/>
    <mergeCell ref="AD82:AD84"/>
    <mergeCell ref="AE79:AE81"/>
    <mergeCell ref="AE82:AE84"/>
    <mergeCell ref="AF79:AF81"/>
    <mergeCell ref="AF82:AF84"/>
    <mergeCell ref="AG79:AG81"/>
    <mergeCell ref="AG82:AG84"/>
    <mergeCell ref="Y79:Y81"/>
    <mergeCell ref="Y82:Y84"/>
    <mergeCell ref="AA79:AA81"/>
    <mergeCell ref="AA82:AA84"/>
    <mergeCell ref="R79:R81"/>
    <mergeCell ref="S79:S81"/>
    <mergeCell ref="T79:T81"/>
    <mergeCell ref="U79:U81"/>
    <mergeCell ref="V79:V81"/>
    <mergeCell ref="W79:W81"/>
    <mergeCell ref="X79:X81"/>
    <mergeCell ref="AB79:AB81"/>
    <mergeCell ref="AC79:AC81"/>
    <mergeCell ref="AH73:AH75"/>
    <mergeCell ref="R76:R78"/>
    <mergeCell ref="S76:S78"/>
    <mergeCell ref="T76:T78"/>
    <mergeCell ref="U76:U78"/>
    <mergeCell ref="V76:V78"/>
    <mergeCell ref="W76:W78"/>
    <mergeCell ref="X76:X78"/>
    <mergeCell ref="AB76:AB78"/>
    <mergeCell ref="AC76:AC78"/>
    <mergeCell ref="AH76:AH78"/>
    <mergeCell ref="AD73:AD75"/>
    <mergeCell ref="AD76:AD78"/>
    <mergeCell ref="AE73:AE75"/>
    <mergeCell ref="AE76:AE78"/>
    <mergeCell ref="AF73:AF75"/>
    <mergeCell ref="AF76:AF78"/>
    <mergeCell ref="AG73:AG75"/>
    <mergeCell ref="AG76:AG78"/>
    <mergeCell ref="Y73:Y75"/>
    <mergeCell ref="Y76:Y78"/>
    <mergeCell ref="AA73:AA75"/>
    <mergeCell ref="AA76:AA78"/>
    <mergeCell ref="Z73:Z75"/>
    <mergeCell ref="R73:R75"/>
    <mergeCell ref="S73:S75"/>
    <mergeCell ref="T73:T75"/>
    <mergeCell ref="U73:U75"/>
    <mergeCell ref="V73:V75"/>
    <mergeCell ref="W73:W75"/>
    <mergeCell ref="X73:X75"/>
    <mergeCell ref="AB73:AB75"/>
    <mergeCell ref="AH67:AH69"/>
    <mergeCell ref="R70:R72"/>
    <mergeCell ref="S70:S72"/>
    <mergeCell ref="T70:T72"/>
    <mergeCell ref="U70:U72"/>
    <mergeCell ref="V70:V72"/>
    <mergeCell ref="W70:W72"/>
    <mergeCell ref="X70:X72"/>
    <mergeCell ref="AB70:AB72"/>
    <mergeCell ref="AC70:AC72"/>
    <mergeCell ref="AH70:AH72"/>
    <mergeCell ref="AD70:AD72"/>
    <mergeCell ref="AE67:AE69"/>
    <mergeCell ref="AE70:AE72"/>
    <mergeCell ref="AF67:AF69"/>
    <mergeCell ref="AF70:AF72"/>
    <mergeCell ref="AG67:AG69"/>
    <mergeCell ref="AG70:AG72"/>
    <mergeCell ref="Y67:Y69"/>
    <mergeCell ref="Y70:Y72"/>
    <mergeCell ref="AA67:AA69"/>
    <mergeCell ref="AA70:AA72"/>
    <mergeCell ref="Z67:Z69"/>
    <mergeCell ref="Z70:Z72"/>
    <mergeCell ref="R67:R69"/>
    <mergeCell ref="S67:S69"/>
    <mergeCell ref="T67:T69"/>
    <mergeCell ref="U67:U69"/>
    <mergeCell ref="V67:V69"/>
    <mergeCell ref="W67:W69"/>
    <mergeCell ref="X67:X69"/>
    <mergeCell ref="AB67:AB69"/>
    <mergeCell ref="AH61:AH63"/>
    <mergeCell ref="R64:R66"/>
    <mergeCell ref="S64:S66"/>
    <mergeCell ref="T64:T66"/>
    <mergeCell ref="U64:U66"/>
    <mergeCell ref="V64:V66"/>
    <mergeCell ref="W64:W66"/>
    <mergeCell ref="X64:X66"/>
    <mergeCell ref="AB64:AB66"/>
    <mergeCell ref="AC64:AC66"/>
    <mergeCell ref="AH64:AH66"/>
    <mergeCell ref="AE61:AE63"/>
    <mergeCell ref="AE64:AE66"/>
    <mergeCell ref="AF61:AF63"/>
    <mergeCell ref="AF64:AF66"/>
    <mergeCell ref="AG61:AG63"/>
    <mergeCell ref="AG64:AG66"/>
    <mergeCell ref="Y64:Y66"/>
    <mergeCell ref="AA61:AA63"/>
    <mergeCell ref="AA64:AA66"/>
    <mergeCell ref="Z64:Z66"/>
    <mergeCell ref="R61:R63"/>
    <mergeCell ref="S61:S63"/>
    <mergeCell ref="T61:T63"/>
    <mergeCell ref="U61:U63"/>
    <mergeCell ref="V61:V63"/>
    <mergeCell ref="W61:W63"/>
    <mergeCell ref="X61:X63"/>
    <mergeCell ref="AB61:AB63"/>
    <mergeCell ref="AC61:AC63"/>
    <mergeCell ref="AD61:AD63"/>
    <mergeCell ref="AD64:AD66"/>
    <mergeCell ref="AH55:AH57"/>
    <mergeCell ref="R58:R60"/>
    <mergeCell ref="S58:S60"/>
    <mergeCell ref="T58:T60"/>
    <mergeCell ref="U58:U60"/>
    <mergeCell ref="V58:V60"/>
    <mergeCell ref="W58:W60"/>
    <mergeCell ref="X58:X60"/>
    <mergeCell ref="AB58:AB60"/>
    <mergeCell ref="AC58:AC60"/>
    <mergeCell ref="AH58:AH60"/>
    <mergeCell ref="AE55:AE57"/>
    <mergeCell ref="AE58:AE60"/>
    <mergeCell ref="AF55:AF57"/>
    <mergeCell ref="AF58:AF60"/>
    <mergeCell ref="AG55:AG57"/>
    <mergeCell ref="AG58:AG60"/>
    <mergeCell ref="AA55:AA57"/>
    <mergeCell ref="AA58:AA60"/>
    <mergeCell ref="R55:R57"/>
    <mergeCell ref="S55:S57"/>
    <mergeCell ref="T55:T57"/>
    <mergeCell ref="U55:U57"/>
    <mergeCell ref="V55:V57"/>
    <mergeCell ref="W55:W57"/>
    <mergeCell ref="X55:X57"/>
    <mergeCell ref="AB55:AB57"/>
    <mergeCell ref="AC55:AC57"/>
    <mergeCell ref="Y58:Y60"/>
    <mergeCell ref="AH49:AH51"/>
    <mergeCell ref="R52:R54"/>
    <mergeCell ref="S52:S54"/>
    <mergeCell ref="T52:T54"/>
    <mergeCell ref="U52:U54"/>
    <mergeCell ref="V52:V54"/>
    <mergeCell ref="W52:W54"/>
    <mergeCell ref="X52:X54"/>
    <mergeCell ref="AB52:AB54"/>
    <mergeCell ref="AC52:AC54"/>
    <mergeCell ref="AH52:AH54"/>
    <mergeCell ref="AE49:AE51"/>
    <mergeCell ref="AE52:AE54"/>
    <mergeCell ref="AF49:AF51"/>
    <mergeCell ref="AF52:AF54"/>
    <mergeCell ref="AG49:AG51"/>
    <mergeCell ref="AG52:AG54"/>
    <mergeCell ref="AA49:AA51"/>
    <mergeCell ref="AA52:AA54"/>
    <mergeCell ref="R49:R51"/>
    <mergeCell ref="S49:S51"/>
    <mergeCell ref="T49:T51"/>
    <mergeCell ref="U49:U51"/>
    <mergeCell ref="V49:V51"/>
    <mergeCell ref="W49:W51"/>
    <mergeCell ref="X49:X51"/>
    <mergeCell ref="AB49:AB51"/>
    <mergeCell ref="AC49:AC51"/>
    <mergeCell ref="AH43:AH45"/>
    <mergeCell ref="R46:R48"/>
    <mergeCell ref="S46:S48"/>
    <mergeCell ref="T46:T48"/>
    <mergeCell ref="U46:U48"/>
    <mergeCell ref="V46:V48"/>
    <mergeCell ref="W46:W48"/>
    <mergeCell ref="X46:X48"/>
    <mergeCell ref="AB46:AB48"/>
    <mergeCell ref="AC46:AC48"/>
    <mergeCell ref="AH46:AH48"/>
    <mergeCell ref="AE43:AE45"/>
    <mergeCell ref="AE46:AE48"/>
    <mergeCell ref="AF43:AF45"/>
    <mergeCell ref="AF46:AF48"/>
    <mergeCell ref="AG43:AG45"/>
    <mergeCell ref="AG46:AG48"/>
    <mergeCell ref="AA43:AA45"/>
    <mergeCell ref="AA46:AA48"/>
    <mergeCell ref="R43:R45"/>
    <mergeCell ref="S43:S45"/>
    <mergeCell ref="T43:T45"/>
    <mergeCell ref="U43:U45"/>
    <mergeCell ref="V43:V45"/>
    <mergeCell ref="W43:W45"/>
    <mergeCell ref="X43:X45"/>
    <mergeCell ref="AB43:AB45"/>
    <mergeCell ref="AC43:AC45"/>
    <mergeCell ref="AH37:AH39"/>
    <mergeCell ref="R40:R42"/>
    <mergeCell ref="S40:S42"/>
    <mergeCell ref="T40:T42"/>
    <mergeCell ref="U40:U42"/>
    <mergeCell ref="V40:V42"/>
    <mergeCell ref="W40:W42"/>
    <mergeCell ref="X40:X42"/>
    <mergeCell ref="AB40:AB42"/>
    <mergeCell ref="AC40:AC42"/>
    <mergeCell ref="AH40:AH42"/>
    <mergeCell ref="AE37:AE39"/>
    <mergeCell ref="AE40:AE42"/>
    <mergeCell ref="AF37:AF39"/>
    <mergeCell ref="AF40:AF42"/>
    <mergeCell ref="AG37:AG39"/>
    <mergeCell ref="AG40:AG42"/>
    <mergeCell ref="AA37:AA39"/>
    <mergeCell ref="AA40:AA42"/>
    <mergeCell ref="R37:R39"/>
    <mergeCell ref="S37:S39"/>
    <mergeCell ref="T37:T39"/>
    <mergeCell ref="U37:U39"/>
    <mergeCell ref="V37:V39"/>
    <mergeCell ref="W37:W39"/>
    <mergeCell ref="X37:X39"/>
    <mergeCell ref="AB37:AB39"/>
    <mergeCell ref="AC37:AC39"/>
    <mergeCell ref="AH31:AH33"/>
    <mergeCell ref="R34:R36"/>
    <mergeCell ref="S34:S36"/>
    <mergeCell ref="T34:T36"/>
    <mergeCell ref="U34:U36"/>
    <mergeCell ref="V34:V36"/>
    <mergeCell ref="W34:W36"/>
    <mergeCell ref="X34:X36"/>
    <mergeCell ref="AB34:AB36"/>
    <mergeCell ref="AC34:AC36"/>
    <mergeCell ref="AH34:AH36"/>
    <mergeCell ref="AE31:AE33"/>
    <mergeCell ref="AE34:AE36"/>
    <mergeCell ref="AF31:AF33"/>
    <mergeCell ref="AF34:AF36"/>
    <mergeCell ref="AG31:AG33"/>
    <mergeCell ref="AG34:AG36"/>
    <mergeCell ref="AA31:AA33"/>
    <mergeCell ref="AA34:AA36"/>
    <mergeCell ref="R31:R33"/>
    <mergeCell ref="S31:S33"/>
    <mergeCell ref="T31:T33"/>
    <mergeCell ref="U31:U33"/>
    <mergeCell ref="V31:V33"/>
    <mergeCell ref="W31:W33"/>
    <mergeCell ref="X31:X33"/>
    <mergeCell ref="AB31:AB33"/>
    <mergeCell ref="AC31:AC33"/>
    <mergeCell ref="AH25:AH27"/>
    <mergeCell ref="R28:R30"/>
    <mergeCell ref="S28:S30"/>
    <mergeCell ref="T28:T30"/>
    <mergeCell ref="U28:U30"/>
    <mergeCell ref="V28:V30"/>
    <mergeCell ref="W28:W30"/>
    <mergeCell ref="X28:X30"/>
    <mergeCell ref="AB28:AB30"/>
    <mergeCell ref="AC28:AC30"/>
    <mergeCell ref="AH28:AH30"/>
    <mergeCell ref="R25:R27"/>
    <mergeCell ref="S25:S27"/>
    <mergeCell ref="T25:T27"/>
    <mergeCell ref="U25:U27"/>
    <mergeCell ref="V25:V27"/>
    <mergeCell ref="W25:W27"/>
    <mergeCell ref="X25:X27"/>
    <mergeCell ref="AB25:AB27"/>
    <mergeCell ref="AC25:AC27"/>
    <mergeCell ref="AA25:AA27"/>
    <mergeCell ref="AA28:AA30"/>
    <mergeCell ref="W13:W15"/>
    <mergeCell ref="X13:X15"/>
    <mergeCell ref="AB13:AB15"/>
    <mergeCell ref="AC13:AC15"/>
    <mergeCell ref="AH19:AH21"/>
    <mergeCell ref="R22:R24"/>
    <mergeCell ref="S22:S24"/>
    <mergeCell ref="T22:T24"/>
    <mergeCell ref="U22:U24"/>
    <mergeCell ref="V22:V24"/>
    <mergeCell ref="W22:W24"/>
    <mergeCell ref="X22:X24"/>
    <mergeCell ref="AB22:AB24"/>
    <mergeCell ref="AC22:AC24"/>
    <mergeCell ref="AH22:AH24"/>
    <mergeCell ref="R19:R21"/>
    <mergeCell ref="S19:S21"/>
    <mergeCell ref="T19:T21"/>
    <mergeCell ref="U19:U21"/>
    <mergeCell ref="V19:V21"/>
    <mergeCell ref="W19:W21"/>
    <mergeCell ref="X19:X21"/>
    <mergeCell ref="AB19:AB21"/>
    <mergeCell ref="AC19:AC21"/>
    <mergeCell ref="AA19:AA21"/>
    <mergeCell ref="AA22:AA24"/>
    <mergeCell ref="Q4:Q6"/>
    <mergeCell ref="Q7:Q9"/>
    <mergeCell ref="Q10:Q12"/>
    <mergeCell ref="Q13:Q15"/>
    <mergeCell ref="Q16:Q18"/>
    <mergeCell ref="Q19:Q21"/>
    <mergeCell ref="Q22:Q24"/>
    <mergeCell ref="Q25:Q27"/>
    <mergeCell ref="AB10:AB12"/>
    <mergeCell ref="AC10:AC12"/>
    <mergeCell ref="AH10:AH12"/>
    <mergeCell ref="Q136:Q13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82:Q84"/>
    <mergeCell ref="Q85:Q87"/>
    <mergeCell ref="Q88:Q90"/>
    <mergeCell ref="Q91:Q93"/>
    <mergeCell ref="Q94:Q96"/>
    <mergeCell ref="Q97:Q99"/>
    <mergeCell ref="AH13:AH15"/>
    <mergeCell ref="R16:R18"/>
    <mergeCell ref="S16:S18"/>
    <mergeCell ref="T16:T18"/>
    <mergeCell ref="U16:U18"/>
    <mergeCell ref="V7:V9"/>
    <mergeCell ref="W7:W9"/>
    <mergeCell ref="X7:X9"/>
    <mergeCell ref="AB7:AB9"/>
    <mergeCell ref="AC7:AC9"/>
    <mergeCell ref="AH7:AH9"/>
    <mergeCell ref="Q73:Q75"/>
    <mergeCell ref="Q76:Q78"/>
    <mergeCell ref="Q79:Q81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V16:V18"/>
    <mergeCell ref="W16:W18"/>
    <mergeCell ref="X16:X18"/>
    <mergeCell ref="AB16:AB18"/>
    <mergeCell ref="Q55:Q57"/>
    <mergeCell ref="Q58:Q60"/>
    <mergeCell ref="Q61:Q63"/>
    <mergeCell ref="Q64:Q66"/>
    <mergeCell ref="AH16:AH18"/>
    <mergeCell ref="R13:R15"/>
    <mergeCell ref="S13:S15"/>
    <mergeCell ref="T13:T15"/>
    <mergeCell ref="U13:U15"/>
    <mergeCell ref="V13:V15"/>
    <mergeCell ref="R10:R12"/>
    <mergeCell ref="S10:S12"/>
    <mergeCell ref="T10:T12"/>
    <mergeCell ref="J2:J3"/>
    <mergeCell ref="A4:A6"/>
    <mergeCell ref="A7:A9"/>
    <mergeCell ref="A10:A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Q2:AH2"/>
    <mergeCell ref="R4:R6"/>
    <mergeCell ref="S4:S6"/>
    <mergeCell ref="T4:T6"/>
    <mergeCell ref="U4:U6"/>
    <mergeCell ref="V4:V6"/>
    <mergeCell ref="W4:W6"/>
    <mergeCell ref="X4:X6"/>
    <mergeCell ref="AB4:AB6"/>
    <mergeCell ref="AC4:AC6"/>
    <mergeCell ref="AH4:AH6"/>
    <mergeCell ref="R7:R9"/>
    <mergeCell ref="S7:S9"/>
    <mergeCell ref="T7:T9"/>
    <mergeCell ref="U7:U9"/>
    <mergeCell ref="A1:P1"/>
    <mergeCell ref="O2:O3"/>
    <mergeCell ref="L2:L3"/>
    <mergeCell ref="P2:P3"/>
    <mergeCell ref="K7:P7"/>
    <mergeCell ref="K4:P4"/>
    <mergeCell ref="A31:A33"/>
    <mergeCell ref="A34:A36"/>
    <mergeCell ref="A37:A39"/>
    <mergeCell ref="K34:P34"/>
    <mergeCell ref="K37:P37"/>
    <mergeCell ref="A22:A24"/>
    <mergeCell ref="A25:A27"/>
    <mergeCell ref="A28:A30"/>
    <mergeCell ref="A13:A15"/>
    <mergeCell ref="A16:A18"/>
    <mergeCell ref="A19:A21"/>
    <mergeCell ref="K16:P16"/>
    <mergeCell ref="K19:P19"/>
    <mergeCell ref="K22:P22"/>
    <mergeCell ref="K25:P25"/>
    <mergeCell ref="K28:P28"/>
    <mergeCell ref="K31:P31"/>
    <mergeCell ref="A58:A60"/>
    <mergeCell ref="A61:A63"/>
    <mergeCell ref="A64:A66"/>
    <mergeCell ref="A49:A51"/>
    <mergeCell ref="A52:A54"/>
    <mergeCell ref="A55:A57"/>
    <mergeCell ref="K49:P49"/>
    <mergeCell ref="K52:P52"/>
    <mergeCell ref="A40:A42"/>
    <mergeCell ref="A43:A45"/>
    <mergeCell ref="A46:A48"/>
    <mergeCell ref="K55:P55"/>
    <mergeCell ref="K58:P58"/>
    <mergeCell ref="K61:P61"/>
    <mergeCell ref="K64:P64"/>
    <mergeCell ref="K40:P40"/>
    <mergeCell ref="K43:P43"/>
    <mergeCell ref="K46:P46"/>
    <mergeCell ref="A67:A69"/>
    <mergeCell ref="A70:A72"/>
    <mergeCell ref="A73:A75"/>
    <mergeCell ref="K67:P67"/>
    <mergeCell ref="K70:P70"/>
    <mergeCell ref="K73:P73"/>
    <mergeCell ref="K76:P76"/>
    <mergeCell ref="K79:P79"/>
    <mergeCell ref="K82:P82"/>
    <mergeCell ref="A103:A105"/>
    <mergeCell ref="A106:A108"/>
    <mergeCell ref="A109:A111"/>
    <mergeCell ref="A94:A96"/>
    <mergeCell ref="A97:A99"/>
    <mergeCell ref="A100:A102"/>
    <mergeCell ref="A85:A87"/>
    <mergeCell ref="A88:A90"/>
    <mergeCell ref="A91:A93"/>
    <mergeCell ref="A151:A153"/>
    <mergeCell ref="A154:A156"/>
    <mergeCell ref="K148:P148"/>
    <mergeCell ref="K151:P151"/>
    <mergeCell ref="K154:P154"/>
    <mergeCell ref="A139:A141"/>
    <mergeCell ref="A142:A144"/>
    <mergeCell ref="A145:A147"/>
    <mergeCell ref="K157:P157"/>
    <mergeCell ref="K160:P160"/>
    <mergeCell ref="A130:A132"/>
    <mergeCell ref="A133:A135"/>
    <mergeCell ref="A136:A138"/>
    <mergeCell ref="K130:P130"/>
    <mergeCell ref="K133:P133"/>
    <mergeCell ref="A76:A78"/>
    <mergeCell ref="A79:A81"/>
    <mergeCell ref="A82:A84"/>
    <mergeCell ref="R166:R168"/>
    <mergeCell ref="AA169:AA171"/>
    <mergeCell ref="A121:A123"/>
    <mergeCell ref="A124:A126"/>
    <mergeCell ref="A127:A129"/>
    <mergeCell ref="A112:A114"/>
    <mergeCell ref="A115:A117"/>
    <mergeCell ref="A118:A120"/>
    <mergeCell ref="K115:P115"/>
    <mergeCell ref="K10:P10"/>
    <mergeCell ref="K13:P13"/>
    <mergeCell ref="K136:P136"/>
    <mergeCell ref="K139:P139"/>
    <mergeCell ref="K142:P142"/>
    <mergeCell ref="K145:P145"/>
    <mergeCell ref="K118:P118"/>
    <mergeCell ref="K121:P121"/>
    <mergeCell ref="K124:P124"/>
    <mergeCell ref="K127:P127"/>
    <mergeCell ref="K103:P103"/>
    <mergeCell ref="K106:P106"/>
    <mergeCell ref="K109:P109"/>
    <mergeCell ref="K112:P112"/>
    <mergeCell ref="K91:P91"/>
    <mergeCell ref="K94:P94"/>
    <mergeCell ref="K97:P97"/>
    <mergeCell ref="K100:P100"/>
    <mergeCell ref="K85:P85"/>
    <mergeCell ref="K88:P88"/>
    <mergeCell ref="A157:A159"/>
    <mergeCell ref="A160:A162"/>
    <mergeCell ref="A148:A150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="70" zoomScaleNormal="70" workbookViewId="0">
      <selection activeCell="B18" sqref="B18"/>
    </sheetView>
  </sheetViews>
  <sheetFormatPr defaultRowHeight="17"/>
  <cols>
    <col min="1" max="1" width="37" customWidth="1"/>
    <col min="2" max="2" width="18.08203125" customWidth="1"/>
    <col min="3" max="3" width="16.08203125" customWidth="1"/>
    <col min="4" max="4" width="10.83203125" bestFit="1" customWidth="1"/>
    <col min="5" max="5" width="15.83203125" customWidth="1"/>
    <col min="6" max="6" width="14.83203125" customWidth="1"/>
    <col min="7" max="7" width="9.33203125" style="48" customWidth="1"/>
    <col min="8" max="8" width="15.83203125" customWidth="1"/>
    <col min="9" max="9" width="9.33203125" customWidth="1"/>
    <col min="10" max="10" width="14.83203125" customWidth="1"/>
    <col min="11" max="11" width="9.33203125" style="48" customWidth="1"/>
    <col min="12" max="12" width="15.83203125" style="126" customWidth="1"/>
    <col min="13" max="13" width="9.33203125" customWidth="1"/>
    <col min="14" max="14" width="14.83203125" style="126" customWidth="1"/>
    <col min="15" max="15" width="9.33203125" style="48" customWidth="1"/>
  </cols>
  <sheetData>
    <row r="1" spans="1:15" ht="23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>
      <c r="A2" s="118" t="s">
        <v>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>
      <c r="A3" s="115"/>
      <c r="B3" s="115"/>
      <c r="C3" s="115"/>
      <c r="D3" s="115"/>
      <c r="E3" s="116" t="s">
        <v>75</v>
      </c>
      <c r="F3" s="116"/>
      <c r="G3" s="116"/>
      <c r="H3" s="116" t="s">
        <v>76</v>
      </c>
      <c r="I3" s="116"/>
      <c r="J3" s="116"/>
      <c r="K3" s="116"/>
      <c r="L3" s="116" t="s">
        <v>79</v>
      </c>
      <c r="M3" s="116"/>
      <c r="N3" s="116"/>
      <c r="O3" s="116"/>
    </row>
    <row r="4" spans="1:15" ht="34" customHeight="1">
      <c r="A4" s="33" t="s">
        <v>67</v>
      </c>
      <c r="B4" s="33" t="s">
        <v>68</v>
      </c>
      <c r="C4" s="33" t="s">
        <v>69</v>
      </c>
      <c r="D4" s="33" t="s">
        <v>70</v>
      </c>
      <c r="E4" s="33" t="s">
        <v>71</v>
      </c>
      <c r="F4" s="33" t="s">
        <v>72</v>
      </c>
      <c r="G4" s="49" t="s">
        <v>73</v>
      </c>
      <c r="H4" s="33" t="s">
        <v>71</v>
      </c>
      <c r="I4" s="43" t="s">
        <v>78</v>
      </c>
      <c r="J4" s="33" t="s">
        <v>74</v>
      </c>
      <c r="K4" s="49" t="s">
        <v>73</v>
      </c>
      <c r="L4" s="124" t="s">
        <v>71</v>
      </c>
      <c r="M4" s="43" t="s">
        <v>78</v>
      </c>
      <c r="N4" s="124" t="s">
        <v>74</v>
      </c>
      <c r="O4" s="49" t="s">
        <v>73</v>
      </c>
    </row>
    <row r="5" spans="1:15">
      <c r="A5" s="35" t="s">
        <v>65</v>
      </c>
      <c r="B5" s="50" t="s">
        <v>77</v>
      </c>
      <c r="C5" s="35" t="s">
        <v>66</v>
      </c>
      <c r="D5" s="51">
        <v>44069</v>
      </c>
      <c r="E5" s="52">
        <v>3428957140</v>
      </c>
      <c r="F5" s="52">
        <v>4449662</v>
      </c>
      <c r="G5" s="53">
        <v>7.9000000000000001E-2</v>
      </c>
      <c r="H5" s="52">
        <v>2139899600</v>
      </c>
      <c r="I5" s="54">
        <f t="shared" ref="I5:I15" si="0">(H5-E5)/E5</f>
        <v>-0.37593282370394399</v>
      </c>
      <c r="J5" s="52">
        <v>2544288</v>
      </c>
      <c r="K5" s="53">
        <v>8.7999999999999995E-2</v>
      </c>
      <c r="L5" s="125">
        <v>1572974710</v>
      </c>
      <c r="M5" s="54">
        <f>(L5-H5)/H5</f>
        <v>-0.26493060235162436</v>
      </c>
      <c r="N5" s="127">
        <v>1986217</v>
      </c>
      <c r="O5" s="53">
        <v>8.1000000000000003E-2</v>
      </c>
    </row>
    <row r="6" spans="1:15">
      <c r="A6" s="35" t="s">
        <v>86</v>
      </c>
      <c r="B6" s="50" t="s">
        <v>87</v>
      </c>
      <c r="C6" s="35" t="s">
        <v>88</v>
      </c>
      <c r="D6" s="51">
        <v>44076</v>
      </c>
      <c r="E6" s="52">
        <v>737268570</v>
      </c>
      <c r="F6" s="52">
        <v>1845849</v>
      </c>
      <c r="G6" s="53">
        <v>0.05</v>
      </c>
      <c r="H6" s="52">
        <v>434900620</v>
      </c>
      <c r="I6" s="54">
        <f t="shared" si="0"/>
        <v>-0.4101191374535334</v>
      </c>
      <c r="J6" s="52">
        <v>941920</v>
      </c>
      <c r="K6" s="53">
        <v>5.1999999999999998E-2</v>
      </c>
      <c r="L6" s="125">
        <v>258836690</v>
      </c>
      <c r="M6" s="54">
        <f>(L6-H6)/H6</f>
        <v>-0.40483715567018508</v>
      </c>
      <c r="N6" s="127">
        <v>470146</v>
      </c>
      <c r="O6" s="53">
        <v>6.0999999999999999E-2</v>
      </c>
    </row>
    <row r="7" spans="1:15">
      <c r="A7" s="35" t="s">
        <v>80</v>
      </c>
      <c r="B7" s="50" t="s">
        <v>77</v>
      </c>
      <c r="C7" s="35" t="s">
        <v>81</v>
      </c>
      <c r="D7" s="51">
        <v>44084</v>
      </c>
      <c r="E7" s="52">
        <v>317244090</v>
      </c>
      <c r="F7" s="52">
        <v>1202899</v>
      </c>
      <c r="G7" s="53">
        <v>2.9000000000000001E-2</v>
      </c>
      <c r="H7" s="52">
        <v>21031660</v>
      </c>
      <c r="I7" s="54">
        <f t="shared" si="0"/>
        <v>-0.933705116460956</v>
      </c>
      <c r="J7" s="52">
        <v>92630</v>
      </c>
      <c r="K7" s="55">
        <v>2.5000000000000001E-2</v>
      </c>
      <c r="L7" s="125">
        <v>905700</v>
      </c>
      <c r="M7" s="54">
        <f>(L7-H7)/H7</f>
        <v>-0.95693635214719142</v>
      </c>
      <c r="N7" s="127">
        <v>3081</v>
      </c>
      <c r="O7" s="53">
        <v>3.1E-2</v>
      </c>
    </row>
    <row r="8" spans="1:15">
      <c r="A8" s="35" t="s">
        <v>95</v>
      </c>
      <c r="B8" s="50" t="s">
        <v>96</v>
      </c>
      <c r="C8" s="35" t="s">
        <v>26</v>
      </c>
      <c r="D8" s="51">
        <v>44091</v>
      </c>
      <c r="E8" s="52">
        <v>1089696790</v>
      </c>
      <c r="F8" s="52">
        <v>2762562</v>
      </c>
      <c r="G8" s="53">
        <v>4.3999999999999997E-2</v>
      </c>
      <c r="H8" s="52">
        <v>306374780</v>
      </c>
      <c r="I8" s="54">
        <f t="shared" si="0"/>
        <v>-0.71884400980937091</v>
      </c>
      <c r="J8" s="52">
        <v>879772</v>
      </c>
      <c r="K8" s="55">
        <v>3.7999999999999999E-2</v>
      </c>
      <c r="L8" s="128" t="s">
        <v>157</v>
      </c>
      <c r="M8" s="128" t="s">
        <v>157</v>
      </c>
      <c r="N8" s="128" t="s">
        <v>157</v>
      </c>
      <c r="O8" s="128" t="s">
        <v>157</v>
      </c>
    </row>
    <row r="9" spans="1:15">
      <c r="A9" s="58" t="s">
        <v>104</v>
      </c>
      <c r="B9" s="59" t="s">
        <v>107</v>
      </c>
      <c r="C9" s="58" t="s">
        <v>109</v>
      </c>
      <c r="D9" s="51">
        <v>44097</v>
      </c>
      <c r="E9" s="60">
        <v>511528120</v>
      </c>
      <c r="F9" s="60">
        <v>1499615</v>
      </c>
      <c r="G9" s="55">
        <v>3.9E-2</v>
      </c>
      <c r="H9" s="52">
        <v>20758090</v>
      </c>
      <c r="I9" s="54">
        <f t="shared" si="0"/>
        <v>-0.95941945478969959</v>
      </c>
      <c r="J9" s="52">
        <v>51173</v>
      </c>
      <c r="K9" s="55">
        <v>4.5999999999999999E-2</v>
      </c>
      <c r="L9" s="128" t="s">
        <v>157</v>
      </c>
      <c r="M9" s="128" t="s">
        <v>157</v>
      </c>
      <c r="N9" s="128" t="s">
        <v>157</v>
      </c>
      <c r="O9" s="128" t="s">
        <v>157</v>
      </c>
    </row>
    <row r="10" spans="1:15">
      <c r="A10" s="58" t="s">
        <v>105</v>
      </c>
      <c r="B10" s="59" t="s">
        <v>106</v>
      </c>
      <c r="C10" s="35" t="s">
        <v>108</v>
      </c>
      <c r="D10" s="51">
        <v>44097</v>
      </c>
      <c r="E10" s="60">
        <v>733748060</v>
      </c>
      <c r="F10" s="60">
        <v>1137343</v>
      </c>
      <c r="G10" s="55">
        <v>7.0999999999999994E-2</v>
      </c>
      <c r="H10" s="52">
        <v>246780870</v>
      </c>
      <c r="I10" s="54">
        <f t="shared" si="0"/>
        <v>-0.66367083818933703</v>
      </c>
      <c r="J10" s="52">
        <v>254549</v>
      </c>
      <c r="K10" s="55">
        <v>0.109</v>
      </c>
      <c r="L10" s="128" t="s">
        <v>157</v>
      </c>
      <c r="M10" s="128" t="s">
        <v>157</v>
      </c>
      <c r="N10" s="128" t="s">
        <v>157</v>
      </c>
      <c r="O10" s="128" t="s">
        <v>157</v>
      </c>
    </row>
    <row r="11" spans="1:15">
      <c r="A11" s="58" t="s">
        <v>137</v>
      </c>
      <c r="B11" s="59" t="s">
        <v>139</v>
      </c>
      <c r="C11" s="58" t="s">
        <v>141</v>
      </c>
      <c r="D11" s="51">
        <v>44103</v>
      </c>
      <c r="E11" s="60">
        <v>4482497750</v>
      </c>
      <c r="F11" s="60">
        <v>2885826</v>
      </c>
      <c r="G11" s="55">
        <v>0.17599999999999999</v>
      </c>
      <c r="H11" s="52">
        <v>2311072450</v>
      </c>
      <c r="I11" s="54">
        <f t="shared" si="0"/>
        <v>-0.4844230652430333</v>
      </c>
      <c r="J11" s="52">
        <v>864949</v>
      </c>
      <c r="K11" s="55">
        <v>0.1</v>
      </c>
      <c r="L11" s="125">
        <v>1024406520</v>
      </c>
      <c r="M11" s="54">
        <f>(L11-H11)/H11</f>
        <v>-0.55673976382696266</v>
      </c>
      <c r="N11" s="125">
        <v>1599477</v>
      </c>
      <c r="O11" s="55">
        <v>7.0000000000000007E-2</v>
      </c>
    </row>
    <row r="12" spans="1:15">
      <c r="A12" s="58" t="s">
        <v>138</v>
      </c>
      <c r="B12" s="59" t="s">
        <v>140</v>
      </c>
      <c r="C12" s="58" t="s">
        <v>142</v>
      </c>
      <c r="D12" s="51">
        <v>44103</v>
      </c>
      <c r="E12" s="60">
        <v>1592436710</v>
      </c>
      <c r="F12" s="60">
        <v>1948248</v>
      </c>
      <c r="G12" s="55">
        <v>9.1999999999999998E-2</v>
      </c>
      <c r="H12" s="52">
        <v>311359830</v>
      </c>
      <c r="I12" s="54">
        <f t="shared" si="0"/>
        <v>-0.80447585260704024</v>
      </c>
      <c r="J12" s="52">
        <v>534860</v>
      </c>
      <c r="K12" s="55">
        <v>6.5000000000000002E-2</v>
      </c>
      <c r="L12" s="128" t="s">
        <v>157</v>
      </c>
      <c r="M12" s="65" t="s">
        <v>157</v>
      </c>
      <c r="N12" s="128" t="s">
        <v>157</v>
      </c>
      <c r="O12" s="129" t="s">
        <v>157</v>
      </c>
    </row>
    <row r="13" spans="1:15">
      <c r="A13" s="58" t="s">
        <v>143</v>
      </c>
      <c r="B13" s="59" t="s">
        <v>145</v>
      </c>
      <c r="C13" s="58" t="s">
        <v>144</v>
      </c>
      <c r="D13" s="51">
        <v>44103</v>
      </c>
      <c r="E13" s="60">
        <v>1154923930</v>
      </c>
      <c r="F13" s="60">
        <v>930071</v>
      </c>
      <c r="G13" s="55">
        <v>0.14099999999999999</v>
      </c>
      <c r="H13" s="52">
        <v>331438970</v>
      </c>
      <c r="I13" s="54">
        <f t="shared" si="0"/>
        <v>-0.71302095195135495</v>
      </c>
      <c r="J13" s="52">
        <v>530726</v>
      </c>
      <c r="K13" s="55">
        <v>7.0000000000000007E-2</v>
      </c>
      <c r="L13" s="125">
        <v>65185070</v>
      </c>
      <c r="M13" s="54">
        <f>(L13-H13)/H13</f>
        <v>-0.80332708009562059</v>
      </c>
      <c r="N13" s="125">
        <v>49050</v>
      </c>
      <c r="O13" s="55">
        <v>4.8000000000000001E-2</v>
      </c>
    </row>
    <row r="14" spans="1:15">
      <c r="A14" s="58" t="s">
        <v>148</v>
      </c>
      <c r="B14" s="59" t="s">
        <v>150</v>
      </c>
      <c r="C14" s="58" t="s">
        <v>149</v>
      </c>
      <c r="D14" s="51">
        <v>44111</v>
      </c>
      <c r="E14" s="60">
        <v>552517110</v>
      </c>
      <c r="F14" s="60">
        <v>1204228</v>
      </c>
      <c r="G14" s="55">
        <v>5.0999999999999997E-2</v>
      </c>
      <c r="H14" s="52">
        <v>73599200</v>
      </c>
      <c r="I14" s="54">
        <f t="shared" si="0"/>
        <v>-0.86679290348130578</v>
      </c>
      <c r="J14" s="52">
        <v>224073</v>
      </c>
      <c r="K14" s="55">
        <v>3.5000000000000003E-2</v>
      </c>
      <c r="L14" s="125"/>
      <c r="M14" s="35"/>
      <c r="N14" s="125"/>
      <c r="O14" s="55"/>
    </row>
    <row r="15" spans="1:15">
      <c r="A15" s="58" t="s">
        <v>153</v>
      </c>
      <c r="B15" s="59" t="s">
        <v>154</v>
      </c>
      <c r="C15" s="58" t="s">
        <v>155</v>
      </c>
      <c r="D15" s="51">
        <v>44119</v>
      </c>
      <c r="E15" s="60">
        <v>1682348780</v>
      </c>
      <c r="F15" s="60">
        <v>2187398</v>
      </c>
      <c r="G15" s="55">
        <v>8.3000000000000004E-2</v>
      </c>
      <c r="H15" s="35"/>
      <c r="I15" s="123">
        <f t="shared" si="0"/>
        <v>-1</v>
      </c>
      <c r="J15" s="35"/>
      <c r="K15" s="55"/>
      <c r="L15" s="125"/>
      <c r="M15" s="35"/>
      <c r="N15" s="125"/>
      <c r="O15" s="55"/>
    </row>
    <row r="16" spans="1:15">
      <c r="A16" s="58" t="s">
        <v>158</v>
      </c>
      <c r="B16" s="59" t="s">
        <v>159</v>
      </c>
      <c r="C16" s="58" t="s">
        <v>160</v>
      </c>
      <c r="D16" s="51">
        <v>44119</v>
      </c>
      <c r="E16" s="60">
        <v>69086040</v>
      </c>
      <c r="F16" s="60">
        <v>307401</v>
      </c>
      <c r="G16" s="55">
        <v>2.5999999999999999E-2</v>
      </c>
      <c r="H16" s="35"/>
      <c r="I16" s="123">
        <f t="shared" ref="I16" si="1">(H16-E16)/E16</f>
        <v>-1</v>
      </c>
      <c r="J16" s="35"/>
      <c r="K16" s="55"/>
      <c r="L16" s="125"/>
      <c r="M16" s="35"/>
      <c r="N16" s="125"/>
      <c r="O16" s="55"/>
    </row>
  </sheetData>
  <mergeCells count="6">
    <mergeCell ref="A3:D3"/>
    <mergeCell ref="L3:O3"/>
    <mergeCell ref="A1:O1"/>
    <mergeCell ref="A2:O2"/>
    <mergeCell ref="E3:G3"/>
    <mergeCell ref="H3:K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17" sqref="B17"/>
    </sheetView>
  </sheetViews>
  <sheetFormatPr defaultRowHeight="17"/>
  <cols>
    <col min="1" max="2" width="19.5" customWidth="1"/>
    <col min="3" max="3" width="19.5" style="56" customWidth="1"/>
    <col min="4" max="7" width="19.5" customWidth="1"/>
    <col min="8" max="8" width="24.9140625" customWidth="1"/>
  </cols>
  <sheetData>
    <row r="1" spans="1:7">
      <c r="A1" s="119" t="s">
        <v>131</v>
      </c>
      <c r="B1" s="119"/>
      <c r="C1" s="119"/>
      <c r="D1" s="119"/>
      <c r="E1" s="119"/>
      <c r="F1" s="119"/>
      <c r="G1" s="119"/>
    </row>
    <row r="2" spans="1:7">
      <c r="G2" s="61" t="s">
        <v>118</v>
      </c>
    </row>
    <row r="3" spans="1:7">
      <c r="A3" s="57" t="s">
        <v>92</v>
      </c>
      <c r="B3" s="57" t="s">
        <v>121</v>
      </c>
      <c r="C3" s="28" t="s">
        <v>110</v>
      </c>
      <c r="D3" s="57" t="s">
        <v>119</v>
      </c>
      <c r="E3" s="57" t="s">
        <v>116</v>
      </c>
      <c r="F3" s="57" t="s">
        <v>117</v>
      </c>
      <c r="G3" s="57" t="s">
        <v>120</v>
      </c>
    </row>
    <row r="4" spans="1:7">
      <c r="A4" s="64">
        <v>2500000</v>
      </c>
      <c r="B4" s="64">
        <v>9000</v>
      </c>
      <c r="C4" s="64">
        <f>(A4*B4)*87%/2</f>
        <v>9787500000</v>
      </c>
      <c r="D4" s="64">
        <f>G4*30%</f>
        <v>2258653846.1538463</v>
      </c>
      <c r="E4" s="64">
        <f>C4*10%</f>
        <v>978750000</v>
      </c>
      <c r="F4" s="64">
        <f>2%*G4</f>
        <v>150576923.0769231</v>
      </c>
      <c r="G4" s="64">
        <f>C4*100/130</f>
        <v>7528846153.8461542</v>
      </c>
    </row>
    <row r="5" spans="1:7">
      <c r="A5" s="115" t="s">
        <v>114</v>
      </c>
      <c r="B5" s="115"/>
      <c r="C5" s="115"/>
      <c r="D5" s="57" t="s">
        <v>133</v>
      </c>
      <c r="E5" s="63">
        <f>D4+G4</f>
        <v>9787500000</v>
      </c>
      <c r="F5" s="57"/>
      <c r="G5" s="63"/>
    </row>
    <row r="6" spans="1:7">
      <c r="A6" s="115"/>
      <c r="B6" s="115"/>
      <c r="C6" s="115"/>
      <c r="D6" s="57" t="s">
        <v>115</v>
      </c>
      <c r="E6" s="28" t="str">
        <f>IF(C4=E5, "TRUE", "FALSE")</f>
        <v>TRUE</v>
      </c>
      <c r="F6" s="57"/>
      <c r="G6" s="28"/>
    </row>
    <row r="7" spans="1:7">
      <c r="A7" t="s">
        <v>111</v>
      </c>
    </row>
    <row r="8" spans="1:7">
      <c r="A8" t="s">
        <v>122</v>
      </c>
    </row>
    <row r="9" spans="1:7">
      <c r="A9" t="s">
        <v>123</v>
      </c>
    </row>
    <row r="10" spans="1:7">
      <c r="A10" t="s">
        <v>112</v>
      </c>
    </row>
    <row r="11" spans="1:7">
      <c r="A11" t="s">
        <v>113</v>
      </c>
    </row>
    <row r="13" spans="1:7">
      <c r="A13" s="119" t="s">
        <v>132</v>
      </c>
      <c r="B13" s="119"/>
      <c r="C13" s="119"/>
      <c r="D13" s="119"/>
      <c r="E13" s="62"/>
      <c r="F13" s="62"/>
      <c r="G13" s="62"/>
    </row>
    <row r="14" spans="1:7">
      <c r="D14" s="61" t="s">
        <v>124</v>
      </c>
      <c r="G14" s="61"/>
    </row>
    <row r="15" spans="1:7">
      <c r="D15" s="61" t="s">
        <v>134</v>
      </c>
      <c r="G15" s="61"/>
    </row>
    <row r="16" spans="1:7">
      <c r="D16" s="61" t="s">
        <v>118</v>
      </c>
    </row>
    <row r="17" spans="1:4">
      <c r="A17" s="57" t="s">
        <v>125</v>
      </c>
      <c r="B17" s="57" t="s">
        <v>126</v>
      </c>
      <c r="C17" s="28" t="s">
        <v>135</v>
      </c>
      <c r="D17" s="57" t="s">
        <v>127</v>
      </c>
    </row>
    <row r="18" spans="1:4">
      <c r="A18" s="35"/>
      <c r="B18" s="63">
        <v>9787500000</v>
      </c>
      <c r="C18" s="63">
        <f>10%*B18</f>
        <v>978750000</v>
      </c>
      <c r="D18" s="63">
        <f>B18-C18</f>
        <v>8808750000</v>
      </c>
    </row>
    <row r="19" spans="1:4">
      <c r="A19" s="120"/>
      <c r="B19" s="120"/>
      <c r="C19" s="28" t="s">
        <v>136</v>
      </c>
      <c r="D19" s="57" t="s">
        <v>127</v>
      </c>
    </row>
    <row r="20" spans="1:4">
      <c r="A20" s="121"/>
      <c r="B20" s="121"/>
      <c r="C20" s="63">
        <v>150576923</v>
      </c>
      <c r="D20" s="63">
        <f>D18-C20</f>
        <v>8658173077</v>
      </c>
    </row>
    <row r="21" spans="1:4">
      <c r="A21" s="121"/>
      <c r="B21" s="121"/>
      <c r="C21" s="28" t="s">
        <v>119</v>
      </c>
      <c r="D21" s="57" t="s">
        <v>128</v>
      </c>
    </row>
    <row r="22" spans="1:4">
      <c r="A22" s="121"/>
      <c r="B22" s="121"/>
      <c r="C22" s="63">
        <v>2258653846</v>
      </c>
      <c r="D22" s="63">
        <f>D20-C22</f>
        <v>6399519231</v>
      </c>
    </row>
    <row r="23" spans="1:4">
      <c r="A23" s="121"/>
      <c r="B23" s="121"/>
      <c r="C23" s="28" t="s">
        <v>129</v>
      </c>
      <c r="D23" s="35">
        <f>40%*D22</f>
        <v>2559807692.4000001</v>
      </c>
    </row>
    <row r="24" spans="1:4">
      <c r="A24" s="122"/>
      <c r="B24" s="122"/>
      <c r="C24" s="28" t="s">
        <v>130</v>
      </c>
      <c r="D24" s="63">
        <f>D22-D23</f>
        <v>3839711538.5999999</v>
      </c>
    </row>
  </sheetData>
  <mergeCells count="5">
    <mergeCell ref="A5:C6"/>
    <mergeCell ref="A1:G1"/>
    <mergeCell ref="A13:D13"/>
    <mergeCell ref="B19:B24"/>
    <mergeCell ref="A19:A2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양식</vt:lpstr>
      <vt:lpstr>2019</vt:lpstr>
      <vt:lpstr>2020</vt:lpstr>
      <vt:lpstr>2020-작품별</vt:lpstr>
      <vt:lpstr>정산 계산용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</dc:creator>
  <cp:lastModifiedBy>S9</cp:lastModifiedBy>
  <dcterms:created xsi:type="dcterms:W3CDTF">2020-07-26T13:50:53Z</dcterms:created>
  <dcterms:modified xsi:type="dcterms:W3CDTF">2020-10-19T11:48:59Z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C:\Users\S9\Documents\여정민_재취업\콘텐츠 유통\연도별 박스오피스 집계(2019~).xlsx</vt:lpwstr>
  </property>
</Properties>
</file>