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ng-\Desktop\"/>
    </mc:Choice>
  </mc:AlternateContent>
  <bookViews>
    <workbookView xWindow="0" yWindow="0" windowWidth="23040" windowHeight="9288"/>
  </bookViews>
  <sheets>
    <sheet name="전체 일정" sheetId="1" r:id="rId1"/>
    <sheet name="지출 실제" sheetId="13" r:id="rId2"/>
  </sheets>
  <calcPr calcId="152511"/>
  <fileRecoveryPr autoRecover="0"/>
</workbook>
</file>

<file path=xl/calcChain.xml><?xml version="1.0" encoding="utf-8"?>
<calcChain xmlns="http://schemas.openxmlformats.org/spreadsheetml/2006/main">
  <c r="H75" i="13" l="1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G89" i="13"/>
  <c r="H89" i="13" s="1"/>
  <c r="G63" i="13"/>
  <c r="H43" i="13"/>
  <c r="H44" i="13"/>
  <c r="H45" i="13"/>
  <c r="H46" i="13"/>
  <c r="H47" i="13"/>
  <c r="H23" i="13"/>
  <c r="H24" i="13"/>
  <c r="H25" i="13"/>
  <c r="H27" i="13"/>
  <c r="H28" i="13"/>
  <c r="G29" i="13"/>
  <c r="H29" i="13" s="1"/>
  <c r="G26" i="13"/>
  <c r="H26" i="13" s="1"/>
  <c r="G22" i="13"/>
  <c r="H22" i="13" s="1"/>
  <c r="H21" i="13"/>
  <c r="H74" i="13"/>
  <c r="H72" i="13"/>
  <c r="H71" i="13"/>
  <c r="H70" i="13"/>
  <c r="H37" i="13"/>
  <c r="H66" i="13"/>
  <c r="H67" i="13"/>
  <c r="H68" i="13"/>
  <c r="H69" i="13"/>
  <c r="H73" i="13"/>
  <c r="H32" i="13"/>
  <c r="H33" i="13"/>
  <c r="H34" i="13"/>
  <c r="H31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65" i="13" l="1"/>
  <c r="H63" i="13"/>
  <c r="H62" i="13"/>
  <c r="H61" i="13"/>
  <c r="H60" i="13"/>
  <c r="H59" i="13"/>
  <c r="H58" i="13"/>
  <c r="H57" i="13"/>
  <c r="H56" i="13"/>
  <c r="H55" i="13"/>
  <c r="H54" i="13"/>
  <c r="H53" i="13"/>
  <c r="H52" i="13"/>
  <c r="H48" i="13"/>
  <c r="H42" i="13"/>
  <c r="H41" i="13"/>
  <c r="H40" i="13"/>
  <c r="H39" i="13"/>
  <c r="H38" i="13"/>
  <c r="H35" i="13"/>
  <c r="H6" i="13"/>
  <c r="H30" i="13" l="1"/>
  <c r="H90" i="13"/>
  <c r="H64" i="13"/>
  <c r="H50" i="13"/>
  <c r="H91" i="13" l="1"/>
</calcChain>
</file>

<file path=xl/sharedStrings.xml><?xml version="1.0" encoding="utf-8"?>
<sst xmlns="http://schemas.openxmlformats.org/spreadsheetml/2006/main" count="371" uniqueCount="285">
  <si>
    <t>시간</t>
    <phoneticPr fontId="2" type="noConversion"/>
  </si>
  <si>
    <t>날짜</t>
    <phoneticPr fontId="2" type="noConversion"/>
  </si>
  <si>
    <t>목적지</t>
    <phoneticPr fontId="2" type="noConversion"/>
  </si>
  <si>
    <t>비고</t>
    <phoneticPr fontId="2" type="noConversion"/>
  </si>
  <si>
    <t>설명</t>
    <phoneticPr fontId="2" type="noConversion"/>
  </si>
  <si>
    <t>관련 사이트</t>
    <phoneticPr fontId="2" type="noConversion"/>
  </si>
  <si>
    <t>1월 1일</t>
    <phoneticPr fontId="2" type="noConversion"/>
  </si>
  <si>
    <t>1월 2일</t>
    <phoneticPr fontId="2" type="noConversion"/>
  </si>
  <si>
    <t>1월 3일</t>
    <phoneticPr fontId="2" type="noConversion"/>
  </si>
  <si>
    <t>1월 4일</t>
    <phoneticPr fontId="2" type="noConversion"/>
  </si>
  <si>
    <t>1월 5일</t>
    <phoneticPr fontId="2" type="noConversion"/>
  </si>
  <si>
    <t>1월 6일</t>
    <phoneticPr fontId="2" type="noConversion"/>
  </si>
  <si>
    <t>1월 7일</t>
    <phoneticPr fontId="2" type="noConversion"/>
  </si>
  <si>
    <t>다낭공항</t>
    <phoneticPr fontId="2" type="noConversion"/>
  </si>
  <si>
    <t>호치민 공항</t>
    <phoneticPr fontId="2" type="noConversion"/>
  </si>
  <si>
    <t>다낭 출발</t>
    <phoneticPr fontId="2" type="noConversion"/>
  </si>
  <si>
    <t>도착</t>
    <phoneticPr fontId="2" type="noConversion"/>
  </si>
  <si>
    <t>호치민 공항 도착</t>
    <phoneticPr fontId="2" type="noConversion"/>
  </si>
  <si>
    <t>인천공항 도착</t>
    <phoneticPr fontId="2" type="noConversion"/>
  </si>
  <si>
    <t>인천 출발</t>
    <phoneticPr fontId="2" type="noConversion"/>
  </si>
  <si>
    <t>기상 및 조식</t>
    <phoneticPr fontId="2" type="noConversion"/>
  </si>
  <si>
    <t>체크 아웃 및 공항 이동</t>
    <phoneticPr fontId="2" type="noConversion"/>
  </si>
  <si>
    <t>Adaline Hotel and Suite</t>
    <phoneticPr fontId="2" type="noConversion"/>
  </si>
  <si>
    <t>Summer Hotel</t>
    <phoneticPr fontId="2" type="noConversion"/>
  </si>
  <si>
    <t>아달린 호텔 이동</t>
    <phoneticPr fontId="2" type="noConversion"/>
  </si>
  <si>
    <t>기상 및 조식</t>
    <phoneticPr fontId="2" type="noConversion"/>
  </si>
  <si>
    <t>썸머 호텔 도착</t>
    <phoneticPr fontId="2" type="noConversion"/>
  </si>
  <si>
    <t>영응사 출발</t>
    <phoneticPr fontId="2" type="noConversion"/>
  </si>
  <si>
    <t>교통수단</t>
    <phoneticPr fontId="2" type="noConversion"/>
  </si>
  <si>
    <t>택시</t>
    <phoneticPr fontId="2" type="noConversion"/>
  </si>
  <si>
    <t>패키지</t>
    <phoneticPr fontId="2" type="noConversion"/>
  </si>
  <si>
    <t>참조각 박물관</t>
    <phoneticPr fontId="2" type="noConversion"/>
  </si>
  <si>
    <t>다낭 대성당</t>
    <phoneticPr fontId="2" type="noConversion"/>
  </si>
  <si>
    <t>호이안 출발</t>
    <phoneticPr fontId="2" type="noConversion"/>
  </si>
  <si>
    <t>도보</t>
    <phoneticPr fontId="2" type="noConversion"/>
  </si>
  <si>
    <t>체크인 및 참조각 박물관 출발</t>
    <phoneticPr fontId="2" type="noConversion"/>
  </si>
  <si>
    <t>참조각 박물관에서 도보 11분</t>
    <phoneticPr fontId="2" type="noConversion"/>
  </si>
  <si>
    <t>다낭 출발</t>
    <phoneticPr fontId="2" type="noConversion"/>
  </si>
  <si>
    <t>http://m.post.naver.com/viewer/postView.nhn?volumeNo=10564050&amp;memberNo=1370&amp;vType=VERTICAL</t>
    <phoneticPr fontId="2" type="noConversion"/>
  </si>
  <si>
    <t>자유시간</t>
    <phoneticPr fontId="2" type="noConversion"/>
  </si>
  <si>
    <t>해변 걷기</t>
    <phoneticPr fontId="2" type="noConversion"/>
  </si>
  <si>
    <t>저녁 및 호이안 야시장</t>
    <phoneticPr fontId="2" type="noConversion"/>
  </si>
  <si>
    <t>Alagon D'antique Hotel &amp; Spa</t>
    <phoneticPr fontId="2" type="noConversion"/>
  </si>
  <si>
    <t>1월 4일-6일</t>
    <phoneticPr fontId="2" type="noConversion"/>
  </si>
  <si>
    <t>1월 3일-4일</t>
    <phoneticPr fontId="2" type="noConversion"/>
  </si>
  <si>
    <t>Cap Town Hotel</t>
    <phoneticPr fontId="2" type="noConversion"/>
  </si>
  <si>
    <t>호텔 체크인</t>
    <phoneticPr fontId="2" type="noConversion"/>
  </si>
  <si>
    <t>사이공 오페라 공연 관람</t>
    <phoneticPr fontId="2" type="noConversion"/>
  </si>
  <si>
    <t>http://blog.naver.com/rosej1210/220939532366</t>
    <phoneticPr fontId="2" type="noConversion"/>
  </si>
  <si>
    <r>
      <t xml:space="preserve">1월 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3"/>
        <charset val="129"/>
        <scheme val="minor"/>
      </rPr>
      <t>일</t>
    </r>
    <phoneticPr fontId="2" type="noConversion"/>
  </si>
  <si>
    <t>공연</t>
    <phoneticPr fontId="2" type="noConversion"/>
  </si>
  <si>
    <t>사이공</t>
    <phoneticPr fontId="2" type="noConversion"/>
  </si>
  <si>
    <t>사이공 오페라 하우스</t>
    <phoneticPr fontId="2" type="noConversion"/>
  </si>
  <si>
    <r>
      <t>1월 4</t>
    </r>
    <r>
      <rPr>
        <sz val="11"/>
        <color theme="1"/>
        <rFont val="맑은 고딕"/>
        <family val="3"/>
        <charset val="129"/>
        <scheme val="minor"/>
      </rPr>
      <t>일</t>
    </r>
    <phoneticPr fontId="2" type="noConversion"/>
  </si>
  <si>
    <t>조식</t>
    <phoneticPr fontId="2" type="noConversion"/>
  </si>
  <si>
    <t>공항출발</t>
    <phoneticPr fontId="2" type="noConversion"/>
  </si>
  <si>
    <t>도보</t>
    <phoneticPr fontId="2" type="noConversion"/>
  </si>
  <si>
    <t>택시</t>
    <phoneticPr fontId="2" type="noConversion"/>
  </si>
  <si>
    <t>패키지</t>
    <phoneticPr fontId="2" type="noConversion"/>
  </si>
  <si>
    <t>호텔 출발 및 점심</t>
    <phoneticPr fontId="2" type="noConversion"/>
  </si>
  <si>
    <r>
      <t>베트남 유심</t>
    </r>
    <r>
      <rPr>
        <sz val="11"/>
        <color theme="1"/>
        <rFont val="맑은 고딕"/>
        <family val="3"/>
        <charset val="129"/>
        <scheme val="minor"/>
      </rPr>
      <t xml:space="preserve"> 2개</t>
    </r>
    <phoneticPr fontId="2" type="noConversion"/>
  </si>
  <si>
    <r>
      <t>시내</t>
    </r>
    <r>
      <rPr>
        <sz val="11"/>
        <color theme="1"/>
        <rFont val="맑은 고딕"/>
        <family val="3"/>
        <charset val="129"/>
        <scheme val="minor"/>
      </rPr>
      <t xml:space="preserve"> 투어</t>
    </r>
    <phoneticPr fontId="2" type="noConversion"/>
  </si>
  <si>
    <t>저녁</t>
    <phoneticPr fontId="2" type="noConversion"/>
  </si>
  <si>
    <t>도보</t>
    <phoneticPr fontId="2" type="noConversion"/>
  </si>
  <si>
    <t>취침 또는 자유시간</t>
    <phoneticPr fontId="2" type="noConversion"/>
  </si>
  <si>
    <r>
      <t xml:space="preserve">합 </t>
    </r>
    <r>
      <rPr>
        <sz val="11"/>
        <color theme="1"/>
        <rFont val="맑은 고딕"/>
        <family val="3"/>
        <charset val="129"/>
        <scheme val="minor"/>
      </rPr>
      <t xml:space="preserve"> 계</t>
    </r>
    <phoneticPr fontId="2" type="noConversion"/>
  </si>
  <si>
    <t>쿠치터널 &amp; 까오다이 사원</t>
    <phoneticPr fontId="2" type="noConversion"/>
  </si>
  <si>
    <t>신투어리스트 여행사 도착</t>
    <phoneticPr fontId="2" type="noConversion"/>
  </si>
  <si>
    <t>https://www.thesinhtourist.vn/</t>
    <phoneticPr fontId="2" type="noConversion"/>
  </si>
  <si>
    <r>
      <t>베트남 현지</t>
    </r>
    <r>
      <rPr>
        <sz val="11"/>
        <color theme="1"/>
        <rFont val="맑은 고딕"/>
        <family val="3"/>
        <charset val="129"/>
        <scheme val="minor"/>
      </rPr>
      <t xml:space="preserve"> 여행사</t>
    </r>
    <phoneticPr fontId="2" type="noConversion"/>
  </si>
  <si>
    <t>저녁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</si>
  <si>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5일</t>
    </r>
    <phoneticPr fontId="2" type="noConversion"/>
  </si>
  <si>
    <t>쿠치터널 점심</t>
    <phoneticPr fontId="2" type="noConversion"/>
  </si>
  <si>
    <t>호치민</t>
    <phoneticPr fontId="2" type="noConversion"/>
  </si>
  <si>
    <t>점심</t>
    <phoneticPr fontId="2" type="noConversion"/>
  </si>
  <si>
    <t>점심</t>
    <phoneticPr fontId="2" type="noConversion"/>
  </si>
  <si>
    <t>도보</t>
    <phoneticPr fontId="2" type="noConversion"/>
  </si>
  <si>
    <r>
      <t>신투어리스트 여행사</t>
    </r>
    <r>
      <rPr>
        <sz val="11"/>
        <color theme="1"/>
        <rFont val="맑은 고딕"/>
        <family val="3"/>
        <charset val="129"/>
        <scheme val="minor"/>
      </rPr>
      <t xml:space="preserve"> 근처 식당</t>
    </r>
    <phoneticPr fontId="2" type="noConversion"/>
  </si>
  <si>
    <t>도보/택시</t>
    <phoneticPr fontId="2" type="noConversion"/>
  </si>
  <si>
    <t>호텔 휴식 또는 자유시간</t>
    <phoneticPr fontId="2" type="noConversion"/>
  </si>
  <si>
    <t>기상 및 조식</t>
    <phoneticPr fontId="2" type="noConversion"/>
  </si>
  <si>
    <t>http://blog.naver.com/tokyoiyagi/221098250623</t>
    <phoneticPr fontId="2" type="noConversion"/>
  </si>
  <si>
    <r>
      <t>G</t>
    </r>
    <r>
      <rPr>
        <sz val="11"/>
        <color theme="1"/>
        <rFont val="맑은 고딕"/>
        <family val="3"/>
        <charset val="129"/>
        <scheme val="minor"/>
      </rPr>
      <t>O~ HOME!!</t>
    </r>
    <phoneticPr fontId="2" type="noConversion"/>
  </si>
  <si>
    <r>
      <t>L</t>
    </r>
    <r>
      <rPr>
        <sz val="11"/>
        <color theme="1"/>
        <rFont val="맑은 고딕"/>
        <family val="3"/>
        <charset val="129"/>
        <scheme val="minor"/>
      </rPr>
      <t>et's Go!!</t>
    </r>
    <phoneticPr fontId="2" type="noConversion"/>
  </si>
  <si>
    <t>베트남 동</t>
    <phoneticPr fontId="2" type="noConversion"/>
  </si>
  <si>
    <t>환율</t>
    <phoneticPr fontId="2" type="noConversion"/>
  </si>
  <si>
    <t>환율 반영(원)</t>
    <phoneticPr fontId="2" type="noConversion"/>
  </si>
  <si>
    <t>한시장→Summer Hotel</t>
    <phoneticPr fontId="2" type="noConversion"/>
  </si>
  <si>
    <t>다낭</t>
    <phoneticPr fontId="2" type="noConversion"/>
  </si>
  <si>
    <t>오행산</t>
    <phoneticPr fontId="2" type="noConversion"/>
  </si>
  <si>
    <t>Summer Hotel→오행산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</si>
  <si>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2일</t>
    </r>
    <phoneticPr fontId="2" type="noConversion"/>
  </si>
  <si>
    <r>
      <t>오행산(마불마운틴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color theme="1"/>
        <rFont val="맑은 고딕"/>
        <family val="3"/>
        <charset val="129"/>
        <scheme val="minor"/>
      </rPr>
      <t xml:space="preserve"> 출발</t>
    </r>
    <phoneticPr fontId="2" type="noConversion"/>
  </si>
  <si>
    <t>세계 최대의 대리석으로 이루어진 산으로 총 5개의 봉우리로 되어있으며, 나무(木), 금(金), 흙(土), 불(火), 물(水)를 나타낸다 하여 오행산이라고 부른다.</t>
    <phoneticPr fontId="2" type="noConversion"/>
  </si>
  <si>
    <t>http://blog.naver.com/choiat/221141861143</t>
  </si>
  <si>
    <t>http://blog.naver.com/98546/221148120147</t>
  </si>
  <si>
    <t>http://blog.naver.com/tiggernpooh/221137045164</t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</si>
  <si>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3일</t>
    </r>
    <phoneticPr fontId="2" type="noConversion"/>
  </si>
  <si>
    <t>http://blog.naver.com/kdv8698725/221101250935</t>
    <phoneticPr fontId="2" type="noConversion"/>
  </si>
  <si>
    <t>http://blog.naver.com/gruzamer/220621078045</t>
    <phoneticPr fontId="2" type="noConversion"/>
  </si>
  <si>
    <t>2~15세기 베트남 중남부에 번성했던 참파 왕국의 문화와 예술을 엿볼 수 있는 곳</t>
    <phoneticPr fontId="2" type="noConversion"/>
  </si>
  <si>
    <t>바나힐 패키지</t>
    <phoneticPr fontId="2" type="noConversion"/>
  </si>
  <si>
    <t>참조각 박물관</t>
    <phoneticPr fontId="2" type="noConversion"/>
  </si>
  <si>
    <t>http://blog.naver.com/feny/221077522355</t>
    <phoneticPr fontId="2" type="noConversion"/>
  </si>
  <si>
    <t>호이안→다낭</t>
    <phoneticPr fontId="2" type="noConversion"/>
  </si>
  <si>
    <t>Adaline Hotel→참조각 박물관</t>
    <phoneticPr fontId="2" type="noConversion"/>
  </si>
  <si>
    <t>Adaline Hotel→공항</t>
    <phoneticPr fontId="2" type="noConversion"/>
  </si>
  <si>
    <t>렝티지엥 공원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</si>
  <si>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>6일</t>
    </r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</si>
  <si>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7일</t>
    </r>
    <phoneticPr fontId="2" type="noConversion"/>
  </si>
  <si>
    <t>Summer Hotel→영응사</t>
    <phoneticPr fontId="2" type="noConversion"/>
  </si>
  <si>
    <t>다낭→호치민</t>
    <phoneticPr fontId="2" type="noConversion"/>
  </si>
  <si>
    <t>인천→다낭, 호치민→인천</t>
    <phoneticPr fontId="2" type="noConversion"/>
  </si>
  <si>
    <t>교통비 합계(항공 제외)</t>
    <phoneticPr fontId="2" type="noConversion"/>
  </si>
  <si>
    <t>숙박비 합계</t>
    <phoneticPr fontId="2" type="noConversion"/>
  </si>
  <si>
    <t>여행 준비비</t>
    <phoneticPr fontId="2" type="noConversion"/>
  </si>
  <si>
    <t>식비 합계</t>
    <phoneticPr fontId="2" type="noConversion"/>
  </si>
  <si>
    <t>간식 합계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</si>
  <si>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1일</t>
    </r>
    <phoneticPr fontId="2" type="noConversion"/>
  </si>
  <si>
    <t>1월 2일</t>
    <phoneticPr fontId="2" type="noConversion"/>
  </si>
  <si>
    <t>1월 3일</t>
    <phoneticPr fontId="2" type="noConversion"/>
  </si>
  <si>
    <t>호이안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</si>
  <si>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4일</t>
    </r>
    <phoneticPr fontId="2" type="noConversion"/>
  </si>
  <si>
    <t>1월 6일</t>
    <phoneticPr fontId="2" type="noConversion"/>
  </si>
  <si>
    <t>한시장</t>
    <phoneticPr fontId="2" type="noConversion"/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</si>
  <si>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3일</t>
    </r>
    <r>
      <rPr>
        <sz val="11"/>
        <color theme="1"/>
        <rFont val="맑은 고딕"/>
        <family val="2"/>
        <charset val="129"/>
        <scheme val="minor"/>
      </rPr>
      <t/>
    </r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</si>
  <si>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4일</t>
    </r>
    <r>
      <rPr>
        <sz val="11"/>
        <color theme="1"/>
        <rFont val="맑은 고딕"/>
        <family val="2"/>
        <charset val="129"/>
        <scheme val="minor"/>
      </rPr>
      <t/>
    </r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</si>
  <si>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5일</t>
    </r>
    <r>
      <rPr>
        <sz val="11"/>
        <color theme="1"/>
        <rFont val="맑은 고딕"/>
        <family val="2"/>
        <charset val="129"/>
        <scheme val="minor"/>
      </rPr>
      <t/>
    </r>
  </si>
  <si>
    <r>
      <t>1월</t>
    </r>
    <r>
      <rPr>
        <sz val="11"/>
        <color theme="1"/>
        <rFont val="맑은 고딕"/>
        <family val="3"/>
        <charset val="129"/>
        <scheme val="minor"/>
      </rPr>
      <t xml:space="preserve"> 6일</t>
    </r>
    <r>
      <rPr>
        <sz val="11"/>
        <color theme="1"/>
        <rFont val="맑은 고딕"/>
        <family val="2"/>
        <charset val="129"/>
        <scheme val="minor"/>
      </rPr>
      <t/>
    </r>
  </si>
  <si>
    <t>호이안은 16세기 동남아 최대의 무역항으로 베트남과 
중국, 일본, 프랑스의 문화가 함께 공존하는 도시</t>
    <phoneticPr fontId="2" type="noConversion"/>
  </si>
  <si>
    <t>입장료(3명)</t>
    <phoneticPr fontId="2" type="noConversion"/>
  </si>
  <si>
    <t>쪽배+소원등(1가족)</t>
    <phoneticPr fontId="2" type="noConversion"/>
  </si>
  <si>
    <t>http://blog.naver.com/green_moong/221079901462</t>
    <phoneticPr fontId="2" type="noConversion"/>
  </si>
  <si>
    <t>택시</t>
    <phoneticPr fontId="2" type="noConversion"/>
  </si>
  <si>
    <t>호텔 도착</t>
    <phoneticPr fontId="2" type="noConversion"/>
  </si>
  <si>
    <t>점심</t>
    <phoneticPr fontId="2" type="noConversion"/>
  </si>
  <si>
    <t>http://blog.naver.com/dufwjddlftkd/221121493384</t>
    <phoneticPr fontId="2" type="noConversion"/>
  </si>
  <si>
    <t>지불방법</t>
    <phoneticPr fontId="2" type="noConversion"/>
  </si>
  <si>
    <t>카드</t>
    <phoneticPr fontId="2" type="noConversion"/>
  </si>
  <si>
    <t>현금</t>
    <phoneticPr fontId="2" type="noConversion"/>
  </si>
  <si>
    <t>https://www.luneproduction.com/</t>
    <phoneticPr fontId="2" type="noConversion"/>
  </si>
  <si>
    <t>항목</t>
    <phoneticPr fontId="2" type="noConversion"/>
  </si>
  <si>
    <t>일차</t>
    <phoneticPr fontId="2" type="noConversion"/>
  </si>
  <si>
    <t>세부내역</t>
    <phoneticPr fontId="2" type="noConversion"/>
  </si>
  <si>
    <t>경비</t>
    <phoneticPr fontId="2" type="noConversion"/>
  </si>
  <si>
    <t>비 고</t>
    <phoneticPr fontId="2" type="noConversion"/>
  </si>
  <si>
    <t>교통비</t>
    <phoneticPr fontId="2" type="noConversion"/>
  </si>
  <si>
    <t>항공권</t>
    <phoneticPr fontId="2" type="noConversion"/>
  </si>
  <si>
    <t>대한항공</t>
    <phoneticPr fontId="2" type="noConversion"/>
  </si>
  <si>
    <t>1월 1일</t>
    <phoneticPr fontId="2" type="noConversion"/>
  </si>
  <si>
    <t>베트남항공</t>
    <phoneticPr fontId="2" type="noConversion"/>
  </si>
  <si>
    <t>1월 7일</t>
    <phoneticPr fontId="2" type="noConversion"/>
  </si>
  <si>
    <t>공항→Summer Hotel</t>
    <phoneticPr fontId="2" type="noConversion"/>
  </si>
  <si>
    <t>다낭→호이안</t>
    <phoneticPr fontId="2" type="noConversion"/>
  </si>
  <si>
    <t>1월 4일</t>
    <phoneticPr fontId="2" type="noConversion"/>
  </si>
  <si>
    <t>Alagon D'antique Hotel→공항</t>
    <phoneticPr fontId="2" type="noConversion"/>
  </si>
  <si>
    <t>숙박</t>
    <phoneticPr fontId="2" type="noConversion"/>
  </si>
  <si>
    <t>1월 1일-3일</t>
    <phoneticPr fontId="2" type="noConversion"/>
  </si>
  <si>
    <t>Summer Hotel</t>
    <phoneticPr fontId="2" type="noConversion"/>
  </si>
  <si>
    <t>Adaline Hotel and Suite</t>
    <phoneticPr fontId="2" type="noConversion"/>
  </si>
  <si>
    <t>1월 6일-7일</t>
    <phoneticPr fontId="2" type="noConversion"/>
  </si>
  <si>
    <t>투어</t>
    <phoneticPr fontId="2" type="noConversion"/>
  </si>
  <si>
    <t>입장료+엘리베이터(편도)(3명)</t>
    <phoneticPr fontId="2" type="noConversion"/>
  </si>
  <si>
    <t>올드타운</t>
    <phoneticPr fontId="2" type="noConversion"/>
  </si>
  <si>
    <t>보험</t>
    <phoneticPr fontId="2" type="noConversion"/>
  </si>
  <si>
    <t>여행자 보험</t>
    <phoneticPr fontId="2" type="noConversion"/>
  </si>
  <si>
    <t>1월 1일-7일</t>
    <phoneticPr fontId="2" type="noConversion"/>
  </si>
  <si>
    <t>기타 여행비</t>
    <phoneticPr fontId="2" type="noConversion"/>
  </si>
  <si>
    <t>로밍</t>
    <phoneticPr fontId="2" type="noConversion"/>
  </si>
  <si>
    <t>유심</t>
    <phoneticPr fontId="2" type="noConversion"/>
  </si>
  <si>
    <t>식비</t>
    <phoneticPr fontId="2" type="noConversion"/>
  </si>
  <si>
    <t>간식</t>
    <phoneticPr fontId="2" type="noConversion"/>
  </si>
  <si>
    <t>영응사→한시장</t>
    <phoneticPr fontId="2" type="noConversion"/>
  </si>
  <si>
    <t>한시장(원피스)</t>
    <phoneticPr fontId="2" type="noConversion"/>
  </si>
  <si>
    <t>다낭</t>
    <phoneticPr fontId="2" type="noConversion"/>
  </si>
  <si>
    <t>망고</t>
    <phoneticPr fontId="2" type="noConversion"/>
  </si>
  <si>
    <t>자석</t>
    <phoneticPr fontId="2" type="noConversion"/>
  </si>
  <si>
    <t>반미푸엉</t>
    <phoneticPr fontId="2" type="noConversion"/>
  </si>
  <si>
    <t>콩카페</t>
    <phoneticPr fontId="2" type="noConversion"/>
  </si>
  <si>
    <t>물과 맥주</t>
    <phoneticPr fontId="2" type="noConversion"/>
  </si>
  <si>
    <t>음료/휴지</t>
    <phoneticPr fontId="2" type="noConversion"/>
  </si>
  <si>
    <t>1월 2일</t>
    <phoneticPr fontId="2" type="noConversion"/>
  </si>
  <si>
    <t>점심</t>
    <phoneticPr fontId="2" type="noConversion"/>
  </si>
  <si>
    <t>입장료</t>
    <phoneticPr fontId="2" type="noConversion"/>
  </si>
  <si>
    <t>바나힐 간식(도넛)</t>
    <phoneticPr fontId="2" type="noConversion"/>
  </si>
  <si>
    <t>오행산→미케비치</t>
    <phoneticPr fontId="2" type="noConversion"/>
  </si>
  <si>
    <t>바나힐(유람선, 교통비, 가이드, 석식 등)</t>
    <phoneticPr fontId="2" type="noConversion"/>
  </si>
  <si>
    <t>바나힐</t>
    <phoneticPr fontId="2" type="noConversion"/>
  </si>
  <si>
    <t>박물관</t>
    <phoneticPr fontId="2" type="noConversion"/>
  </si>
  <si>
    <t>커피 아이스크림</t>
    <phoneticPr fontId="2" type="noConversion"/>
  </si>
  <si>
    <t>콩카페</t>
    <phoneticPr fontId="2" type="noConversion"/>
  </si>
  <si>
    <t>분짜</t>
    <phoneticPr fontId="2" type="noConversion"/>
  </si>
  <si>
    <t>카페</t>
    <phoneticPr fontId="2" type="noConversion"/>
  </si>
  <si>
    <t>커피 및 기타</t>
    <phoneticPr fontId="2" type="noConversion"/>
  </si>
  <si>
    <t>자석</t>
    <phoneticPr fontId="2" type="noConversion"/>
  </si>
  <si>
    <t>호이안</t>
    <phoneticPr fontId="2" type="noConversion"/>
  </si>
  <si>
    <t>1월 3일</t>
    <phoneticPr fontId="2" type="noConversion"/>
  </si>
  <si>
    <t>귀걸이</t>
    <phoneticPr fontId="2" type="noConversion"/>
  </si>
  <si>
    <t>화장실</t>
    <phoneticPr fontId="2" type="noConversion"/>
  </si>
  <si>
    <t>1월 2일</t>
    <phoneticPr fontId="2" type="noConversion"/>
  </si>
  <si>
    <t>공항 커피</t>
    <phoneticPr fontId="2" type="noConversion"/>
  </si>
  <si>
    <t>비나밋 과자</t>
    <phoneticPr fontId="2" type="noConversion"/>
  </si>
  <si>
    <t>반미푸엉 및 음료</t>
    <phoneticPr fontId="2" type="noConversion"/>
  </si>
  <si>
    <t>공항</t>
    <phoneticPr fontId="2" type="noConversion"/>
  </si>
  <si>
    <t>일본 우동 등</t>
    <phoneticPr fontId="2" type="noConversion"/>
  </si>
  <si>
    <t>호치민(통일궁)</t>
    <phoneticPr fontId="2" type="noConversion"/>
  </si>
  <si>
    <t>통일궁 입장료</t>
    <phoneticPr fontId="2" type="noConversion"/>
  </si>
  <si>
    <t>호치민(전쟁기념관)</t>
    <phoneticPr fontId="2" type="noConversion"/>
  </si>
  <si>
    <t>전쟁기념관 입장료</t>
    <phoneticPr fontId="2" type="noConversion"/>
  </si>
  <si>
    <t>V-카페</t>
    <phoneticPr fontId="2" type="noConversion"/>
  </si>
  <si>
    <r>
      <t>1월 4일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</si>
  <si>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음료수</t>
    <phoneticPr fontId="2" type="noConversion"/>
  </si>
  <si>
    <t>편의점</t>
    <phoneticPr fontId="2" type="noConversion"/>
  </si>
  <si>
    <t>껌과 물</t>
    <phoneticPr fontId="2" type="noConversion"/>
  </si>
  <si>
    <t>저녁</t>
    <phoneticPr fontId="2" type="noConversion"/>
  </si>
  <si>
    <t>beer bar</t>
    <phoneticPr fontId="2" type="noConversion"/>
  </si>
  <si>
    <t>맥주</t>
    <phoneticPr fontId="2" type="noConversion"/>
  </si>
  <si>
    <t>편의점</t>
    <phoneticPr fontId="2" type="noConversion"/>
  </si>
  <si>
    <t>캔맥</t>
    <phoneticPr fontId="2" type="noConversion"/>
  </si>
  <si>
    <t>1월 5일</t>
    <phoneticPr fontId="2" type="noConversion"/>
  </si>
  <si>
    <t>쿠치터널 입장료</t>
    <phoneticPr fontId="2" type="noConversion"/>
  </si>
  <si>
    <t>호치민(쿠치터널)</t>
    <phoneticPr fontId="2" type="noConversion"/>
  </si>
  <si>
    <t>아이스크림</t>
    <phoneticPr fontId="2" type="noConversion"/>
  </si>
  <si>
    <t>저녁</t>
    <phoneticPr fontId="2" type="noConversion"/>
  </si>
  <si>
    <t>구치터널</t>
    <phoneticPr fontId="2" type="noConversion"/>
  </si>
  <si>
    <t>미니소 양말</t>
    <phoneticPr fontId="2" type="noConversion"/>
  </si>
  <si>
    <t>호치민</t>
    <phoneticPr fontId="2" type="noConversion"/>
  </si>
  <si>
    <r>
      <t>1월 5일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</si>
  <si>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커피</t>
    <phoneticPr fontId="2" type="noConversion"/>
  </si>
  <si>
    <t>스타벅스</t>
    <phoneticPr fontId="2" type="noConversion"/>
  </si>
  <si>
    <t>빅시마트</t>
    <phoneticPr fontId="2" type="noConversion"/>
  </si>
  <si>
    <t>치약, 과자 등</t>
    <phoneticPr fontId="2" type="noConversion"/>
  </si>
  <si>
    <t>롯데리아</t>
    <phoneticPr fontId="2" type="noConversion"/>
  </si>
  <si>
    <t>공항→Cap Town Hotel</t>
    <phoneticPr fontId="2" type="noConversion"/>
  </si>
  <si>
    <t>Cap Town Hotel→빅시마트</t>
    <phoneticPr fontId="2" type="noConversion"/>
  </si>
  <si>
    <t>빅시마트→우체국</t>
    <phoneticPr fontId="2" type="noConversion"/>
  </si>
  <si>
    <t>1월 6일</t>
    <phoneticPr fontId="2" type="noConversion"/>
  </si>
  <si>
    <t>호치민 박물관 입장료</t>
    <phoneticPr fontId="2" type="noConversion"/>
  </si>
  <si>
    <t>호치민(호치민 박물관)</t>
    <phoneticPr fontId="2" type="noConversion"/>
  </si>
  <si>
    <t>녹차라테</t>
    <phoneticPr fontId="2" type="noConversion"/>
  </si>
  <si>
    <t>저녁</t>
    <phoneticPr fontId="2" type="noConversion"/>
  </si>
  <si>
    <t>1월 7일</t>
    <phoneticPr fontId="2" type="noConversion"/>
  </si>
  <si>
    <t>호치민(미술관)</t>
    <phoneticPr fontId="2" type="noConversion"/>
  </si>
  <si>
    <t>호치민 미술관 입장료</t>
    <phoneticPr fontId="2" type="noConversion"/>
  </si>
  <si>
    <t>1월 7일</t>
    <phoneticPr fontId="2" type="noConversion"/>
  </si>
  <si>
    <t>공항 점심</t>
    <phoneticPr fontId="2" type="noConversion"/>
  </si>
  <si>
    <t>공항 커피</t>
    <phoneticPr fontId="2" type="noConversion"/>
  </si>
  <si>
    <t>바나힐 패키지(마사지 팁)-달라($)</t>
    <phoneticPr fontId="2" type="noConversion"/>
  </si>
  <si>
    <t>호텔 팁-달라($)</t>
    <phoneticPr fontId="2" type="noConversion"/>
  </si>
  <si>
    <t>공항</t>
    <phoneticPr fontId="2" type="noConversion"/>
  </si>
  <si>
    <r>
      <t>1월 7일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</si>
  <si>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현금</t>
    <phoneticPr fontId="2" type="noConversion"/>
  </si>
  <si>
    <t>빅시마트</t>
    <phoneticPr fontId="2" type="noConversion"/>
  </si>
  <si>
    <t>통일궁→전쟁박물관→인민위원회 청사→벤탄시장→오페라 하우스→동커이 거리 쇼핑</t>
    <phoneticPr fontId="2" type="noConversion"/>
  </si>
  <si>
    <r>
      <t>테탐거리(여행자</t>
    </r>
    <r>
      <rPr>
        <sz val="11"/>
        <color theme="1"/>
        <rFont val="맑은 고딕"/>
        <family val="3"/>
        <charset val="129"/>
        <scheme val="minor"/>
      </rPr>
      <t xml:space="preserve"> 거리)</t>
    </r>
    <phoneticPr fontId="2" type="noConversion"/>
  </si>
  <si>
    <t>호치민시 미술관</t>
    <phoneticPr fontId="2" type="noConversion"/>
  </si>
  <si>
    <t xml:space="preserve">교통/숙박에 대한 사전 정보 : </t>
    <phoneticPr fontId="2" type="noConversion"/>
  </si>
  <si>
    <t>커피 타임 및 점심</t>
    <phoneticPr fontId="2" type="noConversion"/>
  </si>
  <si>
    <r>
      <t>한강 야경을 바라보며</t>
    </r>
    <r>
      <rPr>
        <sz val="11"/>
        <color theme="1"/>
        <rFont val="맑은 고딕"/>
        <family val="3"/>
        <charset val="129"/>
        <scheme val="minor"/>
      </rPr>
      <t xml:space="preserve"> 콩카페에서 커피 한 잔</t>
    </r>
    <phoneticPr fontId="2" type="noConversion"/>
  </si>
  <si>
    <t>바나힐/석식/마사지/한강유람선/루프탑 야경</t>
    <phoneticPr fontId="2" type="noConversion"/>
  </si>
  <si>
    <t>콩카페 및 분짜</t>
    <phoneticPr fontId="2" type="noConversion"/>
  </si>
  <si>
    <r>
      <t>저녁(반미푸엉</t>
    </r>
    <r>
      <rPr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</si>
  <si>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t>개인택시</t>
    <phoneticPr fontId="2" type="noConversion"/>
  </si>
  <si>
    <t>개인택시</t>
    <phoneticPr fontId="2" type="noConversion"/>
  </si>
  <si>
    <t>한시장(야시장) 및 저녁</t>
    <phoneticPr fontId="2" type="noConversion"/>
  </si>
  <si>
    <r>
      <t>바나힐 출발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1"/>
        <rFont val="맑은 고딕"/>
        <family val="3"/>
        <charset val="129"/>
        <scheme val="minor"/>
      </rPr>
      <t>패키지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>일정</t>
    </r>
    <r>
      <rPr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</si>
  <si>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t>호텔도착</t>
    <phoneticPr fontId="2" type="noConversion"/>
  </si>
  <si>
    <r>
      <t>호텔 체크인</t>
    </r>
    <r>
      <rPr>
        <sz val="11"/>
        <color theme="1"/>
        <rFont val="맑은 고딕"/>
        <family val="3"/>
        <charset val="129"/>
        <scheme val="minor"/>
      </rPr>
      <t xml:space="preserve"> 및 점심</t>
    </r>
    <phoneticPr fontId="2" type="noConversion"/>
  </si>
  <si>
    <t>AO SHOW</t>
    <phoneticPr fontId="2" type="noConversion"/>
  </si>
  <si>
    <t>1일 투어</t>
    <phoneticPr fontId="2" type="noConversion"/>
  </si>
  <si>
    <t>쿠치터널 까오다이 사원 및 쿠치터널</t>
    <phoneticPr fontId="2" type="noConversion"/>
  </si>
  <si>
    <t>롯데리아 햄버거</t>
    <phoneticPr fontId="2" type="noConversion"/>
  </si>
  <si>
    <t>호텔 휴식</t>
    <phoneticPr fontId="2" type="noConversion"/>
  </si>
  <si>
    <t>시내 투어</t>
    <phoneticPr fontId="2" type="noConversion"/>
  </si>
  <si>
    <t>팜응우라오 &amp; 데탐거리</t>
    <phoneticPr fontId="2" type="noConversion"/>
  </si>
  <si>
    <t>노트르담 성당→중앙우체국→호치민시 박물관</t>
    <phoneticPr fontId="2" type="noConversion"/>
  </si>
  <si>
    <t>거리 투어</t>
    <phoneticPr fontId="2" type="noConversion"/>
  </si>
  <si>
    <t>호텔 도착 및 자유시간</t>
    <phoneticPr fontId="2" type="noConversion"/>
  </si>
  <si>
    <t>여행자 거리에서 맥주 한 잔</t>
    <phoneticPr fontId="2" type="noConversion"/>
  </si>
  <si>
    <t>호텔 가방팁-달라($)</t>
    <phoneticPr fontId="2" type="noConversion"/>
  </si>
  <si>
    <t>OO보험</t>
    <phoneticPr fontId="2" type="noConversion"/>
  </si>
  <si>
    <t>까오다이/구치터널(패키지)</t>
    <phoneticPr fontId="2" type="noConversion"/>
  </si>
  <si>
    <t>신투어리스트 예약</t>
    <phoneticPr fontId="2" type="noConversion"/>
  </si>
  <si>
    <t>국내 여행사 예약</t>
    <phoneticPr fontId="2" type="noConversion"/>
  </si>
  <si>
    <t>인원 : 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</si>
</sst>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7" x14ac:knownFonts="1">
    <font>
      <sz val="11"/>
      <color theme="1"/>
      <name val="맑은 고딕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double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double">
        <color auto="1"/>
      </bottom>
      <diagonal/>
    </border>
    <border>
      <left style="thin">
        <color auto="1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rgb="FFFF0000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auto="1"/>
      </bottom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double">
        <color auto="1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double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ck">
        <color auto="1"/>
      </bottom>
      <diagonal/>
    </border>
    <border>
      <left style="thick">
        <color rgb="FFFF0000"/>
      </left>
      <right style="thin">
        <color theme="1"/>
      </right>
      <top style="double">
        <color auto="1"/>
      </top>
      <bottom/>
      <diagonal/>
    </border>
    <border>
      <left style="thick">
        <color rgb="FFFF0000"/>
      </left>
      <right style="thin">
        <color theme="1"/>
      </right>
      <top/>
      <bottom/>
      <diagonal/>
    </border>
    <border>
      <left style="thick">
        <color rgb="FFFF0000"/>
      </left>
      <right style="thin">
        <color theme="1"/>
      </right>
      <top/>
      <bottom style="thick">
        <color auto="1"/>
      </bottom>
      <diagonal/>
    </border>
    <border>
      <left style="thick">
        <color rgb="FFFF0000"/>
      </left>
      <right style="thin">
        <color auto="1"/>
      </right>
      <top style="thick">
        <color theme="1"/>
      </top>
      <bottom/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/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theme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/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07">
    <xf numFmtId="0" fontId="0" fillId="0" borderId="0" xfId="0">
      <alignment vertical="center"/>
    </xf>
    <xf numFmtId="2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20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20" fontId="0" fillId="0" borderId="4" xfId="0" applyNumberFormat="1" applyBorder="1">
      <alignment vertical="center"/>
    </xf>
    <xf numFmtId="20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0" fillId="0" borderId="18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0" fontId="0" fillId="0" borderId="29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20" fontId="0" fillId="0" borderId="31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20" fontId="0" fillId="0" borderId="27" xfId="0" applyNumberFormat="1" applyBorder="1">
      <alignment vertical="center"/>
    </xf>
    <xf numFmtId="20" fontId="0" fillId="0" borderId="37" xfId="0" applyNumberFormat="1" applyBorder="1">
      <alignment vertical="center"/>
    </xf>
    <xf numFmtId="0" fontId="0" fillId="0" borderId="37" xfId="0" applyBorder="1" applyAlignment="1">
      <alignment horizontal="center" vertical="center"/>
    </xf>
    <xf numFmtId="20" fontId="0" fillId="0" borderId="41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29" xfId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24" xfId="1" applyBorder="1" applyAlignment="1">
      <alignment horizontal="center" vertical="center" shrinkToFit="1"/>
    </xf>
    <xf numFmtId="0" fontId="3" fillId="0" borderId="21" xfId="1" applyBorder="1" applyAlignment="1">
      <alignment horizontal="center" vertical="center" shrinkToFit="1"/>
    </xf>
    <xf numFmtId="0" fontId="3" fillId="0" borderId="22" xfId="1" applyBorder="1" applyAlignment="1">
      <alignment horizontal="center" vertical="center" shrinkToFit="1"/>
    </xf>
    <xf numFmtId="0" fontId="3" fillId="0" borderId="25" xfId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3" xfId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3" fillId="0" borderId="42" xfId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3" fillId="0" borderId="43" xfId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3" xfId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20" fontId="0" fillId="0" borderId="50" xfId="0" applyNumberForma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3" fillId="0" borderId="13" xfId="1" applyBorder="1" applyAlignment="1">
      <alignment horizontal="center" vertical="center" shrinkToFit="1"/>
    </xf>
    <xf numFmtId="0" fontId="4" fillId="0" borderId="0" xfId="2">
      <alignment vertical="center"/>
    </xf>
    <xf numFmtId="176" fontId="4" fillId="0" borderId="1" xfId="2" applyNumberFormat="1" applyBorder="1" applyAlignment="1">
      <alignment horizontal="right" vertical="center"/>
    </xf>
    <xf numFmtId="4" fontId="4" fillId="0" borderId="1" xfId="2" applyNumberFormat="1" applyBorder="1">
      <alignment vertical="center"/>
    </xf>
    <xf numFmtId="4" fontId="4" fillId="0" borderId="0" xfId="2" applyNumberFormat="1" applyBorder="1">
      <alignment vertical="center"/>
    </xf>
    <xf numFmtId="0" fontId="5" fillId="3" borderId="1" xfId="2" applyFont="1" applyFill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2" borderId="1" xfId="2" applyNumberFormat="1" applyFill="1" applyBorder="1" applyAlignment="1">
      <alignment horizontal="right" vertical="center"/>
    </xf>
    <xf numFmtId="176" fontId="4" fillId="6" borderId="1" xfId="2" applyNumberFormat="1" applyFont="1" applyFill="1" applyBorder="1" applyAlignment="1">
      <alignment horizontal="center" vertical="center"/>
    </xf>
    <xf numFmtId="0" fontId="4" fillId="0" borderId="1" xfId="2" applyBorder="1">
      <alignment vertical="center"/>
    </xf>
    <xf numFmtId="0" fontId="4" fillId="0" borderId="1" xfId="2" applyFont="1" applyBorder="1" applyAlignment="1">
      <alignment horizontal="left" vertical="center"/>
    </xf>
    <xf numFmtId="176" fontId="4" fillId="0" borderId="1" xfId="2" applyNumberFormat="1" applyBorder="1" applyAlignment="1">
      <alignment horizontal="center" vertical="center"/>
    </xf>
    <xf numFmtId="176" fontId="4" fillId="4" borderId="1" xfId="2" applyNumberFormat="1" applyFill="1" applyBorder="1" applyAlignment="1">
      <alignment horizontal="right" vertical="center"/>
    </xf>
    <xf numFmtId="0" fontId="4" fillId="0" borderId="1" xfId="2" applyBorder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5" borderId="1" xfId="2" applyNumberFormat="1" applyFill="1" applyBorder="1" applyAlignment="1">
      <alignment horizontal="right" vertical="center"/>
    </xf>
    <xf numFmtId="0" fontId="4" fillId="0" borderId="3" xfId="2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2" applyNumberForma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3" xfId="0" applyNumberFormat="1" applyBorder="1" applyAlignment="1">
      <alignment horizontal="right" vertical="center"/>
    </xf>
    <xf numFmtId="20" fontId="0" fillId="0" borderId="2" xfId="0" applyNumberFormat="1" applyBorder="1" applyAlignment="1">
      <alignment horizontal="right" vertical="center"/>
    </xf>
    <xf numFmtId="20" fontId="0" fillId="0" borderId="47" xfId="0" applyNumberForma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0" fillId="0" borderId="45" xfId="0" applyBorder="1" applyAlignment="1">
      <alignment horizontal="center" vertical="center" shrinkToFit="1"/>
    </xf>
    <xf numFmtId="176" fontId="4" fillId="0" borderId="3" xfId="2" applyNumberFormat="1" applyBorder="1" applyAlignment="1">
      <alignment horizontal="center" vertical="center"/>
    </xf>
    <xf numFmtId="176" fontId="4" fillId="0" borderId="47" xfId="2" applyNumberFormat="1" applyBorder="1" applyAlignment="1">
      <alignment horizontal="center" vertical="center"/>
    </xf>
    <xf numFmtId="176" fontId="4" fillId="0" borderId="2" xfId="2" applyNumberForma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4" fillId="0" borderId="47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47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4" borderId="22" xfId="2" applyFont="1" applyFill="1" applyBorder="1" applyAlignment="1">
      <alignment horizontal="center" vertical="center"/>
    </xf>
    <xf numFmtId="0" fontId="4" fillId="4" borderId="48" xfId="2" applyFill="1" applyBorder="1" applyAlignment="1">
      <alignment horizontal="center" vertical="center"/>
    </xf>
    <xf numFmtId="0" fontId="4" fillId="4" borderId="44" xfId="2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4" borderId="48" xfId="2" applyFont="1" applyFill="1" applyBorder="1" applyAlignment="1">
      <alignment horizontal="center" vertical="center"/>
    </xf>
    <xf numFmtId="0" fontId="4" fillId="4" borderId="44" xfId="2" applyFont="1" applyFill="1" applyBorder="1" applyAlignment="1">
      <alignment horizontal="center" vertical="center"/>
    </xf>
    <xf numFmtId="0" fontId="4" fillId="0" borderId="23" xfId="2" applyBorder="1" applyAlignment="1">
      <alignment horizontal="center" vertical="center"/>
    </xf>
    <xf numFmtId="0" fontId="4" fillId="0" borderId="54" xfId="2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4" fillId="5" borderId="22" xfId="2" applyFont="1" applyFill="1" applyBorder="1" applyAlignment="1">
      <alignment horizontal="center" vertical="center"/>
    </xf>
    <xf numFmtId="0" fontId="4" fillId="5" borderId="48" xfId="2" applyFont="1" applyFill="1" applyBorder="1" applyAlignment="1">
      <alignment horizontal="center" vertical="center"/>
    </xf>
    <xf numFmtId="0" fontId="4" fillId="5" borderId="44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44" xfId="2" applyFont="1" applyFill="1" applyBorder="1" applyAlignment="1">
      <alignment horizontal="center" vertical="center"/>
    </xf>
    <xf numFmtId="0" fontId="5" fillId="3" borderId="52" xfId="2" applyFont="1" applyFill="1" applyBorder="1" applyAlignment="1">
      <alignment horizontal="center" vertical="center"/>
    </xf>
    <xf numFmtId="0" fontId="5" fillId="3" borderId="53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5" fillId="3" borderId="54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176" fontId="4" fillId="6" borderId="3" xfId="2" applyNumberFormat="1" applyFont="1" applyFill="1" applyBorder="1" applyAlignment="1">
      <alignment horizontal="center" vertical="center"/>
    </xf>
    <xf numFmtId="176" fontId="4" fillId="6" borderId="47" xfId="2" applyNumberFormat="1" applyFill="1" applyBorder="1" applyAlignment="1">
      <alignment horizontal="center" vertical="center"/>
    </xf>
    <xf numFmtId="176" fontId="4" fillId="6" borderId="2" xfId="2" applyNumberFormat="1" applyFill="1" applyBorder="1" applyAlignment="1">
      <alignment horizontal="center" vertical="center"/>
    </xf>
  </cellXfs>
  <cellStyles count="3">
    <cellStyle name="표준" xfId="0" builtinId="0"/>
    <cellStyle name="표준 2" xfId="2"/>
    <cellStyle name="하이퍼링크" xfId="1" builtinId="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log.naver.com/feny/221077522355" TargetMode="External"/><Relationship Id="rId3" Type="http://schemas.openxmlformats.org/officeDocument/2006/relationships/hyperlink" Target="https://www.luneproduction.com/" TargetMode="External"/><Relationship Id="rId7" Type="http://schemas.openxmlformats.org/officeDocument/2006/relationships/hyperlink" Target="http://blog.naver.com/kdv8698725/221101250935" TargetMode="External"/><Relationship Id="rId2" Type="http://schemas.openxmlformats.org/officeDocument/2006/relationships/hyperlink" Target="http://blog.naver.com/rosej1210/220939532366" TargetMode="External"/><Relationship Id="rId1" Type="http://schemas.openxmlformats.org/officeDocument/2006/relationships/hyperlink" Target="http://m.post.naver.com/viewer/postView.nhn?volumeNo=10564050&amp;memberNo=1370&amp;vType=VERTICAL" TargetMode="External"/><Relationship Id="rId6" Type="http://schemas.openxmlformats.org/officeDocument/2006/relationships/hyperlink" Target="http://blog.naver.com/gruzamer/220621078045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blog.naver.com/tokyoiyagi/221098250623" TargetMode="External"/><Relationship Id="rId10" Type="http://schemas.openxmlformats.org/officeDocument/2006/relationships/hyperlink" Target="http://blog.naver.com/dufwjddlftkd/221121493384" TargetMode="External"/><Relationship Id="rId4" Type="http://schemas.openxmlformats.org/officeDocument/2006/relationships/hyperlink" Target="https://www.thesinhtourist.vn/" TargetMode="External"/><Relationship Id="rId9" Type="http://schemas.openxmlformats.org/officeDocument/2006/relationships/hyperlink" Target="http://blog.naver.com/green_moong/22107990146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"/>
  <sheetViews>
    <sheetView tabSelected="1" topLeftCell="A34" zoomScale="85" zoomScaleNormal="85" workbookViewId="0">
      <selection activeCell="F57" sqref="F57"/>
    </sheetView>
  </sheetViews>
  <sheetFormatPr defaultRowHeight="17.399999999999999" x14ac:dyDescent="0.4"/>
  <cols>
    <col min="1" max="1" width="4.69921875" customWidth="1"/>
    <col min="2" max="2" width="9.09765625" customWidth="1"/>
    <col min="3" max="3" width="7.19921875" customWidth="1"/>
    <col min="4" max="4" width="26.5" bestFit="1" customWidth="1"/>
    <col min="5" max="5" width="11.09765625" bestFit="1" customWidth="1"/>
    <col min="6" max="6" width="46" customWidth="1"/>
    <col min="7" max="7" width="32.796875" customWidth="1"/>
    <col min="8" max="8" width="13.796875" customWidth="1"/>
    <col min="9" max="9" width="9.19921875" customWidth="1"/>
  </cols>
  <sheetData>
    <row r="2" spans="2:8" x14ac:dyDescent="0.4">
      <c r="B2" s="142" t="s">
        <v>256</v>
      </c>
      <c r="C2" s="142"/>
      <c r="D2" s="142"/>
      <c r="E2" s="160" t="s">
        <v>81</v>
      </c>
      <c r="F2" s="161"/>
    </row>
    <row r="3" spans="2:8" ht="18" thickBot="1" x14ac:dyDescent="0.45"/>
    <row r="4" spans="2:8" ht="21.9" customHeight="1" thickTop="1" thickBot="1" x14ac:dyDescent="0.45">
      <c r="B4" s="10" t="s">
        <v>1</v>
      </c>
      <c r="C4" s="11" t="s">
        <v>0</v>
      </c>
      <c r="D4" s="12" t="s">
        <v>2</v>
      </c>
      <c r="E4" s="12" t="s">
        <v>28</v>
      </c>
      <c r="F4" s="12" t="s">
        <v>4</v>
      </c>
      <c r="G4" s="16" t="s">
        <v>5</v>
      </c>
      <c r="H4" s="13" t="s">
        <v>3</v>
      </c>
    </row>
    <row r="5" spans="2:8" ht="21.9" customHeight="1" thickTop="1" x14ac:dyDescent="0.4">
      <c r="B5" s="143" t="s">
        <v>6</v>
      </c>
      <c r="C5" s="22">
        <v>0.39583333333333331</v>
      </c>
      <c r="D5" s="17"/>
      <c r="E5" s="52"/>
      <c r="F5" s="30"/>
      <c r="G5" s="30"/>
      <c r="H5" s="65"/>
    </row>
    <row r="6" spans="2:8" ht="21.9" customHeight="1" x14ac:dyDescent="0.4">
      <c r="B6" s="144"/>
      <c r="C6" s="18">
        <v>0.4826388888888889</v>
      </c>
      <c r="D6" s="19" t="s">
        <v>15</v>
      </c>
      <c r="E6" s="53"/>
      <c r="F6" s="158" t="s">
        <v>83</v>
      </c>
      <c r="G6" s="31"/>
      <c r="H6" s="66"/>
    </row>
    <row r="7" spans="2:8" ht="21.9" customHeight="1" x14ac:dyDescent="0.4">
      <c r="B7" s="144"/>
      <c r="C7" s="18">
        <v>0.61111111111111105</v>
      </c>
      <c r="D7" s="19" t="s">
        <v>16</v>
      </c>
      <c r="E7" s="53"/>
      <c r="F7" s="159"/>
      <c r="G7" s="32"/>
      <c r="H7" s="66"/>
    </row>
    <row r="8" spans="2:8" ht="21.9" customHeight="1" x14ac:dyDescent="0.4">
      <c r="B8" s="144"/>
      <c r="C8" s="18">
        <v>0.66666666666666663</v>
      </c>
      <c r="D8" s="19" t="s">
        <v>26</v>
      </c>
      <c r="E8" s="27" t="s">
        <v>29</v>
      </c>
      <c r="F8" s="31" t="s">
        <v>23</v>
      </c>
      <c r="G8" s="31"/>
      <c r="H8" s="66"/>
    </row>
    <row r="9" spans="2:8" ht="21.9" customHeight="1" x14ac:dyDescent="0.4">
      <c r="B9" s="144"/>
      <c r="C9" s="18">
        <v>0.6875</v>
      </c>
      <c r="D9" s="19" t="s">
        <v>27</v>
      </c>
      <c r="E9" s="27" t="s">
        <v>29</v>
      </c>
      <c r="F9" s="31"/>
      <c r="G9" s="31"/>
      <c r="H9" s="66"/>
    </row>
    <row r="10" spans="2:8" s="89" customFormat="1" ht="21.9" customHeight="1" x14ac:dyDescent="0.4">
      <c r="B10" s="144"/>
      <c r="C10" s="92">
        <v>0.75</v>
      </c>
      <c r="D10" s="93" t="s">
        <v>264</v>
      </c>
      <c r="E10" s="93" t="s">
        <v>133</v>
      </c>
      <c r="F10" s="126" t="s">
        <v>258</v>
      </c>
      <c r="G10" s="94"/>
      <c r="H10" s="95"/>
    </row>
    <row r="11" spans="2:8" ht="21.9" customHeight="1" thickBot="1" x14ac:dyDescent="0.45">
      <c r="B11" s="145"/>
      <c r="C11" s="20">
        <v>0.875</v>
      </c>
      <c r="D11" s="96" t="s">
        <v>134</v>
      </c>
      <c r="E11" s="21" t="s">
        <v>29</v>
      </c>
      <c r="F11" s="33"/>
      <c r="G11" s="33"/>
      <c r="H11" s="67"/>
    </row>
    <row r="12" spans="2:8" ht="21.9" customHeight="1" thickTop="1" x14ac:dyDescent="0.4">
      <c r="B12" s="137" t="s">
        <v>7</v>
      </c>
      <c r="C12" s="8">
        <v>0.33333333333333331</v>
      </c>
      <c r="D12" s="7" t="s">
        <v>25</v>
      </c>
      <c r="E12" s="54"/>
      <c r="F12" s="68"/>
      <c r="G12" s="34"/>
      <c r="H12" s="69"/>
    </row>
    <row r="13" spans="2:8" s="89" customFormat="1" ht="21.9" customHeight="1" x14ac:dyDescent="0.4">
      <c r="B13" s="134"/>
      <c r="C13" s="151">
        <v>0.375</v>
      </c>
      <c r="D13" s="148" t="s">
        <v>92</v>
      </c>
      <c r="E13" s="146" t="s">
        <v>29</v>
      </c>
      <c r="F13" s="164" t="s">
        <v>93</v>
      </c>
      <c r="G13" s="35" t="s">
        <v>94</v>
      </c>
      <c r="H13" s="71"/>
    </row>
    <row r="14" spans="2:8" s="89" customFormat="1" ht="21.9" customHeight="1" x14ac:dyDescent="0.4">
      <c r="B14" s="134"/>
      <c r="C14" s="153"/>
      <c r="D14" s="149"/>
      <c r="E14" s="149"/>
      <c r="F14" s="165"/>
      <c r="G14" s="35" t="s">
        <v>95</v>
      </c>
      <c r="H14" s="71"/>
    </row>
    <row r="15" spans="2:8" ht="21.9" customHeight="1" x14ac:dyDescent="0.4">
      <c r="B15" s="134"/>
      <c r="C15" s="152"/>
      <c r="D15" s="150"/>
      <c r="E15" s="150"/>
      <c r="F15" s="166"/>
      <c r="G15" s="35" t="s">
        <v>96</v>
      </c>
      <c r="H15" s="71"/>
    </row>
    <row r="16" spans="2:8" ht="21.9" customHeight="1" x14ac:dyDescent="0.4">
      <c r="B16" s="134"/>
      <c r="C16" s="4">
        <v>0.5</v>
      </c>
      <c r="D16" s="48" t="s">
        <v>59</v>
      </c>
      <c r="E16" s="29" t="s">
        <v>29</v>
      </c>
      <c r="F16" s="70"/>
      <c r="G16" s="35"/>
      <c r="H16" s="71"/>
    </row>
    <row r="17" spans="2:8" ht="21.9" customHeight="1" x14ac:dyDescent="0.4">
      <c r="B17" s="134"/>
      <c r="C17" s="1">
        <v>0.54166666666666663</v>
      </c>
      <c r="D17" s="127" t="s">
        <v>265</v>
      </c>
      <c r="E17" s="146" t="s">
        <v>30</v>
      </c>
      <c r="F17" s="156" t="s">
        <v>259</v>
      </c>
      <c r="G17" s="36"/>
      <c r="H17" s="73"/>
    </row>
    <row r="18" spans="2:8" ht="21.9" customHeight="1" thickBot="1" x14ac:dyDescent="0.45">
      <c r="B18" s="136"/>
      <c r="C18" s="9">
        <v>0.875</v>
      </c>
      <c r="D18" s="63" t="s">
        <v>266</v>
      </c>
      <c r="E18" s="147"/>
      <c r="F18" s="167"/>
      <c r="G18" s="37"/>
      <c r="H18" s="74"/>
    </row>
    <row r="19" spans="2:8" ht="21.9" customHeight="1" thickTop="1" x14ac:dyDescent="0.4">
      <c r="B19" s="137" t="s">
        <v>8</v>
      </c>
      <c r="C19" s="8">
        <v>0.29166666666666669</v>
      </c>
      <c r="D19" s="7" t="s">
        <v>25</v>
      </c>
      <c r="E19" s="55"/>
      <c r="F19" s="70"/>
      <c r="G19" s="38"/>
      <c r="H19" s="71"/>
    </row>
    <row r="20" spans="2:8" ht="21.9" customHeight="1" x14ac:dyDescent="0.4">
      <c r="B20" s="134"/>
      <c r="C20" s="1">
        <v>0.33333333333333331</v>
      </c>
      <c r="D20" s="2" t="s">
        <v>24</v>
      </c>
      <c r="E20" s="47" t="s">
        <v>56</v>
      </c>
      <c r="F20" s="72" t="s">
        <v>22</v>
      </c>
      <c r="G20" s="39"/>
      <c r="H20" s="73"/>
    </row>
    <row r="21" spans="2:8" ht="21.9" customHeight="1" x14ac:dyDescent="0.4">
      <c r="B21" s="134"/>
      <c r="C21" s="1">
        <v>0.35416666666666669</v>
      </c>
      <c r="D21" s="2" t="s">
        <v>35</v>
      </c>
      <c r="E21" s="146" t="s">
        <v>29</v>
      </c>
      <c r="F21" s="72"/>
      <c r="G21" s="41"/>
      <c r="H21" s="73"/>
    </row>
    <row r="22" spans="2:8" s="89" customFormat="1" ht="21.9" customHeight="1" x14ac:dyDescent="0.4">
      <c r="B22" s="134"/>
      <c r="C22" s="151">
        <v>0.375</v>
      </c>
      <c r="D22" s="146" t="s">
        <v>31</v>
      </c>
      <c r="E22" s="149"/>
      <c r="F22" s="162" t="s">
        <v>100</v>
      </c>
      <c r="G22" s="41" t="s">
        <v>98</v>
      </c>
      <c r="H22" s="76"/>
    </row>
    <row r="23" spans="2:8" ht="21.9" customHeight="1" x14ac:dyDescent="0.4">
      <c r="B23" s="134"/>
      <c r="C23" s="152"/>
      <c r="D23" s="150"/>
      <c r="E23" s="150"/>
      <c r="F23" s="163"/>
      <c r="G23" s="90" t="s">
        <v>99</v>
      </c>
      <c r="H23" s="76"/>
    </row>
    <row r="24" spans="2:8" ht="21.9" customHeight="1" x14ac:dyDescent="0.4">
      <c r="B24" s="134"/>
      <c r="C24" s="6">
        <v>0.41666666666666669</v>
      </c>
      <c r="D24" s="28" t="s">
        <v>32</v>
      </c>
      <c r="E24" s="87" t="s">
        <v>34</v>
      </c>
      <c r="F24" s="75" t="s">
        <v>36</v>
      </c>
      <c r="G24" s="41" t="s">
        <v>103</v>
      </c>
      <c r="H24" s="97"/>
    </row>
    <row r="25" spans="2:8" s="89" customFormat="1" ht="21.9" customHeight="1" x14ac:dyDescent="0.4">
      <c r="B25" s="134"/>
      <c r="C25" s="6">
        <v>0.5</v>
      </c>
      <c r="D25" s="123" t="s">
        <v>257</v>
      </c>
      <c r="E25" s="124"/>
      <c r="F25" s="125" t="s">
        <v>260</v>
      </c>
      <c r="G25" s="41"/>
      <c r="H25" s="97"/>
    </row>
    <row r="26" spans="2:8" s="89" customFormat="1" ht="21.9" customHeight="1" x14ac:dyDescent="0.4">
      <c r="B26" s="134"/>
      <c r="C26" s="151">
        <v>0.54166666666666663</v>
      </c>
      <c r="D26" s="146" t="s">
        <v>33</v>
      </c>
      <c r="E26" s="148" t="s">
        <v>263</v>
      </c>
      <c r="F26" s="154" t="s">
        <v>129</v>
      </c>
      <c r="G26" s="41" t="s">
        <v>136</v>
      </c>
      <c r="H26" s="76"/>
    </row>
    <row r="27" spans="2:8" ht="21.9" customHeight="1" x14ac:dyDescent="0.4">
      <c r="B27" s="134"/>
      <c r="C27" s="152"/>
      <c r="D27" s="150"/>
      <c r="E27" s="150"/>
      <c r="F27" s="155"/>
      <c r="G27" s="41" t="s">
        <v>132</v>
      </c>
      <c r="H27" s="76"/>
    </row>
    <row r="28" spans="2:8" ht="21.9" customHeight="1" x14ac:dyDescent="0.4">
      <c r="B28" s="134"/>
      <c r="C28" s="6">
        <v>0.75</v>
      </c>
      <c r="D28" s="28" t="s">
        <v>41</v>
      </c>
      <c r="E28" s="50"/>
      <c r="F28" s="125" t="s">
        <v>261</v>
      </c>
      <c r="G28" s="40"/>
      <c r="H28" s="76"/>
    </row>
    <row r="29" spans="2:8" ht="21.9" customHeight="1" x14ac:dyDescent="0.4">
      <c r="B29" s="134"/>
      <c r="C29" s="6">
        <v>0.83333333333333337</v>
      </c>
      <c r="D29" s="28" t="s">
        <v>37</v>
      </c>
      <c r="E29" s="123" t="s">
        <v>262</v>
      </c>
      <c r="F29" s="75"/>
      <c r="G29" s="41" t="s">
        <v>38</v>
      </c>
      <c r="H29" s="76"/>
    </row>
    <row r="30" spans="2:8" ht="21.9" customHeight="1" thickBot="1" x14ac:dyDescent="0.45">
      <c r="B30" s="134"/>
      <c r="C30" s="6">
        <v>0.875</v>
      </c>
      <c r="D30" s="5" t="s">
        <v>39</v>
      </c>
      <c r="E30" s="28"/>
      <c r="F30" s="75" t="s">
        <v>40</v>
      </c>
      <c r="G30" s="41"/>
      <c r="H30" s="76"/>
    </row>
    <row r="31" spans="2:8" ht="21.9" customHeight="1" thickTop="1" x14ac:dyDescent="0.4">
      <c r="B31" s="133" t="s">
        <v>9</v>
      </c>
      <c r="C31" s="23">
        <v>0.33333333333333331</v>
      </c>
      <c r="D31" s="24" t="s">
        <v>20</v>
      </c>
      <c r="E31" s="56"/>
      <c r="F31" s="77"/>
      <c r="G31" s="42"/>
      <c r="H31" s="78"/>
    </row>
    <row r="32" spans="2:8" ht="21.9" customHeight="1" x14ac:dyDescent="0.4">
      <c r="B32" s="134"/>
      <c r="C32" s="4">
        <v>0.35416666666666669</v>
      </c>
      <c r="D32" s="3" t="s">
        <v>21</v>
      </c>
      <c r="E32" s="48" t="s">
        <v>57</v>
      </c>
      <c r="F32" s="70"/>
      <c r="G32" s="38"/>
      <c r="H32" s="71"/>
    </row>
    <row r="33" spans="2:8" ht="21.9" customHeight="1" x14ac:dyDescent="0.4">
      <c r="B33" s="134"/>
      <c r="C33" s="1">
        <v>0.48958333333333331</v>
      </c>
      <c r="D33" s="2" t="s">
        <v>13</v>
      </c>
      <c r="E33" s="53"/>
      <c r="F33" s="72"/>
      <c r="G33" s="39"/>
      <c r="H33" s="73"/>
    </row>
    <row r="34" spans="2:8" ht="21.9" customHeight="1" x14ac:dyDescent="0.4">
      <c r="B34" s="134"/>
      <c r="C34" s="1">
        <v>0.54861111111111105</v>
      </c>
      <c r="D34" s="2" t="s">
        <v>14</v>
      </c>
      <c r="E34" s="53"/>
      <c r="F34" s="72"/>
      <c r="G34" s="39"/>
      <c r="H34" s="73"/>
    </row>
    <row r="35" spans="2:8" ht="21.9" customHeight="1" x14ac:dyDescent="0.4">
      <c r="B35" s="134"/>
      <c r="C35" s="6">
        <v>0.60416666666666663</v>
      </c>
      <c r="D35" s="123" t="s">
        <v>267</v>
      </c>
      <c r="E35" s="53"/>
      <c r="F35" s="79" t="s">
        <v>45</v>
      </c>
      <c r="G35" s="40"/>
      <c r="H35" s="73"/>
    </row>
    <row r="36" spans="2:8" ht="21.9" customHeight="1" x14ac:dyDescent="0.4">
      <c r="B36" s="134"/>
      <c r="C36" s="6">
        <v>0.625</v>
      </c>
      <c r="D36" s="57" t="s">
        <v>61</v>
      </c>
      <c r="E36" s="139" t="s">
        <v>63</v>
      </c>
      <c r="F36" s="58" t="s">
        <v>253</v>
      </c>
      <c r="G36" s="40"/>
      <c r="H36" s="76"/>
    </row>
    <row r="37" spans="2:8" ht="21.9" customHeight="1" x14ac:dyDescent="0.4">
      <c r="B37" s="134"/>
      <c r="C37" s="6">
        <v>0.75</v>
      </c>
      <c r="D37" s="57" t="s">
        <v>62</v>
      </c>
      <c r="E37" s="140"/>
      <c r="F37" s="58"/>
      <c r="G37" s="40"/>
      <c r="H37" s="76"/>
    </row>
    <row r="38" spans="2:8" ht="21.9" customHeight="1" x14ac:dyDescent="0.4">
      <c r="B38" s="134"/>
      <c r="C38" s="6">
        <v>0.85416666666666663</v>
      </c>
      <c r="D38" s="130" t="s">
        <v>47</v>
      </c>
      <c r="E38" s="141"/>
      <c r="F38" s="131" t="s">
        <v>268</v>
      </c>
      <c r="G38" s="41" t="s">
        <v>140</v>
      </c>
      <c r="H38" s="76"/>
    </row>
    <row r="39" spans="2:8" ht="21.9" customHeight="1" thickBot="1" x14ac:dyDescent="0.45">
      <c r="B39" s="135"/>
      <c r="C39" s="25">
        <v>0.91666666666666663</v>
      </c>
      <c r="D39" s="59" t="s">
        <v>64</v>
      </c>
      <c r="E39" s="26"/>
      <c r="F39" s="80"/>
      <c r="G39" s="43" t="s">
        <v>48</v>
      </c>
      <c r="H39" s="81"/>
    </row>
    <row r="40" spans="2:8" ht="21.9" customHeight="1" thickTop="1" x14ac:dyDescent="0.4">
      <c r="B40" s="134" t="s">
        <v>10</v>
      </c>
      <c r="C40" s="4">
        <v>0.25</v>
      </c>
      <c r="D40" s="61" t="s">
        <v>20</v>
      </c>
      <c r="E40" s="55"/>
      <c r="F40" s="70"/>
      <c r="G40" s="38"/>
      <c r="H40" s="71"/>
    </row>
    <row r="41" spans="2:8" s="60" customFormat="1" ht="21.9" customHeight="1" x14ac:dyDescent="0.4">
      <c r="B41" s="134"/>
      <c r="C41" s="4">
        <v>0.30555555555555552</v>
      </c>
      <c r="D41" s="61" t="s">
        <v>67</v>
      </c>
      <c r="E41" s="88" t="s">
        <v>56</v>
      </c>
      <c r="F41" s="82" t="s">
        <v>69</v>
      </c>
      <c r="G41" s="35" t="s">
        <v>68</v>
      </c>
      <c r="H41" s="71"/>
    </row>
    <row r="42" spans="2:8" ht="21.9" customHeight="1" x14ac:dyDescent="0.4">
      <c r="B42" s="134"/>
      <c r="C42" s="1">
        <v>0.75</v>
      </c>
      <c r="D42" s="83" t="s">
        <v>270</v>
      </c>
      <c r="E42" s="47" t="s">
        <v>58</v>
      </c>
      <c r="F42" s="131" t="s">
        <v>269</v>
      </c>
      <c r="G42" s="39"/>
      <c r="H42" s="73"/>
    </row>
    <row r="43" spans="2:8" ht="21.9" customHeight="1" x14ac:dyDescent="0.4">
      <c r="B43" s="134"/>
      <c r="C43" s="1">
        <v>0.77083333333333337</v>
      </c>
      <c r="D43" s="62" t="s">
        <v>70</v>
      </c>
      <c r="E43" s="55"/>
      <c r="F43" s="83" t="s">
        <v>77</v>
      </c>
      <c r="G43" s="39"/>
      <c r="H43" s="73"/>
    </row>
    <row r="44" spans="2:8" s="60" customFormat="1" ht="21.9" customHeight="1" x14ac:dyDescent="0.4">
      <c r="B44" s="134"/>
      <c r="C44" s="6">
        <v>0.79166666666666663</v>
      </c>
      <c r="D44" s="131" t="s">
        <v>276</v>
      </c>
      <c r="E44" s="57" t="s">
        <v>78</v>
      </c>
      <c r="F44" s="131" t="s">
        <v>274</v>
      </c>
      <c r="G44" s="40"/>
      <c r="H44" s="76"/>
    </row>
    <row r="45" spans="2:8" ht="21.9" customHeight="1" thickBot="1" x14ac:dyDescent="0.45">
      <c r="B45" s="136"/>
      <c r="C45" s="6">
        <v>0.91666666666666663</v>
      </c>
      <c r="D45" s="57" t="s">
        <v>277</v>
      </c>
      <c r="E45" s="57" t="s">
        <v>76</v>
      </c>
      <c r="F45" s="58" t="s">
        <v>278</v>
      </c>
      <c r="G45" s="41"/>
      <c r="H45" s="76"/>
    </row>
    <row r="46" spans="2:8" ht="21.9" customHeight="1" thickTop="1" x14ac:dyDescent="0.4">
      <c r="B46" s="137" t="s">
        <v>11</v>
      </c>
      <c r="C46" s="8">
        <v>0.29166666666666669</v>
      </c>
      <c r="D46" s="64" t="s">
        <v>80</v>
      </c>
      <c r="E46" s="54"/>
      <c r="F46" s="68"/>
      <c r="G46" s="44"/>
      <c r="H46" s="69"/>
    </row>
    <row r="47" spans="2:8" ht="21.9" customHeight="1" x14ac:dyDescent="0.4">
      <c r="B47" s="134"/>
      <c r="C47" s="1">
        <v>0.375</v>
      </c>
      <c r="D47" s="2" t="s">
        <v>46</v>
      </c>
      <c r="E47" s="55"/>
      <c r="F47" s="84" t="s">
        <v>42</v>
      </c>
      <c r="G47" s="36"/>
      <c r="H47" s="73"/>
    </row>
    <row r="48" spans="2:8" s="60" customFormat="1" ht="21.9" customHeight="1" x14ac:dyDescent="0.4">
      <c r="B48" s="134"/>
      <c r="C48" s="1">
        <v>0.39583333333333331</v>
      </c>
      <c r="D48" s="62" t="s">
        <v>252</v>
      </c>
      <c r="E48" s="127" t="s">
        <v>29</v>
      </c>
      <c r="F48" s="84"/>
      <c r="G48" s="36"/>
      <c r="H48" s="73"/>
    </row>
    <row r="49" spans="2:8" s="60" customFormat="1" ht="21.9" customHeight="1" x14ac:dyDescent="0.4">
      <c r="B49" s="134"/>
      <c r="C49" s="1">
        <v>0.45833333333333331</v>
      </c>
      <c r="D49" s="62" t="s">
        <v>107</v>
      </c>
      <c r="E49" s="127" t="s">
        <v>34</v>
      </c>
      <c r="F49" s="84"/>
      <c r="G49" s="36"/>
      <c r="H49" s="73"/>
    </row>
    <row r="50" spans="2:8" s="60" customFormat="1" ht="21.9" customHeight="1" x14ac:dyDescent="0.4">
      <c r="B50" s="134"/>
      <c r="C50" s="1">
        <v>0.5</v>
      </c>
      <c r="D50" s="62" t="s">
        <v>75</v>
      </c>
      <c r="E50" s="55"/>
      <c r="F50" s="84" t="s">
        <v>271</v>
      </c>
      <c r="G50" s="36"/>
      <c r="H50" s="73"/>
    </row>
    <row r="51" spans="2:8" s="89" customFormat="1" ht="21.9" customHeight="1" x14ac:dyDescent="0.4">
      <c r="B51" s="134"/>
      <c r="C51" s="1">
        <v>0.60416666666666663</v>
      </c>
      <c r="D51" s="127" t="s">
        <v>272</v>
      </c>
      <c r="E51" s="127" t="s">
        <v>29</v>
      </c>
      <c r="F51" s="84"/>
      <c r="G51" s="36"/>
      <c r="H51" s="73"/>
    </row>
    <row r="52" spans="2:8" s="60" customFormat="1" ht="21.9" customHeight="1" x14ac:dyDescent="0.4">
      <c r="B52" s="134"/>
      <c r="C52" s="1">
        <v>0.60416666666666663</v>
      </c>
      <c r="D52" s="62" t="s">
        <v>273</v>
      </c>
      <c r="E52" s="127" t="s">
        <v>34</v>
      </c>
      <c r="F52" s="84" t="s">
        <v>275</v>
      </c>
      <c r="G52" s="36"/>
      <c r="H52" s="73"/>
    </row>
    <row r="53" spans="2:8" ht="21.9" customHeight="1" x14ac:dyDescent="0.4">
      <c r="B53" s="134"/>
      <c r="C53" s="1">
        <v>0.70833333333333337</v>
      </c>
      <c r="D53" s="62" t="s">
        <v>70</v>
      </c>
      <c r="E53" s="55"/>
      <c r="F53" s="72"/>
      <c r="G53" s="39"/>
      <c r="H53" s="73"/>
    </row>
    <row r="54" spans="2:8" ht="21.9" customHeight="1" thickBot="1" x14ac:dyDescent="0.45">
      <c r="B54" s="136"/>
      <c r="C54" s="9">
        <v>0.83333333333333337</v>
      </c>
      <c r="D54" s="63" t="s">
        <v>79</v>
      </c>
      <c r="E54" s="132"/>
      <c r="F54" s="129" t="s">
        <v>254</v>
      </c>
      <c r="G54" s="37"/>
      <c r="H54" s="85"/>
    </row>
    <row r="55" spans="2:8" ht="21.9" customHeight="1" thickTop="1" x14ac:dyDescent="0.4">
      <c r="B55" s="137" t="s">
        <v>12</v>
      </c>
      <c r="C55" s="4">
        <v>0.33333333333333331</v>
      </c>
      <c r="D55" s="48" t="s">
        <v>54</v>
      </c>
      <c r="E55" s="55"/>
      <c r="F55" s="70"/>
      <c r="G55" s="38"/>
      <c r="H55" s="71"/>
    </row>
    <row r="56" spans="2:8" s="46" customFormat="1" ht="21.9" customHeight="1" x14ac:dyDescent="0.4">
      <c r="B56" s="134"/>
      <c r="C56" s="4">
        <v>0.375</v>
      </c>
      <c r="D56" s="121" t="s">
        <v>255</v>
      </c>
      <c r="E56" s="48" t="s">
        <v>56</v>
      </c>
      <c r="F56" s="82"/>
      <c r="G56" s="38"/>
      <c r="H56" s="71"/>
    </row>
    <row r="57" spans="2:8" ht="21.9" customHeight="1" x14ac:dyDescent="0.4">
      <c r="B57" s="134"/>
      <c r="C57" s="1">
        <v>0.45833333333333331</v>
      </c>
      <c r="D57" s="47" t="s">
        <v>55</v>
      </c>
      <c r="E57" s="127" t="s">
        <v>29</v>
      </c>
      <c r="F57" s="83"/>
      <c r="G57" s="39"/>
      <c r="H57" s="73"/>
    </row>
    <row r="58" spans="2:8" ht="21.9" customHeight="1" x14ac:dyDescent="0.4">
      <c r="B58" s="134"/>
      <c r="C58" s="1">
        <v>0.47916666666666669</v>
      </c>
      <c r="D58" s="2" t="s">
        <v>17</v>
      </c>
      <c r="E58" s="49"/>
      <c r="F58" s="72"/>
      <c r="G58" s="39"/>
      <c r="H58" s="73"/>
    </row>
    <row r="59" spans="2:8" s="89" customFormat="1" ht="21.9" customHeight="1" x14ac:dyDescent="0.4">
      <c r="B59" s="134"/>
      <c r="C59" s="6">
        <v>0.54166666666666663</v>
      </c>
      <c r="D59" s="91" t="s">
        <v>135</v>
      </c>
      <c r="E59" s="50"/>
      <c r="F59" s="75"/>
      <c r="G59" s="40"/>
      <c r="H59" s="76"/>
    </row>
    <row r="60" spans="2:8" ht="21.9" customHeight="1" x14ac:dyDescent="0.4">
      <c r="B60" s="134"/>
      <c r="C60" s="6">
        <v>0.57986111111111105</v>
      </c>
      <c r="D60" s="5" t="s">
        <v>19</v>
      </c>
      <c r="E60" s="50"/>
      <c r="F60" s="156" t="s">
        <v>82</v>
      </c>
      <c r="G60" s="40"/>
      <c r="H60" s="76"/>
    </row>
    <row r="61" spans="2:8" ht="21.9" customHeight="1" thickBot="1" x14ac:dyDescent="0.45">
      <c r="B61" s="138"/>
      <c r="C61" s="14">
        <v>0.88541666666666663</v>
      </c>
      <c r="D61" s="15" t="s">
        <v>18</v>
      </c>
      <c r="E61" s="51"/>
      <c r="F61" s="157"/>
      <c r="G61" s="45"/>
      <c r="H61" s="86"/>
    </row>
    <row r="62" spans="2:8" ht="18" thickTop="1" x14ac:dyDescent="0.4"/>
  </sheetData>
  <mergeCells count="26">
    <mergeCell ref="F26:F27"/>
    <mergeCell ref="F60:F61"/>
    <mergeCell ref="F6:F7"/>
    <mergeCell ref="E2:F2"/>
    <mergeCell ref="F22:F23"/>
    <mergeCell ref="F13:F15"/>
    <mergeCell ref="F17:F18"/>
    <mergeCell ref="B2:D2"/>
    <mergeCell ref="B5:B11"/>
    <mergeCell ref="B12:B18"/>
    <mergeCell ref="B19:B30"/>
    <mergeCell ref="E17:E18"/>
    <mergeCell ref="D13:D15"/>
    <mergeCell ref="D26:D27"/>
    <mergeCell ref="C22:C23"/>
    <mergeCell ref="D22:D23"/>
    <mergeCell ref="E21:E23"/>
    <mergeCell ref="C13:C15"/>
    <mergeCell ref="E13:E15"/>
    <mergeCell ref="C26:C27"/>
    <mergeCell ref="E26:E27"/>
    <mergeCell ref="B31:B39"/>
    <mergeCell ref="B40:B45"/>
    <mergeCell ref="B46:B54"/>
    <mergeCell ref="B55:B61"/>
    <mergeCell ref="E36:E38"/>
  </mergeCells>
  <phoneticPr fontId="2" type="noConversion"/>
  <hyperlinks>
    <hyperlink ref="G29" r:id="rId1"/>
    <hyperlink ref="G39" r:id="rId2"/>
    <hyperlink ref="G38" r:id="rId3"/>
    <hyperlink ref="G41" r:id="rId4"/>
    <hyperlink ref="E2" r:id="rId5"/>
    <hyperlink ref="G23" r:id="rId6"/>
    <hyperlink ref="G22" r:id="rId7"/>
    <hyperlink ref="G24" r:id="rId8"/>
    <hyperlink ref="G27" r:id="rId9"/>
    <hyperlink ref="G26" r:id="rId10"/>
  </hyperlinks>
  <pageMargins left="0.7" right="0.7" top="0.75" bottom="0.75" header="0.29998599999999997" footer="0.29998599999999997"/>
  <pageSetup paperSize="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1"/>
  <sheetViews>
    <sheetView topLeftCell="A10" zoomScale="70" zoomScaleNormal="70" workbookViewId="0">
      <selection activeCell="F5" sqref="F5"/>
    </sheetView>
  </sheetViews>
  <sheetFormatPr defaultRowHeight="17.399999999999999" x14ac:dyDescent="0.4"/>
  <cols>
    <col min="1" max="1" width="8.796875" style="98"/>
    <col min="2" max="3" width="7.09765625" style="98" bestFit="1" customWidth="1"/>
    <col min="4" max="4" width="15.3984375" style="98" customWidth="1"/>
    <col min="5" max="5" width="11.59765625" style="98" bestFit="1" customWidth="1"/>
    <col min="6" max="6" width="35.8984375" style="98" bestFit="1" customWidth="1"/>
    <col min="7" max="7" width="11.59765625" style="98" customWidth="1"/>
    <col min="8" max="8" width="15" style="98" bestFit="1" customWidth="1"/>
    <col min="9" max="9" width="9.09765625" style="98" bestFit="1" customWidth="1"/>
    <col min="10" max="10" width="18.3984375" style="98" customWidth="1"/>
    <col min="11" max="16384" width="8.796875" style="98"/>
  </cols>
  <sheetData>
    <row r="2" spans="2:10" x14ac:dyDescent="0.4">
      <c r="F2" s="106" t="s">
        <v>284</v>
      </c>
      <c r="G2" s="113" t="s">
        <v>85</v>
      </c>
      <c r="H2" s="100">
        <v>4.7300000000000002E-2</v>
      </c>
      <c r="I2" s="101"/>
    </row>
    <row r="3" spans="2:10" ht="21.75" customHeight="1" x14ac:dyDescent="0.4">
      <c r="B3" s="198"/>
      <c r="C3" s="200" t="s">
        <v>141</v>
      </c>
      <c r="D3" s="201"/>
      <c r="E3" s="191" t="s">
        <v>142</v>
      </c>
      <c r="F3" s="191" t="s">
        <v>143</v>
      </c>
      <c r="G3" s="196" t="s">
        <v>144</v>
      </c>
      <c r="H3" s="197"/>
      <c r="I3" s="191" t="s">
        <v>137</v>
      </c>
      <c r="J3" s="191" t="s">
        <v>145</v>
      </c>
    </row>
    <row r="4" spans="2:10" ht="21.75" customHeight="1" x14ac:dyDescent="0.4">
      <c r="B4" s="199"/>
      <c r="C4" s="202"/>
      <c r="D4" s="203"/>
      <c r="E4" s="192"/>
      <c r="F4" s="192"/>
      <c r="G4" s="102" t="s">
        <v>84</v>
      </c>
      <c r="H4" s="102" t="s">
        <v>86</v>
      </c>
      <c r="I4" s="192"/>
      <c r="J4" s="192"/>
    </row>
    <row r="5" spans="2:10" ht="21.75" customHeight="1" x14ac:dyDescent="0.4">
      <c r="B5" s="174" t="s">
        <v>146</v>
      </c>
      <c r="C5" s="174" t="s">
        <v>147</v>
      </c>
      <c r="D5" s="110" t="s">
        <v>148</v>
      </c>
      <c r="E5" s="110" t="s">
        <v>149</v>
      </c>
      <c r="F5" s="103" t="s">
        <v>112</v>
      </c>
      <c r="G5" s="104"/>
      <c r="H5" s="99">
        <v>1939700</v>
      </c>
      <c r="I5" s="105" t="s">
        <v>138</v>
      </c>
      <c r="J5" s="110"/>
    </row>
    <row r="6" spans="2:10" ht="21.75" customHeight="1" x14ac:dyDescent="0.4">
      <c r="B6" s="175"/>
      <c r="C6" s="176"/>
      <c r="D6" s="110" t="s">
        <v>150</v>
      </c>
      <c r="E6" s="110" t="s">
        <v>151</v>
      </c>
      <c r="F6" s="103" t="s">
        <v>111</v>
      </c>
      <c r="G6" s="99">
        <v>5364000</v>
      </c>
      <c r="H6" s="99">
        <f>G6*$H$2</f>
        <v>253717.2</v>
      </c>
      <c r="I6" s="105" t="s">
        <v>138</v>
      </c>
      <c r="J6" s="110"/>
    </row>
    <row r="7" spans="2:10" ht="21.75" customHeight="1" x14ac:dyDescent="0.4">
      <c r="B7" s="175"/>
      <c r="C7" s="174" t="s">
        <v>57</v>
      </c>
      <c r="D7" s="174" t="s">
        <v>88</v>
      </c>
      <c r="E7" s="174" t="s">
        <v>149</v>
      </c>
      <c r="F7" s="103" t="s">
        <v>152</v>
      </c>
      <c r="G7" s="99">
        <v>93000</v>
      </c>
      <c r="H7" s="99">
        <f>G7*$H$2</f>
        <v>4398.9000000000005</v>
      </c>
      <c r="I7" s="171" t="s">
        <v>139</v>
      </c>
      <c r="J7" s="110"/>
    </row>
    <row r="8" spans="2:10" ht="21.75" customHeight="1" x14ac:dyDescent="0.4">
      <c r="B8" s="175"/>
      <c r="C8" s="175"/>
      <c r="D8" s="175"/>
      <c r="E8" s="175"/>
      <c r="F8" s="103" t="s">
        <v>110</v>
      </c>
      <c r="G8" s="99">
        <v>120000</v>
      </c>
      <c r="H8" s="99">
        <f t="shared" ref="H8:H20" si="0">G8*$H$2</f>
        <v>5676</v>
      </c>
      <c r="I8" s="172"/>
      <c r="J8" s="110"/>
    </row>
    <row r="9" spans="2:10" ht="21.75" customHeight="1" x14ac:dyDescent="0.4">
      <c r="B9" s="175"/>
      <c r="C9" s="175"/>
      <c r="D9" s="175"/>
      <c r="E9" s="175"/>
      <c r="F9" s="103" t="s">
        <v>172</v>
      </c>
      <c r="G9" s="99">
        <v>160000</v>
      </c>
      <c r="H9" s="99">
        <f t="shared" si="0"/>
        <v>7568</v>
      </c>
      <c r="I9" s="172"/>
      <c r="J9" s="110"/>
    </row>
    <row r="10" spans="2:10" ht="21.75" customHeight="1" x14ac:dyDescent="0.4">
      <c r="B10" s="175"/>
      <c r="C10" s="175"/>
      <c r="D10" s="175"/>
      <c r="E10" s="176"/>
      <c r="F10" s="103" t="s">
        <v>87</v>
      </c>
      <c r="G10" s="99">
        <v>41000</v>
      </c>
      <c r="H10" s="99">
        <f t="shared" si="0"/>
        <v>1939.3000000000002</v>
      </c>
      <c r="I10" s="172"/>
      <c r="J10" s="110"/>
    </row>
    <row r="11" spans="2:10" ht="21.75" customHeight="1" x14ac:dyDescent="0.4">
      <c r="B11" s="175"/>
      <c r="C11" s="175"/>
      <c r="D11" s="175"/>
      <c r="E11" s="178" t="s">
        <v>91</v>
      </c>
      <c r="F11" s="103" t="s">
        <v>90</v>
      </c>
      <c r="G11" s="99">
        <v>110000</v>
      </c>
      <c r="H11" s="99">
        <f t="shared" si="0"/>
        <v>5203</v>
      </c>
      <c r="I11" s="172"/>
      <c r="J11" s="110"/>
    </row>
    <row r="12" spans="2:10" ht="21.75" customHeight="1" x14ac:dyDescent="0.4">
      <c r="B12" s="175"/>
      <c r="C12" s="175"/>
      <c r="D12" s="175"/>
      <c r="E12" s="179"/>
      <c r="F12" s="103" t="s">
        <v>185</v>
      </c>
      <c r="G12" s="99">
        <v>115000</v>
      </c>
      <c r="H12" s="99">
        <f t="shared" si="0"/>
        <v>5439.5</v>
      </c>
      <c r="I12" s="172"/>
      <c r="J12" s="110"/>
    </row>
    <row r="13" spans="2:10" ht="21.75" customHeight="1" x14ac:dyDescent="0.4">
      <c r="B13" s="175"/>
      <c r="C13" s="175"/>
      <c r="D13" s="175"/>
      <c r="E13" s="178" t="s">
        <v>97</v>
      </c>
      <c r="F13" s="103" t="s">
        <v>105</v>
      </c>
      <c r="G13" s="99">
        <v>40000</v>
      </c>
      <c r="H13" s="99">
        <f t="shared" si="0"/>
        <v>1892</v>
      </c>
      <c r="I13" s="172"/>
      <c r="J13" s="110"/>
    </row>
    <row r="14" spans="2:10" ht="21.75" customHeight="1" x14ac:dyDescent="0.4">
      <c r="B14" s="175"/>
      <c r="C14" s="175"/>
      <c r="D14" s="174" t="s">
        <v>121</v>
      </c>
      <c r="E14" s="180"/>
      <c r="F14" s="103" t="s">
        <v>153</v>
      </c>
      <c r="G14" s="99">
        <v>250000</v>
      </c>
      <c r="H14" s="99">
        <f t="shared" si="0"/>
        <v>11825</v>
      </c>
      <c r="I14" s="172"/>
      <c r="J14" s="110"/>
    </row>
    <row r="15" spans="2:10" ht="21.75" customHeight="1" x14ac:dyDescent="0.4">
      <c r="B15" s="175"/>
      <c r="C15" s="175"/>
      <c r="D15" s="175"/>
      <c r="E15" s="180"/>
      <c r="F15" s="103" t="s">
        <v>104</v>
      </c>
      <c r="G15" s="99">
        <v>300000</v>
      </c>
      <c r="H15" s="99">
        <f t="shared" si="0"/>
        <v>14190</v>
      </c>
      <c r="I15" s="172"/>
      <c r="J15" s="107"/>
    </row>
    <row r="16" spans="2:10" ht="21.75" customHeight="1" x14ac:dyDescent="0.4">
      <c r="B16" s="175"/>
      <c r="C16" s="175"/>
      <c r="D16" s="174" t="s">
        <v>73</v>
      </c>
      <c r="E16" s="174" t="s">
        <v>154</v>
      </c>
      <c r="F16" s="103" t="s">
        <v>106</v>
      </c>
      <c r="G16" s="99">
        <v>110000</v>
      </c>
      <c r="H16" s="99">
        <f t="shared" si="0"/>
        <v>5203</v>
      </c>
      <c r="I16" s="172"/>
      <c r="J16" s="110"/>
    </row>
    <row r="17" spans="2:10" ht="21.75" customHeight="1" x14ac:dyDescent="0.4">
      <c r="B17" s="175"/>
      <c r="C17" s="175"/>
      <c r="D17" s="175"/>
      <c r="E17" s="176"/>
      <c r="F17" s="103" t="s">
        <v>233</v>
      </c>
      <c r="G17" s="99">
        <v>140000</v>
      </c>
      <c r="H17" s="99">
        <f t="shared" si="0"/>
        <v>6622</v>
      </c>
      <c r="I17" s="172"/>
      <c r="J17" s="110"/>
    </row>
    <row r="18" spans="2:10" ht="21.75" customHeight="1" x14ac:dyDescent="0.4">
      <c r="B18" s="175"/>
      <c r="C18" s="175"/>
      <c r="D18" s="175"/>
      <c r="E18" s="178" t="s">
        <v>108</v>
      </c>
      <c r="F18" s="103" t="s">
        <v>234</v>
      </c>
      <c r="G18" s="99">
        <v>64000</v>
      </c>
      <c r="H18" s="99">
        <f t="shared" si="0"/>
        <v>3027.2000000000003</v>
      </c>
      <c r="I18" s="172"/>
      <c r="J18" s="110"/>
    </row>
    <row r="19" spans="2:10" ht="21.75" customHeight="1" x14ac:dyDescent="0.4">
      <c r="B19" s="175"/>
      <c r="C19" s="175"/>
      <c r="D19" s="175"/>
      <c r="E19" s="180"/>
      <c r="F19" s="103" t="s">
        <v>235</v>
      </c>
      <c r="G19" s="99">
        <v>84000</v>
      </c>
      <c r="H19" s="99">
        <f t="shared" si="0"/>
        <v>3973.2000000000003</v>
      </c>
      <c r="I19" s="172"/>
      <c r="J19" s="110"/>
    </row>
    <row r="20" spans="2:10" ht="21.75" customHeight="1" x14ac:dyDescent="0.4">
      <c r="B20" s="175"/>
      <c r="C20" s="176"/>
      <c r="D20" s="176"/>
      <c r="E20" s="113" t="s">
        <v>109</v>
      </c>
      <c r="F20" s="103" t="s">
        <v>155</v>
      </c>
      <c r="G20" s="99">
        <v>140000</v>
      </c>
      <c r="H20" s="99">
        <f t="shared" si="0"/>
        <v>6622</v>
      </c>
      <c r="I20" s="172"/>
      <c r="J20" s="110"/>
    </row>
    <row r="21" spans="2:10" ht="21.75" customHeight="1" x14ac:dyDescent="0.4">
      <c r="B21" s="175"/>
      <c r="C21" s="175"/>
      <c r="D21" s="174" t="s">
        <v>174</v>
      </c>
      <c r="E21" s="119" t="s">
        <v>181</v>
      </c>
      <c r="F21" s="108" t="s">
        <v>180</v>
      </c>
      <c r="G21" s="99">
        <v>54000</v>
      </c>
      <c r="H21" s="99">
        <f t="shared" ref="H21:H29" si="1">G21*$H$2</f>
        <v>2554.2000000000003</v>
      </c>
      <c r="I21" s="168" t="s">
        <v>251</v>
      </c>
      <c r="J21" s="119"/>
    </row>
    <row r="22" spans="2:10" ht="21.75" customHeight="1" x14ac:dyDescent="0.4">
      <c r="B22" s="175"/>
      <c r="C22" s="175"/>
      <c r="D22" s="176"/>
      <c r="E22" s="119" t="s">
        <v>181</v>
      </c>
      <c r="F22" s="108" t="s">
        <v>247</v>
      </c>
      <c r="G22" s="99">
        <f>9*22729</f>
        <v>204561</v>
      </c>
      <c r="H22" s="99">
        <f t="shared" si="1"/>
        <v>9675.7353000000003</v>
      </c>
      <c r="I22" s="169"/>
      <c r="J22" s="119"/>
    </row>
    <row r="23" spans="2:10" ht="21.75" customHeight="1" x14ac:dyDescent="0.4">
      <c r="B23" s="175"/>
      <c r="C23" s="175"/>
      <c r="D23" s="174" t="s">
        <v>195</v>
      </c>
      <c r="E23" s="174" t="s">
        <v>196</v>
      </c>
      <c r="F23" s="108" t="s">
        <v>194</v>
      </c>
      <c r="G23" s="99">
        <v>40000</v>
      </c>
      <c r="H23" s="99">
        <f t="shared" si="1"/>
        <v>1892</v>
      </c>
      <c r="I23" s="169"/>
      <c r="J23" s="119"/>
    </row>
    <row r="24" spans="2:10" ht="21.75" customHeight="1" x14ac:dyDescent="0.4">
      <c r="B24" s="175"/>
      <c r="C24" s="175"/>
      <c r="D24" s="175"/>
      <c r="E24" s="175"/>
      <c r="F24" s="108" t="s">
        <v>197</v>
      </c>
      <c r="G24" s="99">
        <v>50000</v>
      </c>
      <c r="H24" s="99">
        <f t="shared" si="1"/>
        <v>2365</v>
      </c>
      <c r="I24" s="169"/>
      <c r="J24" s="119"/>
    </row>
    <row r="25" spans="2:10" ht="21.75" customHeight="1" x14ac:dyDescent="0.4">
      <c r="B25" s="175"/>
      <c r="C25" s="175"/>
      <c r="D25" s="175"/>
      <c r="E25" s="175"/>
      <c r="F25" s="108" t="s">
        <v>198</v>
      </c>
      <c r="G25" s="99">
        <v>4000</v>
      </c>
      <c r="H25" s="99">
        <f t="shared" si="1"/>
        <v>189.20000000000002</v>
      </c>
      <c r="I25" s="169"/>
      <c r="J25" s="119"/>
    </row>
    <row r="26" spans="2:10" ht="21.75" customHeight="1" x14ac:dyDescent="0.4">
      <c r="B26" s="175"/>
      <c r="C26" s="175"/>
      <c r="D26" s="176"/>
      <c r="E26" s="176"/>
      <c r="F26" s="108" t="s">
        <v>279</v>
      </c>
      <c r="G26" s="99">
        <f>2*22729</f>
        <v>45458</v>
      </c>
      <c r="H26" s="99">
        <f t="shared" si="1"/>
        <v>2150.1633999999999</v>
      </c>
      <c r="I26" s="169"/>
      <c r="J26" s="119"/>
    </row>
    <row r="27" spans="2:10" ht="21.75" customHeight="1" x14ac:dyDescent="0.4">
      <c r="B27" s="175"/>
      <c r="C27" s="175"/>
      <c r="D27" s="174" t="s">
        <v>226</v>
      </c>
      <c r="E27" s="119" t="s">
        <v>219</v>
      </c>
      <c r="F27" s="108" t="s">
        <v>225</v>
      </c>
      <c r="G27" s="99">
        <v>43000</v>
      </c>
      <c r="H27" s="99">
        <f t="shared" si="1"/>
        <v>2033.9</v>
      </c>
      <c r="I27" s="169"/>
      <c r="J27" s="119"/>
    </row>
    <row r="28" spans="2:10" ht="21.75" customHeight="1" x14ac:dyDescent="0.4">
      <c r="B28" s="175"/>
      <c r="C28" s="175"/>
      <c r="D28" s="175"/>
      <c r="E28" s="119" t="s">
        <v>236</v>
      </c>
      <c r="F28" s="108" t="s">
        <v>198</v>
      </c>
      <c r="G28" s="99">
        <v>4000</v>
      </c>
      <c r="H28" s="99">
        <f t="shared" si="1"/>
        <v>189.20000000000002</v>
      </c>
      <c r="I28" s="169"/>
      <c r="J28" s="119"/>
    </row>
    <row r="29" spans="2:10" ht="21.75" customHeight="1" x14ac:dyDescent="0.4">
      <c r="B29" s="175"/>
      <c r="C29" s="175"/>
      <c r="D29" s="176"/>
      <c r="E29" s="128" t="s">
        <v>244</v>
      </c>
      <c r="F29" s="108" t="s">
        <v>248</v>
      </c>
      <c r="G29" s="99">
        <f>4*22729</f>
        <v>90916</v>
      </c>
      <c r="H29" s="99">
        <f t="shared" si="1"/>
        <v>4300.3267999999998</v>
      </c>
      <c r="I29" s="170"/>
      <c r="J29" s="119"/>
    </row>
    <row r="30" spans="2:10" ht="21.75" customHeight="1" x14ac:dyDescent="0.4">
      <c r="B30" s="176"/>
      <c r="C30" s="181" t="s">
        <v>113</v>
      </c>
      <c r="D30" s="185"/>
      <c r="E30" s="185"/>
      <c r="F30" s="185"/>
      <c r="G30" s="186"/>
      <c r="H30" s="109">
        <f>SUM(H7:H29)</f>
        <v>108928.82549999998</v>
      </c>
      <c r="I30" s="109"/>
      <c r="J30" s="108"/>
    </row>
    <row r="31" spans="2:10" ht="21.75" customHeight="1" x14ac:dyDescent="0.4">
      <c r="B31" s="174" t="s">
        <v>156</v>
      </c>
      <c r="C31" s="177" t="s">
        <v>88</v>
      </c>
      <c r="D31" s="177"/>
      <c r="E31" s="110" t="s">
        <v>157</v>
      </c>
      <c r="F31" s="103" t="s">
        <v>158</v>
      </c>
      <c r="G31" s="122">
        <v>1150800</v>
      </c>
      <c r="H31" s="99">
        <f>G31*$H$2</f>
        <v>54432.840000000004</v>
      </c>
      <c r="I31" s="204" t="s">
        <v>138</v>
      </c>
      <c r="J31" s="110"/>
    </row>
    <row r="32" spans="2:10" ht="21.75" customHeight="1" x14ac:dyDescent="0.4">
      <c r="B32" s="175"/>
      <c r="C32" s="177"/>
      <c r="D32" s="177"/>
      <c r="E32" s="110" t="s">
        <v>44</v>
      </c>
      <c r="F32" s="108" t="s">
        <v>159</v>
      </c>
      <c r="G32" s="122">
        <v>1349532</v>
      </c>
      <c r="H32" s="99">
        <f t="shared" ref="H32:H34" si="2">G32*$H$2</f>
        <v>63832.863600000004</v>
      </c>
      <c r="I32" s="205"/>
      <c r="J32" s="110"/>
    </row>
    <row r="33" spans="2:10" ht="21.75" customHeight="1" x14ac:dyDescent="0.4">
      <c r="B33" s="175"/>
      <c r="C33" s="177" t="s">
        <v>73</v>
      </c>
      <c r="D33" s="177"/>
      <c r="E33" s="110" t="s">
        <v>43</v>
      </c>
      <c r="F33" s="108" t="s">
        <v>45</v>
      </c>
      <c r="G33" s="122">
        <v>3778500</v>
      </c>
      <c r="H33" s="99">
        <f t="shared" si="2"/>
        <v>178723.05000000002</v>
      </c>
      <c r="I33" s="205"/>
      <c r="J33" s="110"/>
    </row>
    <row r="34" spans="2:10" ht="21.75" customHeight="1" x14ac:dyDescent="0.4">
      <c r="B34" s="175"/>
      <c r="C34" s="177"/>
      <c r="D34" s="177"/>
      <c r="E34" s="110" t="s">
        <v>160</v>
      </c>
      <c r="F34" s="108" t="s">
        <v>42</v>
      </c>
      <c r="G34" s="122">
        <v>3500000</v>
      </c>
      <c r="H34" s="99">
        <f t="shared" si="2"/>
        <v>165550</v>
      </c>
      <c r="I34" s="206"/>
      <c r="J34" s="110"/>
    </row>
    <row r="35" spans="2:10" ht="21.75" customHeight="1" x14ac:dyDescent="0.4">
      <c r="B35" s="176"/>
      <c r="C35" s="181" t="s">
        <v>114</v>
      </c>
      <c r="D35" s="182"/>
      <c r="E35" s="182"/>
      <c r="F35" s="183"/>
      <c r="G35" s="109"/>
      <c r="H35" s="109">
        <f>SUM(H31:H34)</f>
        <v>462538.75360000005</v>
      </c>
      <c r="I35" s="109"/>
      <c r="J35" s="110"/>
    </row>
    <row r="36" spans="2:10" ht="21.75" customHeight="1" x14ac:dyDescent="0.4">
      <c r="B36" s="174" t="s">
        <v>161</v>
      </c>
      <c r="C36" s="178" t="s">
        <v>88</v>
      </c>
      <c r="D36" s="178" t="s">
        <v>101</v>
      </c>
      <c r="E36" s="177" t="s">
        <v>119</v>
      </c>
      <c r="F36" s="108" t="s">
        <v>186</v>
      </c>
      <c r="G36" s="104"/>
      <c r="H36" s="99">
        <v>231000</v>
      </c>
      <c r="I36" s="105" t="s">
        <v>138</v>
      </c>
      <c r="J36" s="111" t="s">
        <v>283</v>
      </c>
    </row>
    <row r="37" spans="2:10" ht="21.75" customHeight="1" x14ac:dyDescent="0.4">
      <c r="B37" s="175"/>
      <c r="C37" s="180"/>
      <c r="D37" s="179"/>
      <c r="E37" s="177"/>
      <c r="F37" s="108" t="s">
        <v>183</v>
      </c>
      <c r="G37" s="122">
        <v>1950000</v>
      </c>
      <c r="H37" s="99">
        <f t="shared" ref="H37:H48" si="3">G37*$H$2</f>
        <v>92235</v>
      </c>
      <c r="J37" s="111"/>
    </row>
    <row r="38" spans="2:10" ht="21.75" customHeight="1" x14ac:dyDescent="0.4">
      <c r="B38" s="175"/>
      <c r="C38" s="180"/>
      <c r="D38" s="113" t="s">
        <v>89</v>
      </c>
      <c r="E38" s="177"/>
      <c r="F38" s="103" t="s">
        <v>162</v>
      </c>
      <c r="G38" s="99">
        <v>165000</v>
      </c>
      <c r="H38" s="99">
        <f t="shared" si="3"/>
        <v>7804.5</v>
      </c>
      <c r="I38" s="171" t="s">
        <v>139</v>
      </c>
      <c r="J38" s="111"/>
    </row>
    <row r="39" spans="2:10" ht="21.75" customHeight="1" x14ac:dyDescent="0.4">
      <c r="B39" s="175"/>
      <c r="C39" s="179"/>
      <c r="D39" s="113" t="s">
        <v>102</v>
      </c>
      <c r="E39" s="113" t="s">
        <v>97</v>
      </c>
      <c r="F39" s="103" t="s">
        <v>130</v>
      </c>
      <c r="G39" s="99">
        <v>180000</v>
      </c>
      <c r="H39" s="99">
        <f t="shared" si="3"/>
        <v>8514</v>
      </c>
      <c r="I39" s="172"/>
      <c r="J39" s="111"/>
    </row>
    <row r="40" spans="2:10" ht="21.75" customHeight="1" x14ac:dyDescent="0.4">
      <c r="B40" s="175"/>
      <c r="C40" s="178" t="s">
        <v>121</v>
      </c>
      <c r="D40" s="178" t="s">
        <v>163</v>
      </c>
      <c r="E40" s="178" t="s">
        <v>97</v>
      </c>
      <c r="F40" s="103" t="s">
        <v>130</v>
      </c>
      <c r="G40" s="99">
        <v>360000</v>
      </c>
      <c r="H40" s="99">
        <f t="shared" si="3"/>
        <v>17028</v>
      </c>
      <c r="I40" s="172"/>
      <c r="J40" s="111"/>
    </row>
    <row r="41" spans="2:10" ht="21.75" customHeight="1" x14ac:dyDescent="0.4">
      <c r="B41" s="175"/>
      <c r="C41" s="180"/>
      <c r="D41" s="180"/>
      <c r="E41" s="180"/>
      <c r="F41" s="103" t="s">
        <v>131</v>
      </c>
      <c r="G41" s="99">
        <v>200000</v>
      </c>
      <c r="H41" s="99">
        <f t="shared" si="3"/>
        <v>9460</v>
      </c>
      <c r="I41" s="172"/>
      <c r="J41" s="111"/>
    </row>
    <row r="42" spans="2:10" ht="21.75" customHeight="1" x14ac:dyDescent="0.4">
      <c r="B42" s="176"/>
      <c r="C42" s="184" t="s">
        <v>281</v>
      </c>
      <c r="D42" s="177"/>
      <c r="E42" s="113" t="s">
        <v>49</v>
      </c>
      <c r="F42" s="103" t="s">
        <v>66</v>
      </c>
      <c r="G42" s="99">
        <v>529216</v>
      </c>
      <c r="H42" s="99">
        <f t="shared" si="3"/>
        <v>25031.916800000003</v>
      </c>
      <c r="I42" s="105" t="s">
        <v>138</v>
      </c>
      <c r="J42" s="112" t="s">
        <v>282</v>
      </c>
    </row>
    <row r="43" spans="2:10" ht="21.75" customHeight="1" x14ac:dyDescent="0.4">
      <c r="B43" s="174" t="s">
        <v>183</v>
      </c>
      <c r="C43" s="189" t="s">
        <v>205</v>
      </c>
      <c r="D43" s="190"/>
      <c r="E43" s="120" t="s">
        <v>53</v>
      </c>
      <c r="F43" s="103" t="s">
        <v>206</v>
      </c>
      <c r="G43" s="99">
        <v>120000</v>
      </c>
      <c r="H43" s="99">
        <f t="shared" si="3"/>
        <v>5676</v>
      </c>
      <c r="I43" s="171" t="s">
        <v>139</v>
      </c>
      <c r="J43" s="112"/>
    </row>
    <row r="44" spans="2:10" ht="21.75" customHeight="1" x14ac:dyDescent="0.4">
      <c r="B44" s="175"/>
      <c r="C44" s="189" t="s">
        <v>207</v>
      </c>
      <c r="D44" s="190"/>
      <c r="E44" s="120" t="s">
        <v>53</v>
      </c>
      <c r="F44" s="103" t="s">
        <v>208</v>
      </c>
      <c r="G44" s="99">
        <v>100000</v>
      </c>
      <c r="H44" s="99">
        <f t="shared" si="3"/>
        <v>4730</v>
      </c>
      <c r="I44" s="172"/>
      <c r="J44" s="112"/>
    </row>
    <row r="45" spans="2:10" ht="21.75" customHeight="1" x14ac:dyDescent="0.4">
      <c r="B45" s="175"/>
      <c r="C45" s="189" t="s">
        <v>221</v>
      </c>
      <c r="D45" s="190"/>
      <c r="E45" s="120" t="s">
        <v>219</v>
      </c>
      <c r="F45" s="103" t="s">
        <v>220</v>
      </c>
      <c r="G45" s="99">
        <v>330000</v>
      </c>
      <c r="H45" s="99">
        <f t="shared" si="3"/>
        <v>15609</v>
      </c>
      <c r="I45" s="172"/>
      <c r="J45" s="112"/>
    </row>
    <row r="46" spans="2:10" ht="21.75" customHeight="1" x14ac:dyDescent="0.4">
      <c r="B46" s="175"/>
      <c r="C46" s="189" t="s">
        <v>238</v>
      </c>
      <c r="D46" s="190"/>
      <c r="E46" s="120" t="s">
        <v>236</v>
      </c>
      <c r="F46" s="103" t="s">
        <v>237</v>
      </c>
      <c r="G46" s="99">
        <v>90000</v>
      </c>
      <c r="H46" s="99">
        <f t="shared" si="3"/>
        <v>4257</v>
      </c>
      <c r="I46" s="172"/>
      <c r="J46" s="112"/>
    </row>
    <row r="47" spans="2:10" ht="21.75" customHeight="1" x14ac:dyDescent="0.4">
      <c r="B47" s="176"/>
      <c r="C47" s="189" t="s">
        <v>242</v>
      </c>
      <c r="D47" s="190"/>
      <c r="E47" s="120" t="s">
        <v>241</v>
      </c>
      <c r="F47" s="103" t="s">
        <v>243</v>
      </c>
      <c r="G47" s="99">
        <v>60000</v>
      </c>
      <c r="H47" s="99">
        <f t="shared" si="3"/>
        <v>2838</v>
      </c>
      <c r="I47" s="173"/>
      <c r="J47" s="112"/>
    </row>
    <row r="48" spans="2:10" ht="21.75" customHeight="1" x14ac:dyDescent="0.4">
      <c r="B48" s="113" t="s">
        <v>50</v>
      </c>
      <c r="C48" s="184" t="s">
        <v>51</v>
      </c>
      <c r="D48" s="177"/>
      <c r="E48" s="113" t="s">
        <v>53</v>
      </c>
      <c r="F48" s="103" t="s">
        <v>52</v>
      </c>
      <c r="G48" s="99">
        <v>1890000</v>
      </c>
      <c r="H48" s="99">
        <f t="shared" si="3"/>
        <v>89397</v>
      </c>
      <c r="I48" s="105" t="s">
        <v>138</v>
      </c>
      <c r="J48" s="112"/>
    </row>
    <row r="49" spans="2:10" ht="21.75" customHeight="1" x14ac:dyDescent="0.4">
      <c r="B49" s="110" t="s">
        <v>164</v>
      </c>
      <c r="C49" s="177" t="s">
        <v>165</v>
      </c>
      <c r="D49" s="177"/>
      <c r="E49" s="110" t="s">
        <v>166</v>
      </c>
      <c r="F49" s="103" t="s">
        <v>280</v>
      </c>
      <c r="G49" s="104"/>
      <c r="H49" s="99">
        <v>21620</v>
      </c>
      <c r="I49" s="105" t="s">
        <v>138</v>
      </c>
      <c r="J49" s="112"/>
    </row>
    <row r="50" spans="2:10" ht="21.75" customHeight="1" x14ac:dyDescent="0.4">
      <c r="B50" s="181" t="s">
        <v>167</v>
      </c>
      <c r="C50" s="185"/>
      <c r="D50" s="185"/>
      <c r="E50" s="185"/>
      <c r="F50" s="185"/>
      <c r="G50" s="186"/>
      <c r="H50" s="109">
        <f>SUM(H36:H49)</f>
        <v>535200.41680000001</v>
      </c>
      <c r="I50" s="109"/>
      <c r="J50" s="111"/>
    </row>
    <row r="51" spans="2:10" ht="21.75" customHeight="1" x14ac:dyDescent="0.4">
      <c r="B51" s="116" t="s">
        <v>168</v>
      </c>
      <c r="C51" s="187" t="s">
        <v>169</v>
      </c>
      <c r="D51" s="188"/>
      <c r="E51" s="110" t="s">
        <v>166</v>
      </c>
      <c r="F51" s="103" t="s">
        <v>60</v>
      </c>
      <c r="G51" s="104"/>
      <c r="H51" s="99">
        <v>37500</v>
      </c>
      <c r="I51" s="105" t="s">
        <v>138</v>
      </c>
      <c r="J51" s="112"/>
    </row>
    <row r="52" spans="2:10" ht="21.75" customHeight="1" x14ac:dyDescent="0.4">
      <c r="B52" s="181" t="s">
        <v>115</v>
      </c>
      <c r="C52" s="185"/>
      <c r="D52" s="185"/>
      <c r="E52" s="185"/>
      <c r="F52" s="185"/>
      <c r="G52" s="186"/>
      <c r="H52" s="109">
        <f>SUM(H51:H51)</f>
        <v>37500</v>
      </c>
      <c r="I52" s="109"/>
      <c r="J52" s="111"/>
    </row>
    <row r="53" spans="2:10" ht="21.75" customHeight="1" x14ac:dyDescent="0.4">
      <c r="B53" s="177" t="s">
        <v>170</v>
      </c>
      <c r="C53" s="178" t="s">
        <v>88</v>
      </c>
      <c r="D53" s="113" t="s">
        <v>62</v>
      </c>
      <c r="E53" s="113" t="s">
        <v>118</v>
      </c>
      <c r="F53" s="108" t="s">
        <v>177</v>
      </c>
      <c r="G53" s="99">
        <v>190000</v>
      </c>
      <c r="H53" s="99">
        <f t="shared" ref="H53:H63" si="4">G53*$H$2</f>
        <v>8987</v>
      </c>
      <c r="I53" s="168" t="s">
        <v>251</v>
      </c>
      <c r="J53" s="110"/>
    </row>
    <row r="54" spans="2:10" ht="21.75" customHeight="1" x14ac:dyDescent="0.4">
      <c r="B54" s="177"/>
      <c r="C54" s="179"/>
      <c r="D54" s="113" t="s">
        <v>74</v>
      </c>
      <c r="E54" s="113" t="s">
        <v>119</v>
      </c>
      <c r="F54" s="108" t="s">
        <v>182</v>
      </c>
      <c r="G54" s="99">
        <v>275000</v>
      </c>
      <c r="H54" s="99">
        <f t="shared" si="4"/>
        <v>13007.5</v>
      </c>
      <c r="I54" s="169"/>
      <c r="J54" s="110"/>
    </row>
    <row r="55" spans="2:10" ht="21.75" customHeight="1" x14ac:dyDescent="0.4">
      <c r="B55" s="177"/>
      <c r="C55" s="117" t="s">
        <v>88</v>
      </c>
      <c r="D55" s="113" t="s">
        <v>74</v>
      </c>
      <c r="E55" s="113" t="s">
        <v>120</v>
      </c>
      <c r="F55" s="108" t="s">
        <v>191</v>
      </c>
      <c r="G55" s="99">
        <v>120000</v>
      </c>
      <c r="H55" s="99">
        <f t="shared" si="4"/>
        <v>5676</v>
      </c>
      <c r="I55" s="169"/>
      <c r="J55" s="110"/>
    </row>
    <row r="56" spans="2:10" ht="21.75" customHeight="1" x14ac:dyDescent="0.4">
      <c r="B56" s="177"/>
      <c r="C56" s="117" t="s">
        <v>121</v>
      </c>
      <c r="D56" s="113" t="s">
        <v>62</v>
      </c>
      <c r="E56" s="113" t="s">
        <v>120</v>
      </c>
      <c r="F56" s="108" t="s">
        <v>177</v>
      </c>
      <c r="G56" s="99">
        <v>115000</v>
      </c>
      <c r="H56" s="99">
        <f t="shared" si="4"/>
        <v>5439.5</v>
      </c>
      <c r="I56" s="169"/>
      <c r="J56" s="110"/>
    </row>
    <row r="57" spans="2:10" ht="21.75" customHeight="1" x14ac:dyDescent="0.4">
      <c r="B57" s="177"/>
      <c r="C57" s="178" t="s">
        <v>73</v>
      </c>
      <c r="D57" s="113" t="s">
        <v>74</v>
      </c>
      <c r="E57" s="113" t="s">
        <v>122</v>
      </c>
      <c r="F57" s="108" t="s">
        <v>204</v>
      </c>
      <c r="G57" s="99">
        <v>325600</v>
      </c>
      <c r="H57" s="99">
        <f t="shared" si="4"/>
        <v>15400.880000000001</v>
      </c>
      <c r="I57" s="169"/>
      <c r="J57" s="110"/>
    </row>
    <row r="58" spans="2:10" ht="21.75" customHeight="1" x14ac:dyDescent="0.4">
      <c r="B58" s="177"/>
      <c r="C58" s="180"/>
      <c r="D58" s="113" t="s">
        <v>62</v>
      </c>
      <c r="E58" s="113" t="s">
        <v>154</v>
      </c>
      <c r="F58" s="103" t="s">
        <v>214</v>
      </c>
      <c r="G58" s="99">
        <v>515000</v>
      </c>
      <c r="H58" s="99">
        <f t="shared" si="4"/>
        <v>24359.5</v>
      </c>
      <c r="I58" s="169"/>
      <c r="J58" s="110"/>
    </row>
    <row r="59" spans="2:10" ht="21.75" customHeight="1" x14ac:dyDescent="0.4">
      <c r="B59" s="177"/>
      <c r="C59" s="180"/>
      <c r="D59" s="113" t="s">
        <v>74</v>
      </c>
      <c r="E59" s="113" t="s">
        <v>71</v>
      </c>
      <c r="F59" s="103" t="s">
        <v>72</v>
      </c>
      <c r="G59" s="99">
        <v>248000</v>
      </c>
      <c r="H59" s="99">
        <f t="shared" si="4"/>
        <v>11730.4</v>
      </c>
      <c r="I59" s="169"/>
      <c r="J59" s="110"/>
    </row>
    <row r="60" spans="2:10" ht="21.75" customHeight="1" x14ac:dyDescent="0.4">
      <c r="B60" s="177"/>
      <c r="C60" s="180"/>
      <c r="D60" s="113" t="s">
        <v>62</v>
      </c>
      <c r="E60" s="113" t="s">
        <v>71</v>
      </c>
      <c r="F60" s="103" t="s">
        <v>223</v>
      </c>
      <c r="G60" s="99">
        <v>400000</v>
      </c>
      <c r="H60" s="99">
        <f t="shared" si="4"/>
        <v>18920</v>
      </c>
      <c r="I60" s="169"/>
      <c r="J60" s="110"/>
    </row>
    <row r="61" spans="2:10" ht="21.75" customHeight="1" x14ac:dyDescent="0.4">
      <c r="B61" s="177"/>
      <c r="C61" s="180"/>
      <c r="D61" s="113" t="s">
        <v>74</v>
      </c>
      <c r="E61" s="113" t="s">
        <v>123</v>
      </c>
      <c r="F61" s="103" t="s">
        <v>232</v>
      </c>
      <c r="G61" s="99">
        <v>186000</v>
      </c>
      <c r="H61" s="99">
        <f t="shared" si="4"/>
        <v>8797.8000000000011</v>
      </c>
      <c r="I61" s="169"/>
      <c r="J61" s="110"/>
    </row>
    <row r="62" spans="2:10" ht="21.75" customHeight="1" x14ac:dyDescent="0.4">
      <c r="B62" s="177"/>
      <c r="C62" s="179"/>
      <c r="D62" s="113" t="s">
        <v>62</v>
      </c>
      <c r="E62" s="113" t="s">
        <v>123</v>
      </c>
      <c r="F62" s="103" t="s">
        <v>240</v>
      </c>
      <c r="G62" s="99">
        <v>318000</v>
      </c>
      <c r="H62" s="99">
        <f t="shared" si="4"/>
        <v>15041.400000000001</v>
      </c>
      <c r="I62" s="169"/>
      <c r="J62" s="110"/>
    </row>
    <row r="63" spans="2:10" ht="21.75" customHeight="1" x14ac:dyDescent="0.4">
      <c r="B63" s="177"/>
      <c r="C63" s="110"/>
      <c r="D63" s="110" t="s">
        <v>182</v>
      </c>
      <c r="E63" s="110" t="s">
        <v>244</v>
      </c>
      <c r="F63" s="108" t="s">
        <v>245</v>
      </c>
      <c r="G63" s="99">
        <f>21*22729</f>
        <v>477309</v>
      </c>
      <c r="H63" s="99">
        <f t="shared" si="4"/>
        <v>22576.715700000001</v>
      </c>
      <c r="I63" s="170"/>
      <c r="J63" s="110"/>
    </row>
    <row r="64" spans="2:10" ht="21.75" customHeight="1" x14ac:dyDescent="0.4">
      <c r="B64" s="177"/>
      <c r="C64" s="181" t="s">
        <v>116</v>
      </c>
      <c r="D64" s="182"/>
      <c r="E64" s="182"/>
      <c r="F64" s="182"/>
      <c r="G64" s="183"/>
      <c r="H64" s="109">
        <f>SUM(H53:H63)</f>
        <v>149936.69570000001</v>
      </c>
      <c r="I64" s="109"/>
      <c r="J64" s="110"/>
    </row>
    <row r="65" spans="2:10" ht="21.75" customHeight="1" x14ac:dyDescent="0.4">
      <c r="B65" s="177" t="s">
        <v>171</v>
      </c>
      <c r="C65" s="178" t="s">
        <v>88</v>
      </c>
      <c r="D65" s="178" t="s">
        <v>124</v>
      </c>
      <c r="E65" s="178" t="s">
        <v>118</v>
      </c>
      <c r="F65" s="103" t="s">
        <v>178</v>
      </c>
      <c r="G65" s="99">
        <v>100000</v>
      </c>
      <c r="H65" s="99">
        <f>G65*$H$2</f>
        <v>4730</v>
      </c>
      <c r="I65" s="168" t="s">
        <v>251</v>
      </c>
      <c r="J65" s="110"/>
    </row>
    <row r="66" spans="2:10" ht="21.75" customHeight="1" x14ac:dyDescent="0.4">
      <c r="B66" s="177"/>
      <c r="C66" s="180"/>
      <c r="D66" s="180"/>
      <c r="E66" s="180"/>
      <c r="F66" s="103" t="s">
        <v>179</v>
      </c>
      <c r="G66" s="99">
        <v>29000</v>
      </c>
      <c r="H66" s="99">
        <f t="shared" ref="H66:H89" si="5">G66*$H$2</f>
        <v>1371.7</v>
      </c>
      <c r="I66" s="169"/>
      <c r="J66" s="119"/>
    </row>
    <row r="67" spans="2:10" ht="21.75" customHeight="1" x14ac:dyDescent="0.4">
      <c r="B67" s="177"/>
      <c r="C67" s="180"/>
      <c r="D67" s="180"/>
      <c r="E67" s="180"/>
      <c r="F67" s="108" t="s">
        <v>173</v>
      </c>
      <c r="G67" s="99">
        <v>80000</v>
      </c>
      <c r="H67" s="99">
        <f t="shared" si="5"/>
        <v>3784</v>
      </c>
      <c r="I67" s="169"/>
      <c r="J67" s="119"/>
    </row>
    <row r="68" spans="2:10" ht="21.75" customHeight="1" x14ac:dyDescent="0.4">
      <c r="B68" s="177"/>
      <c r="C68" s="180"/>
      <c r="D68" s="180"/>
      <c r="E68" s="180"/>
      <c r="F68" s="108" t="s">
        <v>175</v>
      </c>
      <c r="G68" s="99">
        <v>160000</v>
      </c>
      <c r="H68" s="99">
        <f t="shared" si="5"/>
        <v>7568</v>
      </c>
      <c r="I68" s="169"/>
      <c r="J68" s="119"/>
    </row>
    <row r="69" spans="2:10" ht="21.75" customHeight="1" x14ac:dyDescent="0.4">
      <c r="B69" s="177"/>
      <c r="C69" s="180"/>
      <c r="D69" s="179"/>
      <c r="E69" s="179"/>
      <c r="F69" s="108" t="s">
        <v>176</v>
      </c>
      <c r="G69" s="99">
        <v>80000</v>
      </c>
      <c r="H69" s="99">
        <f t="shared" si="5"/>
        <v>3784</v>
      </c>
      <c r="I69" s="169"/>
      <c r="J69" s="119"/>
    </row>
    <row r="70" spans="2:10" ht="21.75" customHeight="1" x14ac:dyDescent="0.4">
      <c r="B70" s="177"/>
      <c r="C70" s="180"/>
      <c r="D70" s="118" t="s">
        <v>187</v>
      </c>
      <c r="E70" s="178" t="s">
        <v>199</v>
      </c>
      <c r="F70" s="108" t="s">
        <v>184</v>
      </c>
      <c r="G70" s="99">
        <v>50000</v>
      </c>
      <c r="H70" s="99">
        <f t="shared" si="5"/>
        <v>2365</v>
      </c>
      <c r="I70" s="169"/>
      <c r="J70" s="119"/>
    </row>
    <row r="71" spans="2:10" ht="21.75" customHeight="1" x14ac:dyDescent="0.4">
      <c r="B71" s="177"/>
      <c r="C71" s="180"/>
      <c r="D71" s="118" t="s">
        <v>188</v>
      </c>
      <c r="E71" s="180"/>
      <c r="F71" s="108" t="s">
        <v>189</v>
      </c>
      <c r="G71" s="99">
        <v>100000</v>
      </c>
      <c r="H71" s="99">
        <f t="shared" si="5"/>
        <v>4730</v>
      </c>
      <c r="I71" s="169"/>
      <c r="J71" s="119"/>
    </row>
    <row r="72" spans="2:10" ht="21.75" customHeight="1" x14ac:dyDescent="0.4">
      <c r="B72" s="177"/>
      <c r="C72" s="180"/>
      <c r="D72" s="118" t="s">
        <v>190</v>
      </c>
      <c r="E72" s="179"/>
      <c r="F72" s="108" t="s">
        <v>190</v>
      </c>
      <c r="G72" s="99">
        <v>130000</v>
      </c>
      <c r="H72" s="99">
        <f t="shared" si="5"/>
        <v>6149</v>
      </c>
      <c r="I72" s="169"/>
      <c r="J72" s="119"/>
    </row>
    <row r="73" spans="2:10" ht="21.75" customHeight="1" x14ac:dyDescent="0.4">
      <c r="B73" s="177"/>
      <c r="C73" s="178" t="s">
        <v>121</v>
      </c>
      <c r="D73" s="174" t="s">
        <v>192</v>
      </c>
      <c r="E73" s="178" t="s">
        <v>125</v>
      </c>
      <c r="F73" s="103" t="s">
        <v>193</v>
      </c>
      <c r="G73" s="99">
        <v>115000</v>
      </c>
      <c r="H73" s="99">
        <f t="shared" si="5"/>
        <v>5439.5</v>
      </c>
      <c r="I73" s="169"/>
      <c r="J73" s="110"/>
    </row>
    <row r="74" spans="2:10" ht="21.75" customHeight="1" x14ac:dyDescent="0.4">
      <c r="B74" s="177"/>
      <c r="C74" s="180"/>
      <c r="D74" s="176"/>
      <c r="E74" s="180"/>
      <c r="F74" s="103" t="s">
        <v>175</v>
      </c>
      <c r="G74" s="99">
        <v>30000</v>
      </c>
      <c r="H74" s="99">
        <f t="shared" si="5"/>
        <v>1419</v>
      </c>
      <c r="I74" s="169"/>
      <c r="J74" s="119"/>
    </row>
    <row r="75" spans="2:10" ht="21.75" customHeight="1" x14ac:dyDescent="0.4">
      <c r="B75" s="177"/>
      <c r="C75" s="178" t="s">
        <v>73</v>
      </c>
      <c r="D75" s="174" t="s">
        <v>203</v>
      </c>
      <c r="E75" s="178" t="s">
        <v>126</v>
      </c>
      <c r="F75" s="108" t="s">
        <v>200</v>
      </c>
      <c r="G75" s="99">
        <v>35000</v>
      </c>
      <c r="H75" s="99">
        <f t="shared" si="5"/>
        <v>1655.5</v>
      </c>
      <c r="I75" s="169"/>
      <c r="J75" s="110"/>
    </row>
    <row r="76" spans="2:10" ht="21.75" customHeight="1" x14ac:dyDescent="0.4">
      <c r="B76" s="177"/>
      <c r="C76" s="180"/>
      <c r="D76" s="175"/>
      <c r="E76" s="180"/>
      <c r="F76" s="108" t="s">
        <v>201</v>
      </c>
      <c r="G76" s="99">
        <v>50000</v>
      </c>
      <c r="H76" s="99">
        <f t="shared" si="5"/>
        <v>2365</v>
      </c>
      <c r="I76" s="169"/>
      <c r="J76" s="119"/>
    </row>
    <row r="77" spans="2:10" ht="21.75" customHeight="1" x14ac:dyDescent="0.4">
      <c r="B77" s="177"/>
      <c r="C77" s="180"/>
      <c r="D77" s="176"/>
      <c r="E77" s="179"/>
      <c r="F77" s="108" t="s">
        <v>202</v>
      </c>
      <c r="G77" s="99">
        <v>74000</v>
      </c>
      <c r="H77" s="99">
        <f t="shared" si="5"/>
        <v>3500.2000000000003</v>
      </c>
      <c r="I77" s="169"/>
      <c r="J77" s="110"/>
    </row>
    <row r="78" spans="2:10" ht="21.75" customHeight="1" x14ac:dyDescent="0.4">
      <c r="B78" s="177"/>
      <c r="C78" s="180"/>
      <c r="D78" s="110" t="s">
        <v>209</v>
      </c>
      <c r="E78" s="113" t="s">
        <v>210</v>
      </c>
      <c r="F78" s="108" t="s">
        <v>211</v>
      </c>
      <c r="G78" s="99">
        <v>180000</v>
      </c>
      <c r="H78" s="99">
        <f t="shared" si="5"/>
        <v>8514</v>
      </c>
      <c r="I78" s="169"/>
      <c r="J78" s="110"/>
    </row>
    <row r="79" spans="2:10" ht="21.75" customHeight="1" x14ac:dyDescent="0.4">
      <c r="B79" s="177"/>
      <c r="C79" s="180"/>
      <c r="D79" s="119" t="s">
        <v>212</v>
      </c>
      <c r="E79" s="120" t="s">
        <v>210</v>
      </c>
      <c r="F79" s="108" t="s">
        <v>213</v>
      </c>
      <c r="G79" s="99">
        <v>20000</v>
      </c>
      <c r="H79" s="99">
        <f t="shared" si="5"/>
        <v>946</v>
      </c>
      <c r="I79" s="169"/>
      <c r="J79" s="119"/>
    </row>
    <row r="80" spans="2:10" ht="21.75" customHeight="1" x14ac:dyDescent="0.4">
      <c r="B80" s="177"/>
      <c r="C80" s="180"/>
      <c r="D80" s="119" t="s">
        <v>215</v>
      </c>
      <c r="E80" s="120" t="s">
        <v>210</v>
      </c>
      <c r="F80" s="108" t="s">
        <v>216</v>
      </c>
      <c r="G80" s="99">
        <v>35000</v>
      </c>
      <c r="H80" s="99">
        <f t="shared" si="5"/>
        <v>1655.5</v>
      </c>
      <c r="I80" s="169"/>
      <c r="J80" s="119"/>
    </row>
    <row r="81" spans="2:10" ht="21.75" customHeight="1" x14ac:dyDescent="0.4">
      <c r="B81" s="177"/>
      <c r="C81" s="180"/>
      <c r="D81" s="119" t="s">
        <v>217</v>
      </c>
      <c r="E81" s="120" t="s">
        <v>210</v>
      </c>
      <c r="F81" s="108" t="s">
        <v>218</v>
      </c>
      <c r="G81" s="99">
        <v>36000</v>
      </c>
      <c r="H81" s="99">
        <f t="shared" si="5"/>
        <v>1702.8</v>
      </c>
      <c r="I81" s="169"/>
      <c r="J81" s="119"/>
    </row>
    <row r="82" spans="2:10" ht="21.75" customHeight="1" x14ac:dyDescent="0.4">
      <c r="B82" s="177"/>
      <c r="C82" s="180"/>
      <c r="D82" s="110" t="s">
        <v>224</v>
      </c>
      <c r="E82" s="113" t="s">
        <v>127</v>
      </c>
      <c r="F82" s="108" t="s">
        <v>222</v>
      </c>
      <c r="G82" s="99">
        <v>50000</v>
      </c>
      <c r="H82" s="99">
        <f t="shared" si="5"/>
        <v>2365</v>
      </c>
      <c r="I82" s="169"/>
      <c r="J82" s="110"/>
    </row>
    <row r="83" spans="2:10" ht="21.75" customHeight="1" x14ac:dyDescent="0.4">
      <c r="B83" s="177"/>
      <c r="C83" s="180"/>
      <c r="D83" s="119" t="s">
        <v>217</v>
      </c>
      <c r="E83" s="120" t="s">
        <v>127</v>
      </c>
      <c r="F83" s="108" t="s">
        <v>211</v>
      </c>
      <c r="G83" s="99">
        <v>60500</v>
      </c>
      <c r="H83" s="99">
        <f t="shared" si="5"/>
        <v>2861.65</v>
      </c>
      <c r="I83" s="169"/>
      <c r="J83" s="119"/>
    </row>
    <row r="84" spans="2:10" ht="21.75" customHeight="1" x14ac:dyDescent="0.4">
      <c r="B84" s="177"/>
      <c r="C84" s="180"/>
      <c r="D84" s="119" t="s">
        <v>215</v>
      </c>
      <c r="E84" s="120" t="s">
        <v>227</v>
      </c>
      <c r="F84" s="108" t="s">
        <v>216</v>
      </c>
      <c r="G84" s="99">
        <v>220000</v>
      </c>
      <c r="H84" s="99">
        <f t="shared" si="5"/>
        <v>10406</v>
      </c>
      <c r="I84" s="169"/>
      <c r="J84" s="119"/>
    </row>
    <row r="85" spans="2:10" ht="21.75" customHeight="1" x14ac:dyDescent="0.4">
      <c r="B85" s="177"/>
      <c r="C85" s="180"/>
      <c r="D85" s="110" t="s">
        <v>229</v>
      </c>
      <c r="E85" s="113" t="s">
        <v>128</v>
      </c>
      <c r="F85" s="108" t="s">
        <v>228</v>
      </c>
      <c r="G85" s="99">
        <v>205000</v>
      </c>
      <c r="H85" s="99">
        <f t="shared" si="5"/>
        <v>9696.5</v>
      </c>
      <c r="I85" s="169"/>
      <c r="J85" s="110"/>
    </row>
    <row r="86" spans="2:10" ht="21.75" customHeight="1" x14ac:dyDescent="0.4">
      <c r="B86" s="177"/>
      <c r="C86" s="180"/>
      <c r="D86" s="119" t="s">
        <v>230</v>
      </c>
      <c r="E86" s="120" t="s">
        <v>128</v>
      </c>
      <c r="F86" s="108" t="s">
        <v>231</v>
      </c>
      <c r="G86" s="99">
        <v>838700</v>
      </c>
      <c r="H86" s="99">
        <f t="shared" si="5"/>
        <v>39670.51</v>
      </c>
      <c r="I86" s="169"/>
      <c r="J86" s="119"/>
    </row>
    <row r="87" spans="2:10" ht="21.75" customHeight="1" x14ac:dyDescent="0.4">
      <c r="B87" s="177"/>
      <c r="C87" s="180"/>
      <c r="D87" s="119" t="s">
        <v>229</v>
      </c>
      <c r="E87" s="120" t="s">
        <v>128</v>
      </c>
      <c r="F87" s="108" t="s">
        <v>239</v>
      </c>
      <c r="G87" s="99">
        <v>95000</v>
      </c>
      <c r="H87" s="99">
        <f t="shared" si="5"/>
        <v>4493.5</v>
      </c>
      <c r="I87" s="169"/>
      <c r="J87" s="119"/>
    </row>
    <row r="88" spans="2:10" ht="21.75" customHeight="1" x14ac:dyDescent="0.4">
      <c r="B88" s="177"/>
      <c r="C88" s="180"/>
      <c r="D88" s="119" t="s">
        <v>215</v>
      </c>
      <c r="E88" s="120" t="s">
        <v>128</v>
      </c>
      <c r="F88" s="108" t="s">
        <v>216</v>
      </c>
      <c r="G88" s="99">
        <v>126500</v>
      </c>
      <c r="H88" s="99">
        <f t="shared" si="5"/>
        <v>5983.45</v>
      </c>
      <c r="I88" s="169"/>
      <c r="J88" s="119"/>
    </row>
    <row r="89" spans="2:10" ht="21.75" customHeight="1" x14ac:dyDescent="0.4">
      <c r="B89" s="177"/>
      <c r="C89" s="179"/>
      <c r="D89" s="110" t="s">
        <v>249</v>
      </c>
      <c r="E89" s="113" t="s">
        <v>250</v>
      </c>
      <c r="F89" s="108" t="s">
        <v>246</v>
      </c>
      <c r="G89" s="99">
        <f>3*22729</f>
        <v>68187</v>
      </c>
      <c r="H89" s="99">
        <f t="shared" si="5"/>
        <v>3225.2451000000001</v>
      </c>
      <c r="I89" s="170"/>
      <c r="J89" s="110"/>
    </row>
    <row r="90" spans="2:10" ht="21.75" customHeight="1" x14ac:dyDescent="0.4">
      <c r="B90" s="177"/>
      <c r="C90" s="181" t="s">
        <v>117</v>
      </c>
      <c r="D90" s="182"/>
      <c r="E90" s="182"/>
      <c r="F90" s="182"/>
      <c r="G90" s="183"/>
      <c r="H90" s="114">
        <f>SUM(H65:H89)</f>
        <v>140381.0551</v>
      </c>
      <c r="I90" s="114"/>
      <c r="J90" s="110"/>
    </row>
    <row r="91" spans="2:10" ht="21.75" customHeight="1" x14ac:dyDescent="0.4">
      <c r="B91" s="193" t="s">
        <v>65</v>
      </c>
      <c r="C91" s="194"/>
      <c r="D91" s="194"/>
      <c r="E91" s="194"/>
      <c r="F91" s="194"/>
      <c r="G91" s="195"/>
      <c r="H91" s="115">
        <f>SUM(H5,H6,H30,H35,H50,H52,H64,H90)</f>
        <v>3627902.9466999997</v>
      </c>
      <c r="I91" s="115"/>
      <c r="J91" s="110"/>
    </row>
  </sheetData>
  <mergeCells count="71">
    <mergeCell ref="B43:B47"/>
    <mergeCell ref="J3:J4"/>
    <mergeCell ref="B5:B30"/>
    <mergeCell ref="C5:C6"/>
    <mergeCell ref="C7:C20"/>
    <mergeCell ref="D7:D13"/>
    <mergeCell ref="E7:E10"/>
    <mergeCell ref="E11:E12"/>
    <mergeCell ref="B3:B4"/>
    <mergeCell ref="C3:D4"/>
    <mergeCell ref="E3:E4"/>
    <mergeCell ref="F3:F4"/>
    <mergeCell ref="C31:D32"/>
    <mergeCell ref="I31:I34"/>
    <mergeCell ref="G3:H3"/>
    <mergeCell ref="E13:E15"/>
    <mergeCell ref="D14:D15"/>
    <mergeCell ref="D16:D20"/>
    <mergeCell ref="E16:E17"/>
    <mergeCell ref="E18:E19"/>
    <mergeCell ref="I3:I4"/>
    <mergeCell ref="C21:C29"/>
    <mergeCell ref="B91:G91"/>
    <mergeCell ref="B65:B90"/>
    <mergeCell ref="C65:C72"/>
    <mergeCell ref="C73:C74"/>
    <mergeCell ref="E73:E74"/>
    <mergeCell ref="C75:C89"/>
    <mergeCell ref="C90:G90"/>
    <mergeCell ref="D65:D69"/>
    <mergeCell ref="E65:E69"/>
    <mergeCell ref="E75:E77"/>
    <mergeCell ref="D75:D77"/>
    <mergeCell ref="D21:D22"/>
    <mergeCell ref="D73:D74"/>
    <mergeCell ref="E70:E72"/>
    <mergeCell ref="C44:D44"/>
    <mergeCell ref="C43:D43"/>
    <mergeCell ref="D27:D29"/>
    <mergeCell ref="B52:G52"/>
    <mergeCell ref="C45:D45"/>
    <mergeCell ref="C46:D46"/>
    <mergeCell ref="C47:D47"/>
    <mergeCell ref="B36:B42"/>
    <mergeCell ref="C36:C39"/>
    <mergeCell ref="E36:E38"/>
    <mergeCell ref="C40:C41"/>
    <mergeCell ref="D40:D41"/>
    <mergeCell ref="E40:E41"/>
    <mergeCell ref="C42:D42"/>
    <mergeCell ref="D36:D37"/>
    <mergeCell ref="B53:B64"/>
    <mergeCell ref="C53:C54"/>
    <mergeCell ref="C57:C62"/>
    <mergeCell ref="C64:G64"/>
    <mergeCell ref="C48:D48"/>
    <mergeCell ref="C49:D49"/>
    <mergeCell ref="B50:G50"/>
    <mergeCell ref="C51:D51"/>
    <mergeCell ref="B31:B35"/>
    <mergeCell ref="C33:D34"/>
    <mergeCell ref="C35:F35"/>
    <mergeCell ref="E23:E26"/>
    <mergeCell ref="D23:D26"/>
    <mergeCell ref="C30:G30"/>
    <mergeCell ref="I65:I89"/>
    <mergeCell ref="I7:I20"/>
    <mergeCell ref="I21:I29"/>
    <mergeCell ref="I43:I47"/>
    <mergeCell ref="I53:I63"/>
    <mergeCell ref="I38:I41"/>
  </mergeCells>
  <phoneticPr fontId="2" type="noConversion"/>
  <pageMargins left="0.7" right="0.7" top="0.75" bottom="0.75" header="0.29998599999999997" footer="0.29998599999999997"/>
  <pageSetup paperSize="9" orientation="portrait" r:id="rId1"/>
  <ignoredErrors>
    <ignoredError sqref="H64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전체 일정</vt:lpstr>
      <vt:lpstr>지출 실제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허동현</dc:creator>
  <cp:lastModifiedBy>허동현</cp:lastModifiedBy>
  <cp:lastPrinted>2017-11-26T11:32:10Z</cp:lastPrinted>
  <dcterms:created xsi:type="dcterms:W3CDTF">2017-07-09T04:40:55Z</dcterms:created>
  <dcterms:modified xsi:type="dcterms:W3CDTF">2018-01-11T13:00:48Z</dcterms:modified>
</cp:coreProperties>
</file>