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82109\Dropbox\내 PC (LAPTOP-G2VHTNDS)\Desktop\"/>
    </mc:Choice>
  </mc:AlternateContent>
  <xr:revisionPtr revIDLastSave="0" documentId="13_ncr:1_{C8D9D36B-FDD1-4895-A55E-2ACEB456D392}" xr6:coauthVersionLast="47" xr6:coauthVersionMax="47" xr10:uidLastSave="{00000000-0000-0000-0000-000000000000}"/>
  <bookViews>
    <workbookView xWindow="11424" yWindow="0" windowWidth="11712" windowHeight="12336" xr2:uid="{3AC0617B-C1B9-4457-BF95-351A0282A864}"/>
  </bookViews>
  <sheets>
    <sheet name="r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3" i="1" l="1"/>
  <c r="D103" i="1"/>
  <c r="E103" i="1"/>
  <c r="F103" i="1"/>
  <c r="G103" i="1"/>
  <c r="C104" i="1"/>
  <c r="D104" i="1"/>
  <c r="E104" i="1"/>
  <c r="F104" i="1"/>
  <c r="G104" i="1"/>
  <c r="C105" i="1"/>
  <c r="D105" i="1"/>
  <c r="E105" i="1"/>
  <c r="F105" i="1"/>
  <c r="G105" i="1"/>
  <c r="C106" i="1"/>
  <c r="D106" i="1"/>
  <c r="E106" i="1"/>
  <c r="F106" i="1"/>
  <c r="G106" i="1"/>
  <c r="C107" i="1"/>
  <c r="D107" i="1"/>
  <c r="E107" i="1"/>
  <c r="F107" i="1"/>
  <c r="G107" i="1"/>
  <c r="C108" i="1"/>
  <c r="D108" i="1"/>
  <c r="E108" i="1"/>
  <c r="F108" i="1"/>
  <c r="G108" i="1"/>
  <c r="C109" i="1"/>
  <c r="D109" i="1"/>
  <c r="E109" i="1"/>
  <c r="F109" i="1"/>
  <c r="G109" i="1"/>
  <c r="C110" i="1"/>
  <c r="D110" i="1"/>
  <c r="E110" i="1"/>
  <c r="F110" i="1"/>
  <c r="G110" i="1"/>
  <c r="C111" i="1"/>
  <c r="D111" i="1"/>
  <c r="E111" i="1"/>
  <c r="F111" i="1"/>
  <c r="G111" i="1"/>
  <c r="C112" i="1"/>
  <c r="D112" i="1"/>
  <c r="E112" i="1"/>
  <c r="F112" i="1"/>
  <c r="G112" i="1"/>
  <c r="C113" i="1"/>
  <c r="D113" i="1"/>
  <c r="E113" i="1"/>
  <c r="F113" i="1"/>
  <c r="G113" i="1"/>
  <c r="C114" i="1"/>
  <c r="D114" i="1"/>
  <c r="E114" i="1"/>
  <c r="F114" i="1"/>
  <c r="G114" i="1"/>
  <c r="C115" i="1"/>
  <c r="D115" i="1"/>
  <c r="E115" i="1"/>
  <c r="F115" i="1"/>
  <c r="G115" i="1"/>
  <c r="C116" i="1"/>
  <c r="D116" i="1"/>
  <c r="E116" i="1"/>
  <c r="F116" i="1"/>
  <c r="G116" i="1"/>
  <c r="C117" i="1"/>
  <c r="D117" i="1"/>
  <c r="E117" i="1"/>
  <c r="F117" i="1"/>
  <c r="G117" i="1"/>
  <c r="C118" i="1"/>
  <c r="D118" i="1"/>
  <c r="E118" i="1"/>
  <c r="F118" i="1"/>
  <c r="G118" i="1"/>
  <c r="C119" i="1"/>
  <c r="D119" i="1"/>
  <c r="E119" i="1"/>
  <c r="F119" i="1"/>
  <c r="G119" i="1"/>
  <c r="C120" i="1"/>
  <c r="D120" i="1"/>
  <c r="E120" i="1"/>
  <c r="F120" i="1"/>
  <c r="G120" i="1"/>
  <c r="C121" i="1"/>
  <c r="D121" i="1"/>
  <c r="E121" i="1"/>
  <c r="F121" i="1"/>
  <c r="G121" i="1"/>
  <c r="C122" i="1"/>
  <c r="D122" i="1"/>
  <c r="E122" i="1"/>
  <c r="F122" i="1"/>
  <c r="G122" i="1"/>
  <c r="C123" i="1"/>
  <c r="D123" i="1"/>
  <c r="E123" i="1"/>
  <c r="F123" i="1"/>
  <c r="G123" i="1"/>
  <c r="C124" i="1"/>
  <c r="D124" i="1"/>
  <c r="E124" i="1"/>
  <c r="F124" i="1"/>
  <c r="G124" i="1"/>
  <c r="C125" i="1"/>
  <c r="D125" i="1"/>
  <c r="E125" i="1"/>
  <c r="F125" i="1"/>
  <c r="G125" i="1"/>
  <c r="C126" i="1"/>
  <c r="D126" i="1"/>
  <c r="E126" i="1"/>
  <c r="F126" i="1"/>
  <c r="G126" i="1"/>
  <c r="C127" i="1"/>
  <c r="D127" i="1"/>
  <c r="E127" i="1"/>
  <c r="F127" i="1"/>
  <c r="G127" i="1"/>
  <c r="C128" i="1"/>
  <c r="D128" i="1"/>
  <c r="E128" i="1"/>
  <c r="F128" i="1"/>
  <c r="G128" i="1"/>
  <c r="C129" i="1"/>
  <c r="D129" i="1"/>
  <c r="E129" i="1"/>
  <c r="F129" i="1"/>
  <c r="G129" i="1"/>
  <c r="C130" i="1"/>
  <c r="D130" i="1"/>
  <c r="E130" i="1"/>
  <c r="F130" i="1"/>
  <c r="G130" i="1"/>
  <c r="C131" i="1"/>
  <c r="D131" i="1"/>
  <c r="E131" i="1"/>
  <c r="F131" i="1"/>
  <c r="G131" i="1"/>
  <c r="C132" i="1"/>
  <c r="D132" i="1"/>
  <c r="E132" i="1"/>
  <c r="F132" i="1"/>
  <c r="G132" i="1"/>
  <c r="C133" i="1"/>
  <c r="D133" i="1"/>
  <c r="E133" i="1"/>
  <c r="F133" i="1"/>
  <c r="G133" i="1"/>
  <c r="C134" i="1"/>
  <c r="D134" i="1"/>
  <c r="E134" i="1"/>
  <c r="F134" i="1"/>
  <c r="G134" i="1"/>
  <c r="C135" i="1"/>
  <c r="D135" i="1"/>
  <c r="E135" i="1"/>
  <c r="F135" i="1"/>
  <c r="G135" i="1"/>
  <c r="C136" i="1"/>
  <c r="D136" i="1"/>
  <c r="E136" i="1"/>
  <c r="F136" i="1"/>
  <c r="G136" i="1"/>
  <c r="C137" i="1"/>
  <c r="D137" i="1"/>
  <c r="E137" i="1"/>
  <c r="F137" i="1"/>
  <c r="G137" i="1"/>
  <c r="G102" i="1"/>
  <c r="F102" i="1"/>
  <c r="E102" i="1"/>
  <c r="D102" i="1"/>
  <c r="C102" i="1"/>
  <c r="C66" i="1"/>
  <c r="D66" i="1"/>
  <c r="E66" i="1"/>
  <c r="F66" i="1"/>
  <c r="G66" i="1"/>
  <c r="C67" i="1"/>
  <c r="D67" i="1"/>
  <c r="E67" i="1"/>
  <c r="F67" i="1"/>
  <c r="G67" i="1"/>
  <c r="C68" i="1"/>
  <c r="D68" i="1"/>
  <c r="E68" i="1"/>
  <c r="F68" i="1"/>
  <c r="G68" i="1"/>
  <c r="C69" i="1"/>
  <c r="D69" i="1"/>
  <c r="E69" i="1"/>
  <c r="F69" i="1"/>
  <c r="G69" i="1"/>
  <c r="C70" i="1"/>
  <c r="D70" i="1"/>
  <c r="E70" i="1"/>
  <c r="F70" i="1"/>
  <c r="G70" i="1"/>
  <c r="C71" i="1"/>
  <c r="D71" i="1"/>
  <c r="E71" i="1"/>
  <c r="F71" i="1"/>
  <c r="G71" i="1"/>
  <c r="C72" i="1"/>
  <c r="D72" i="1"/>
  <c r="E72" i="1"/>
  <c r="F72" i="1"/>
  <c r="G72" i="1"/>
  <c r="C73" i="1"/>
  <c r="D73" i="1"/>
  <c r="E73" i="1"/>
  <c r="F73" i="1"/>
  <c r="G73" i="1"/>
  <c r="C74" i="1"/>
  <c r="D74" i="1"/>
  <c r="E74" i="1"/>
  <c r="F74" i="1"/>
  <c r="G74" i="1"/>
  <c r="C75" i="1"/>
  <c r="D75" i="1"/>
  <c r="E75" i="1"/>
  <c r="F75" i="1"/>
  <c r="G75" i="1"/>
  <c r="C76" i="1"/>
  <c r="D76" i="1"/>
  <c r="E76" i="1"/>
  <c r="F76" i="1"/>
  <c r="G76" i="1"/>
  <c r="C77" i="1"/>
  <c r="D77" i="1"/>
  <c r="E77" i="1"/>
  <c r="F77" i="1"/>
  <c r="G77" i="1"/>
  <c r="C78" i="1"/>
  <c r="D78" i="1"/>
  <c r="E78" i="1"/>
  <c r="F78" i="1"/>
  <c r="G78" i="1"/>
  <c r="E79" i="1"/>
  <c r="F79" i="1"/>
  <c r="G79" i="1"/>
  <c r="C80" i="1"/>
  <c r="D80" i="1"/>
  <c r="E80" i="1"/>
  <c r="F80" i="1"/>
  <c r="G80" i="1"/>
  <c r="C81" i="1"/>
  <c r="D81" i="1"/>
  <c r="E81" i="1"/>
  <c r="F81" i="1"/>
  <c r="G81" i="1"/>
  <c r="C82" i="1"/>
  <c r="D82" i="1"/>
  <c r="E82" i="1"/>
  <c r="F82" i="1"/>
  <c r="G82" i="1"/>
  <c r="C83" i="1"/>
  <c r="D83" i="1"/>
  <c r="E83" i="1"/>
  <c r="F83" i="1"/>
  <c r="G83" i="1"/>
  <c r="C84" i="1"/>
  <c r="D84" i="1"/>
  <c r="E84" i="1"/>
  <c r="F84" i="1"/>
  <c r="G84" i="1"/>
  <c r="C85" i="1"/>
  <c r="D85" i="1"/>
  <c r="E85" i="1"/>
  <c r="F85" i="1"/>
  <c r="G85" i="1"/>
  <c r="C86" i="1"/>
  <c r="D86" i="1"/>
  <c r="E86" i="1"/>
  <c r="F86" i="1"/>
  <c r="G86" i="1"/>
  <c r="C87" i="1"/>
  <c r="D87" i="1"/>
  <c r="E87" i="1"/>
  <c r="F87" i="1"/>
  <c r="G87" i="1"/>
  <c r="C88" i="1"/>
  <c r="D88" i="1"/>
  <c r="E88" i="1"/>
  <c r="F88" i="1"/>
  <c r="G88" i="1"/>
  <c r="C89" i="1"/>
  <c r="D89" i="1"/>
  <c r="E89" i="1"/>
  <c r="F89" i="1"/>
  <c r="G89" i="1"/>
  <c r="E90" i="1"/>
  <c r="F90" i="1"/>
  <c r="G90" i="1"/>
  <c r="C91" i="1"/>
  <c r="D91" i="1"/>
  <c r="E91" i="1"/>
  <c r="F91" i="1"/>
  <c r="G91" i="1"/>
  <c r="C92" i="1"/>
  <c r="D92" i="1"/>
  <c r="E92" i="1"/>
  <c r="F92" i="1"/>
  <c r="G92" i="1"/>
  <c r="C93" i="1"/>
  <c r="D93" i="1"/>
  <c r="E93" i="1"/>
  <c r="F93" i="1"/>
  <c r="G93" i="1"/>
  <c r="C94" i="1"/>
  <c r="D94" i="1"/>
  <c r="E94" i="1"/>
  <c r="F94" i="1"/>
  <c r="G94" i="1"/>
  <c r="C95" i="1"/>
  <c r="D95" i="1"/>
  <c r="E95" i="1"/>
  <c r="F95" i="1"/>
  <c r="G95" i="1"/>
  <c r="G65" i="1"/>
  <c r="F65" i="1"/>
  <c r="E65" i="1"/>
  <c r="D65" i="1"/>
  <c r="C65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30" i="1"/>
  <c r="C31" i="1"/>
  <c r="C32" i="1"/>
  <c r="C33" i="1"/>
  <c r="C34" i="1"/>
  <c r="C35" i="1"/>
  <c r="C36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10" i="1"/>
  <c r="E10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E11" i="1"/>
  <c r="F11" i="1"/>
  <c r="F10" i="1"/>
  <c r="G10" i="1"/>
  <c r="V138" i="1"/>
  <c r="V139" i="1"/>
  <c r="V140" i="1"/>
  <c r="V141" i="1"/>
  <c r="V142" i="1"/>
  <c r="V143" i="1"/>
  <c r="V144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8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96" i="1"/>
  <c r="O97" i="1"/>
  <c r="O98" i="1"/>
  <c r="O87" i="1"/>
  <c r="O88" i="1"/>
  <c r="O89" i="1"/>
  <c r="O90" i="1"/>
  <c r="O91" i="1"/>
  <c r="O92" i="1"/>
  <c r="O93" i="1"/>
  <c r="O94" i="1"/>
  <c r="O95" i="1"/>
  <c r="O82" i="1"/>
  <c r="O83" i="1"/>
  <c r="O84" i="1"/>
  <c r="O85" i="1"/>
  <c r="O86" i="1"/>
  <c r="O9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33" i="1"/>
  <c r="O34" i="1"/>
  <c r="O35" i="1"/>
  <c r="O36" i="1"/>
  <c r="O37" i="1"/>
  <c r="O38" i="1"/>
  <c r="O39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8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02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65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11" i="1"/>
  <c r="B10" i="1"/>
</calcChain>
</file>

<file path=xl/sharedStrings.xml><?xml version="1.0" encoding="utf-8"?>
<sst xmlns="http://schemas.openxmlformats.org/spreadsheetml/2006/main" count="783" uniqueCount="174">
  <si>
    <t>연결 재무상태표</t>
  </si>
  <si>
    <t>제 19 기          2023.12.31 현재</t>
  </si>
  <si>
    <t>제 18 기          2022.12.31 현재</t>
  </si>
  <si>
    <t>제 17 기          2021.12.31 현재</t>
  </si>
  <si>
    <t>(단위 : 천원)</t>
  </si>
  <si>
    <t>제 19 기</t>
  </si>
  <si>
    <t>제 18 기</t>
  </si>
  <si>
    <t>제 17 기</t>
  </si>
  <si>
    <t>자산</t>
  </si>
  <si>
    <t>　유동자산</t>
  </si>
  <si>
    <t>　　현금및현금성자산</t>
  </si>
  <si>
    <t>　　당기손익-공정가치 측정 금융자산</t>
  </si>
  <si>
    <t>　　매출채권</t>
  </si>
  <si>
    <t>　　금융리스채권</t>
  </si>
  <si>
    <t>　　기타유동금융자산</t>
  </si>
  <si>
    <t>　　기타유동자산</t>
  </si>
  <si>
    <t>　　재고자산</t>
  </si>
  <si>
    <t>　비유동자산</t>
  </si>
  <si>
    <t>　　기타포괄손익-공정가치 측정 금융자산</t>
  </si>
  <si>
    <t>　　비유동금융리스채권</t>
  </si>
  <si>
    <t>　　기타비유동금융자산</t>
  </si>
  <si>
    <t>　　공동기업 및 관계기업투자</t>
  </si>
  <si>
    <t>　　유형자산</t>
  </si>
  <si>
    <t>　　사용권자산</t>
  </si>
  <si>
    <t>　　무형자산</t>
  </si>
  <si>
    <t>　　기타비유동자산</t>
  </si>
  <si>
    <t>　　순확정급여자산</t>
  </si>
  <si>
    <t>　　이연법인세자산</t>
  </si>
  <si>
    <t>　자산총계</t>
  </si>
  <si>
    <t>부채</t>
  </si>
  <si>
    <t>　유동부채</t>
  </si>
  <si>
    <t>　　매입채무</t>
  </si>
  <si>
    <t>　　단기차입금</t>
  </si>
  <si>
    <t>　　유동성장기부채</t>
  </si>
  <si>
    <t>　　유동성전환사채</t>
  </si>
  <si>
    <t>　　리스부채</t>
  </si>
  <si>
    <t>　　기타유동금융부채</t>
  </si>
  <si>
    <t>　　당기법인세부채</t>
  </si>
  <si>
    <t>　　기타유동부채</t>
  </si>
  <si>
    <t>　　충당부채</t>
  </si>
  <si>
    <t>　비유동부채</t>
  </si>
  <si>
    <t>　　장기차입금</t>
  </si>
  <si>
    <t>　　전환사채</t>
  </si>
  <si>
    <t>　　기타비유동금융부채</t>
  </si>
  <si>
    <t>　　순확정급여부채</t>
  </si>
  <si>
    <t>　　이연법인세부채</t>
  </si>
  <si>
    <t>　　기타비유동부채</t>
  </si>
  <si>
    <t>　부채총계</t>
  </si>
  <si>
    <t>자본</t>
  </si>
  <si>
    <t>　지배기업의 소유지분</t>
  </si>
  <si>
    <t>　　자본금</t>
  </si>
  <si>
    <t>　　주식발행초과금</t>
  </si>
  <si>
    <t>　　기타자본</t>
  </si>
  <si>
    <t>　　기타포괄손익누계액</t>
  </si>
  <si>
    <t>　　이익잉여금</t>
  </si>
  <si>
    <t>　비지배지분</t>
  </si>
  <si>
    <t>　자본총계</t>
  </si>
  <si>
    <t>부채와 자본 총계</t>
  </si>
  <si>
    <t>연결 현금흐름표</t>
  </si>
  <si>
    <t>제 19 기 2023.01.01 부터 2023.12.31 까지</t>
  </si>
  <si>
    <t>제 18 기 2022.01.01 부터 2022.12.31 까지</t>
  </si>
  <si>
    <t>제 17 기 2021.01.01 부터 2021.12.31 까지</t>
  </si>
  <si>
    <t>영업활동으로 인한 현금흐름</t>
  </si>
  <si>
    <t>　영업으로부터 창출된 현금흐름</t>
  </si>
  <si>
    <t>　이자의 수취</t>
  </si>
  <si>
    <t>　이자의 지급</t>
  </si>
  <si>
    <t>　법인세의 납부</t>
  </si>
  <si>
    <t>　배당의 수취</t>
  </si>
  <si>
    <t>투자활동으로 인한 현금흐름</t>
  </si>
  <si>
    <t>　기타금융자산의 감소</t>
  </si>
  <si>
    <t>　기타금융자산의 증가</t>
  </si>
  <si>
    <t>　공정가치측정금융자산의 감소</t>
  </si>
  <si>
    <t>　공정가치측정금융자산의 증가</t>
  </si>
  <si>
    <t>　관계기업 및 공동기업투자의 처분</t>
  </si>
  <si>
    <t>　관계기업 및 공동기업투자의 취득</t>
  </si>
  <si>
    <t>　유형자산의 처분</t>
  </si>
  <si>
    <t>　유형자산의 취득</t>
  </si>
  <si>
    <t>　무형자산의 처분</t>
  </si>
  <si>
    <t>　무형자산의 취득</t>
  </si>
  <si>
    <t>　금융리스채권의 감소</t>
  </si>
  <si>
    <t>　기타비유동금융자산의 감소</t>
  </si>
  <si>
    <t>　기타비유동금융자산의 증가</t>
  </si>
  <si>
    <t>　종속기업 취득 및 연결범위변동으로 인한 순현금흐름</t>
  </si>
  <si>
    <t>재무활동으로 인한 현금흐름</t>
  </si>
  <si>
    <t>　유상증자</t>
  </si>
  <si>
    <t>　차입금의 증가</t>
  </si>
  <si>
    <t>　차입금의 상환</t>
  </si>
  <si>
    <t>　전환사채의 발행</t>
  </si>
  <si>
    <t>　리스부채의 감소</t>
  </si>
  <si>
    <t>　기타금융부채의 증가</t>
  </si>
  <si>
    <t>　기타금융부채의 감소</t>
  </si>
  <si>
    <t>　주식선택권의 행사</t>
  </si>
  <si>
    <t>　연결자본거래로 인한 현금유입</t>
  </si>
  <si>
    <t>　연결자본거래로 인한 현금유출</t>
  </si>
  <si>
    <t>현금및현금성자산의 증가(감소)</t>
  </si>
  <si>
    <t>외화표시 현금및현금성자산의 환율변동효과</t>
  </si>
  <si>
    <t>기초 현금및현금성자산</t>
  </si>
  <si>
    <t>기말 현금및현금성자산</t>
  </si>
  <si>
    <t>제 16 기          2020.12.31 현재</t>
  </si>
  <si>
    <t>제 16 기</t>
  </si>
  <si>
    <t>　　비유동 기타포괄손익-공정가치 측정 금융자산</t>
  </si>
  <si>
    <t>　　공동기업투자 및 관계기업투자</t>
  </si>
  <si>
    <t>　　이익잉여금(결손금)</t>
  </si>
  <si>
    <t>자본과부채총계</t>
  </si>
  <si>
    <t>제 16 기 2020.01.01 부터 2020.12.31 까지</t>
  </si>
  <si>
    <t>　공동기업투자 및 관계기업투자주식의 취득</t>
  </si>
  <si>
    <t>　공동기업투자 및 관계기업투자주식의 처분</t>
  </si>
  <si>
    <t>　차입금의 차입</t>
  </si>
  <si>
    <t>현금및현금성자산의 증감</t>
  </si>
  <si>
    <t>당기말 현금및현금성자산</t>
  </si>
  <si>
    <t>제 15 기          2019.12.31 현재</t>
  </si>
  <si>
    <t>제 15 기</t>
  </si>
  <si>
    <t>　　전환상환우선주부채</t>
  </si>
  <si>
    <t>제 15 기 2019.01.01 부터 2019.12.31 까지</t>
  </si>
  <si>
    <t>　종속기업 취득에 따른 순현금흐름</t>
  </si>
  <si>
    <t>　기타비유동자산의 증가</t>
  </si>
  <si>
    <t>　리스부채의 상환</t>
  </si>
  <si>
    <t>　비지배지분의 증가</t>
  </si>
  <si>
    <t>분기말 현금및현금성자산</t>
  </si>
  <si>
    <t>재무상태표</t>
    <phoneticPr fontId="1" type="noConversion"/>
  </si>
  <si>
    <t>연결 포괄손익계산서</t>
  </si>
  <si>
    <t>매출액</t>
  </si>
  <si>
    <t>매출원가</t>
  </si>
  <si>
    <t>매출총이익</t>
  </si>
  <si>
    <t>판매비와관리비</t>
  </si>
  <si>
    <t>영업이익</t>
  </si>
  <si>
    <t>기타수익</t>
  </si>
  <si>
    <t>기타비용</t>
  </si>
  <si>
    <t>지분법이익</t>
  </si>
  <si>
    <t>지분법손실</t>
  </si>
  <si>
    <t>금융수익</t>
  </si>
  <si>
    <t>금융비용</t>
  </si>
  <si>
    <t>법인세비용차감전순손익</t>
  </si>
  <si>
    <t>법인세비용</t>
  </si>
  <si>
    <t>당기순이익</t>
  </si>
  <si>
    <t>당기순이익(손실)의 귀속</t>
  </si>
  <si>
    <t>　지배기업의 소유주 귀속 당기순이익</t>
  </si>
  <si>
    <t>　비지배지분 귀속 당기순이익</t>
  </si>
  <si>
    <t>법인세비용차감후기타포괄손익</t>
  </si>
  <si>
    <t>　당기손익으로 재분류되는 항목</t>
  </si>
  <si>
    <t>　　해외사업환산차이</t>
  </si>
  <si>
    <t>　후속적으로 당기손익으로 재분류되지 않는 항목</t>
  </si>
  <si>
    <t>　　순확정급여부채의 재측정요소</t>
  </si>
  <si>
    <t>　　기타포괄손익측정금융자산 평가손익</t>
  </si>
  <si>
    <t>　　지분법자본변동</t>
  </si>
  <si>
    <t>총포괄손익</t>
  </si>
  <si>
    <t>포괄손익의 귀속</t>
  </si>
  <si>
    <t>　지배기업의 소유주 귀속 총포괄손익</t>
  </si>
  <si>
    <t>　비지배지분 귀속 총포괄손익</t>
  </si>
  <si>
    <t>주당순이익 (단위:원)</t>
  </si>
  <si>
    <t>　기본주당순이익 (단위 : 원)</t>
  </si>
  <si>
    <t>　희석주당순이익 (단위 : 원)</t>
  </si>
  <si>
    <t>손익계산서</t>
    <phoneticPr fontId="1" type="noConversion"/>
  </si>
  <si>
    <t>법인세비용(수익)</t>
  </si>
  <si>
    <t>당기순이익(손실)</t>
  </si>
  <si>
    <t>　지배기업의 소유주 귀속 당기손이익</t>
  </si>
  <si>
    <t>당기손익으로 재분류되는 항목</t>
  </si>
  <si>
    <t>　해외사업환산차이</t>
  </si>
  <si>
    <t>후속적으로 당기손익으로 재분류되지 않는 항목</t>
  </si>
  <si>
    <t>　순환정급여부채의 재축정요소</t>
  </si>
  <si>
    <t>　기타포괄손익-공정가치 측정 비유동금융자산 평가이익</t>
  </si>
  <si>
    <t>　지분법자본변동</t>
  </si>
  <si>
    <t>총포괄이익(손실)</t>
  </si>
  <si>
    <t>주당순이익</t>
  </si>
  <si>
    <t>　기본주당순손익(단위:원) (단위 : 원)</t>
  </si>
  <si>
    <t>　희석주당순손익(단위:원) (단위 : 원)</t>
  </si>
  <si>
    <t>　지배기업의 소유주 귀속 분기손이익</t>
  </si>
  <si>
    <t>　비지배지분 귀속 분기순이익</t>
  </si>
  <si>
    <t>현금흐름표</t>
    <phoneticPr fontId="1" type="noConversion"/>
  </si>
  <si>
    <t>　　기타유동금융부채</t>
    <phoneticPr fontId="1" type="noConversion"/>
  </si>
  <si>
    <t>　　기타유동부채</t>
    <phoneticPr fontId="1" type="noConversion"/>
  </si>
  <si>
    <t>　　리스부채</t>
    <phoneticPr fontId="1" type="noConversion"/>
  </si>
  <si>
    <t>　　장기차입금</t>
    <phoneticPr fontId="1" type="noConversion"/>
  </si>
  <si>
    <t>　　전환사채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</si>
</sst>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i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2" tint="-0.249977111117893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6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5" borderId="0" xfId="0" applyFont="1" applyFill="1">
      <alignment vertical="center"/>
    </xf>
    <xf numFmtId="0" fontId="6" fillId="5" borderId="0" xfId="0" applyFont="1" applyFill="1">
      <alignment vertical="center"/>
    </xf>
    <xf numFmtId="0" fontId="9" fillId="3" borderId="0" xfId="0" applyFont="1" applyFill="1">
      <alignment vertical="center"/>
    </xf>
    <xf numFmtId="3" fontId="0" fillId="3" borderId="0" xfId="0" applyNumberFormat="1" applyFill="1">
      <alignment vertical="center"/>
    </xf>
    <xf numFmtId="3" fontId="5" fillId="3" borderId="0" xfId="0" applyNumberFormat="1" applyFont="1" applyFill="1">
      <alignment vertical="center"/>
    </xf>
    <xf numFmtId="3" fontId="6" fillId="5" borderId="0" xfId="0" applyNumberFormat="1" applyFont="1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30119-3570-40B7-A6B3-036A761F212A}">
  <dimension ref="A1:AA145"/>
  <sheetViews>
    <sheetView tabSelected="1" workbookViewId="0">
      <selection activeCell="F1" sqref="F1"/>
    </sheetView>
  </sheetViews>
  <sheetFormatPr defaultRowHeight="17.399999999999999" x14ac:dyDescent="0.4"/>
  <cols>
    <col min="1" max="1" width="8.796875" style="31"/>
    <col min="2" max="2" width="51.8984375" style="35" bestFit="1" customWidth="1"/>
    <col min="3" max="3" width="13.796875" style="31" customWidth="1"/>
    <col min="4" max="5" width="13.59765625" style="31" bestFit="1" customWidth="1"/>
    <col min="6" max="6" width="13.59765625" style="32" bestFit="1" customWidth="1"/>
    <col min="7" max="7" width="13.59765625" style="31" bestFit="1" customWidth="1"/>
    <col min="8" max="8" width="8.796875" style="31"/>
    <col min="9" max="9" width="11" style="40" customWidth="1"/>
    <col min="10" max="10" width="51.69921875" bestFit="1" customWidth="1"/>
    <col min="11" max="13" width="14.8984375" bestFit="1" customWidth="1"/>
    <col min="16" max="16" width="11" style="31" customWidth="1"/>
    <col min="17" max="17" width="53.5" bestFit="1" customWidth="1"/>
    <col min="18" max="20" width="14.8984375" bestFit="1" customWidth="1"/>
    <col min="23" max="23" width="11" style="31" customWidth="1"/>
    <col min="24" max="24" width="53.5" bestFit="1" customWidth="1"/>
    <col min="25" max="26" width="14.8984375" bestFit="1" customWidth="1"/>
    <col min="27" max="27" width="11.8984375" bestFit="1" customWidth="1"/>
  </cols>
  <sheetData>
    <row r="1" spans="2:27" x14ac:dyDescent="0.4">
      <c r="B1" s="31"/>
      <c r="K1">
        <v>2023.12</v>
      </c>
      <c r="L1">
        <v>2022.12</v>
      </c>
      <c r="M1">
        <v>2021.12</v>
      </c>
      <c r="T1">
        <v>2020.12</v>
      </c>
      <c r="AA1">
        <v>2019.12</v>
      </c>
    </row>
    <row r="2" spans="2:27" x14ac:dyDescent="0.4">
      <c r="B2" s="31"/>
      <c r="J2" s="16" t="s">
        <v>0</v>
      </c>
      <c r="Q2" s="17" t="s">
        <v>0</v>
      </c>
      <c r="X2" s="17" t="s">
        <v>0</v>
      </c>
    </row>
    <row r="3" spans="2:27" x14ac:dyDescent="0.4">
      <c r="B3" s="31"/>
      <c r="J3" s="18" t="s">
        <v>1</v>
      </c>
      <c r="Q3" s="18" t="s">
        <v>2</v>
      </c>
      <c r="X3" s="18" t="s">
        <v>3</v>
      </c>
    </row>
    <row r="4" spans="2:27" x14ac:dyDescent="0.4">
      <c r="B4" s="31"/>
      <c r="J4" s="18" t="s">
        <v>2</v>
      </c>
      <c r="Q4" s="18" t="s">
        <v>3</v>
      </c>
      <c r="X4" s="18" t="s">
        <v>98</v>
      </c>
    </row>
    <row r="5" spans="2:27" x14ac:dyDescent="0.4">
      <c r="B5" s="31"/>
      <c r="J5" s="18" t="s">
        <v>3</v>
      </c>
      <c r="Q5" s="18" t="s">
        <v>98</v>
      </c>
      <c r="X5" s="18" t="s">
        <v>110</v>
      </c>
    </row>
    <row r="6" spans="2:27" x14ac:dyDescent="0.4">
      <c r="B6" s="31"/>
      <c r="J6" s="19" t="s">
        <v>4</v>
      </c>
      <c r="Q6" s="19" t="s">
        <v>4</v>
      </c>
      <c r="X6" s="19" t="s">
        <v>4</v>
      </c>
    </row>
    <row r="7" spans="2:27" x14ac:dyDescent="0.4">
      <c r="B7" s="34"/>
      <c r="C7" s="33">
        <v>2019.12</v>
      </c>
      <c r="D7" s="33">
        <v>2020.12</v>
      </c>
      <c r="E7" s="33">
        <v>2021.12</v>
      </c>
      <c r="F7" s="33">
        <v>2022.12</v>
      </c>
      <c r="G7" s="33">
        <v>2023.12</v>
      </c>
      <c r="J7" s="20"/>
      <c r="K7" s="21" t="s">
        <v>5</v>
      </c>
      <c r="L7" s="21" t="s">
        <v>6</v>
      </c>
      <c r="M7" s="22" t="s">
        <v>7</v>
      </c>
      <c r="Q7" s="20"/>
      <c r="R7" s="21" t="s">
        <v>6</v>
      </c>
      <c r="S7" s="21" t="s">
        <v>7</v>
      </c>
      <c r="T7" s="22" t="s">
        <v>99</v>
      </c>
      <c r="X7" s="20"/>
      <c r="Y7" s="21" t="s">
        <v>7</v>
      </c>
      <c r="Z7" s="21" t="s">
        <v>99</v>
      </c>
      <c r="AA7" s="22" t="s">
        <v>111</v>
      </c>
    </row>
    <row r="8" spans="2:27" x14ac:dyDescent="0.4">
      <c r="C8" s="37"/>
      <c r="D8" s="37"/>
      <c r="E8" s="37"/>
      <c r="F8" s="37"/>
      <c r="G8" s="37"/>
      <c r="I8" s="40" t="s">
        <v>8</v>
      </c>
      <c r="J8" s="23" t="s">
        <v>8</v>
      </c>
      <c r="K8" s="24"/>
      <c r="L8" s="24"/>
      <c r="M8" s="25"/>
      <c r="O8" t="b">
        <f>P8=Q8</f>
        <v>1</v>
      </c>
      <c r="P8" s="31" t="s">
        <v>8</v>
      </c>
      <c r="Q8" s="23" t="s">
        <v>8</v>
      </c>
      <c r="R8" s="24"/>
      <c r="S8" s="24"/>
      <c r="T8" s="25"/>
      <c r="V8" t="b">
        <f>W8=X8</f>
        <v>1</v>
      </c>
      <c r="W8" s="31" t="s">
        <v>8</v>
      </c>
      <c r="X8" s="23" t="s">
        <v>8</v>
      </c>
      <c r="Y8" s="24"/>
      <c r="Z8" s="24"/>
      <c r="AA8" s="25"/>
    </row>
    <row r="9" spans="2:27" x14ac:dyDescent="0.4">
      <c r="B9" s="38" t="s">
        <v>119</v>
      </c>
      <c r="C9" s="39"/>
      <c r="D9" s="39"/>
      <c r="E9" s="39"/>
      <c r="F9" s="39"/>
      <c r="G9" s="39"/>
      <c r="I9" s="40" t="s">
        <v>9</v>
      </c>
      <c r="J9" s="23" t="s">
        <v>9</v>
      </c>
      <c r="K9" s="26">
        <v>1888752497</v>
      </c>
      <c r="L9" s="26">
        <v>2115847172</v>
      </c>
      <c r="M9" s="27">
        <v>2003133142</v>
      </c>
      <c r="O9" t="b">
        <f t="shared" ref="O9:O72" si="0">P9=Q9</f>
        <v>1</v>
      </c>
      <c r="P9" s="31" t="s">
        <v>9</v>
      </c>
      <c r="Q9" s="23" t="s">
        <v>9</v>
      </c>
      <c r="R9" s="26">
        <v>2115847172</v>
      </c>
      <c r="S9" s="26">
        <v>2003133142</v>
      </c>
      <c r="T9" s="27">
        <v>1389256653</v>
      </c>
      <c r="V9" t="b">
        <f t="shared" ref="V9:V72" si="1">W9=X9</f>
        <v>1</v>
      </c>
      <c r="W9" s="31" t="s">
        <v>9</v>
      </c>
      <c r="X9" s="23" t="s">
        <v>9</v>
      </c>
      <c r="Y9" s="26">
        <v>2003133142</v>
      </c>
      <c r="Z9" s="26">
        <v>1389256653</v>
      </c>
      <c r="AA9" s="27">
        <v>294652316</v>
      </c>
    </row>
    <row r="10" spans="2:27" x14ac:dyDescent="0.4">
      <c r="B10" s="36" t="str">
        <f>+J8</f>
        <v>자산</v>
      </c>
      <c r="C10" s="41">
        <f>INDEX($W$1:$AA$144,MATCH($B10,$W$1:$W$144,0),MATCH(C$7,$W$1:$AA$1,0))</f>
        <v>0</v>
      </c>
      <c r="D10" s="41">
        <f>INDEX($P$1:$T$143,MATCH($B10,$P$1:$P$143,0),MATCH(D$7,$P$1:$T$1,0))</f>
        <v>0</v>
      </c>
      <c r="E10" s="41">
        <f>INDEX($I$1:$M$143,MATCH($B10,$I$1:$I$143,0),MATCH(E$7,$I$1:$M$1,0))</f>
        <v>0</v>
      </c>
      <c r="F10" s="41">
        <f t="shared" ref="F10:G25" si="2">INDEX($I$1:$M$143,MATCH($B10,$I$1:$I$143,0),MATCH(F$7,$I$1:$M$1,0))</f>
        <v>0</v>
      </c>
      <c r="G10" s="41">
        <f t="shared" si="2"/>
        <v>0</v>
      </c>
      <c r="I10" s="40" t="s">
        <v>10</v>
      </c>
      <c r="J10" s="23" t="s">
        <v>10</v>
      </c>
      <c r="K10" s="26">
        <v>357864096</v>
      </c>
      <c r="L10" s="26">
        <v>531623878</v>
      </c>
      <c r="M10" s="27">
        <v>677679348</v>
      </c>
      <c r="O10" t="b">
        <f t="shared" si="0"/>
        <v>1</v>
      </c>
      <c r="P10" s="31" t="s">
        <v>10</v>
      </c>
      <c r="Q10" s="23" t="s">
        <v>10</v>
      </c>
      <c r="R10" s="26">
        <v>531623878</v>
      </c>
      <c r="S10" s="26">
        <v>677679348</v>
      </c>
      <c r="T10" s="27">
        <v>380243932</v>
      </c>
      <c r="V10" t="b">
        <f t="shared" si="1"/>
        <v>1</v>
      </c>
      <c r="W10" s="31" t="s">
        <v>10</v>
      </c>
      <c r="X10" s="23" t="s">
        <v>10</v>
      </c>
      <c r="Y10" s="26">
        <v>677679348</v>
      </c>
      <c r="Z10" s="26">
        <v>380243932</v>
      </c>
      <c r="AA10" s="27">
        <v>160780830</v>
      </c>
    </row>
    <row r="11" spans="2:27" x14ac:dyDescent="0.4">
      <c r="B11" s="36" t="str">
        <f>+J9</f>
        <v>　유동자산</v>
      </c>
      <c r="C11" s="41">
        <f t="shared" ref="C11:C74" si="3">INDEX($W$1:$AA$144,MATCH($B11,$W$1:$W$144,0),MATCH(C$7,$W$1:$AA$1,0))</f>
        <v>294652316</v>
      </c>
      <c r="D11" s="41">
        <f t="shared" ref="D11:D74" si="4">INDEX($P$1:$T$143,MATCH($B11,$P$1:$P$143,0),MATCH(D$7,$P$1:$T$1,0))</f>
        <v>1389256653</v>
      </c>
      <c r="E11" s="41">
        <f>INDEX($I$1:$M$143,MATCH($B11,$I$1:$I$143,0),MATCH(E$7,$I$1:$M$1,0))</f>
        <v>2003133142</v>
      </c>
      <c r="F11" s="41">
        <f t="shared" si="2"/>
        <v>2115847172</v>
      </c>
      <c r="G11" s="41">
        <f t="shared" si="2"/>
        <v>1888752497</v>
      </c>
      <c r="I11" s="40" t="s">
        <v>11</v>
      </c>
      <c r="J11" s="23" t="s">
        <v>11</v>
      </c>
      <c r="K11" s="24">
        <v>0</v>
      </c>
      <c r="L11" s="24">
        <v>0</v>
      </c>
      <c r="M11" s="27">
        <v>651060825</v>
      </c>
      <c r="O11" t="b">
        <f t="shared" si="0"/>
        <v>1</v>
      </c>
      <c r="P11" s="31" t="s">
        <v>11</v>
      </c>
      <c r="Q11" s="23" t="s">
        <v>11</v>
      </c>
      <c r="R11" s="24"/>
      <c r="S11" s="26">
        <v>651060825</v>
      </c>
      <c r="T11" s="27">
        <v>64993637</v>
      </c>
      <c r="V11" t="b">
        <f t="shared" si="1"/>
        <v>1</v>
      </c>
      <c r="W11" s="31" t="s">
        <v>11</v>
      </c>
      <c r="X11" s="23" t="s">
        <v>11</v>
      </c>
      <c r="Y11" s="26">
        <v>651060825</v>
      </c>
      <c r="Z11" s="26">
        <v>64993637</v>
      </c>
      <c r="AA11" s="25">
        <v>0</v>
      </c>
    </row>
    <row r="12" spans="2:27" x14ac:dyDescent="0.4">
      <c r="B12" s="36" t="str">
        <f t="shared" ref="B12:B62" si="5">+J10</f>
        <v>　　현금및현금성자산</v>
      </c>
      <c r="C12" s="41">
        <f t="shared" si="3"/>
        <v>160780830</v>
      </c>
      <c r="D12" s="41">
        <f t="shared" si="4"/>
        <v>380243932</v>
      </c>
      <c r="E12" s="41">
        <f t="shared" ref="E12:F43" si="6">INDEX($I$1:$M$143,MATCH($B12,$I$1:$I$143,0),MATCH(E$7,$I$1:$M$1,0))</f>
        <v>677679348</v>
      </c>
      <c r="F12" s="41">
        <f t="shared" si="2"/>
        <v>531623878</v>
      </c>
      <c r="G12" s="41">
        <f t="shared" si="2"/>
        <v>357864096</v>
      </c>
      <c r="I12" s="40" t="s">
        <v>12</v>
      </c>
      <c r="J12" s="23" t="s">
        <v>12</v>
      </c>
      <c r="K12" s="26">
        <v>214976558</v>
      </c>
      <c r="L12" s="26">
        <v>218380145</v>
      </c>
      <c r="M12" s="27">
        <v>168191932</v>
      </c>
      <c r="O12" t="b">
        <f t="shared" si="0"/>
        <v>1</v>
      </c>
      <c r="P12" s="31" t="s">
        <v>12</v>
      </c>
      <c r="Q12" s="23" t="s">
        <v>12</v>
      </c>
      <c r="R12" s="26">
        <v>218380145</v>
      </c>
      <c r="S12" s="26">
        <v>168191932</v>
      </c>
      <c r="T12" s="27">
        <v>112304729</v>
      </c>
      <c r="V12" t="b">
        <f t="shared" si="1"/>
        <v>1</v>
      </c>
      <c r="W12" s="31" t="s">
        <v>12</v>
      </c>
      <c r="X12" s="23" t="s">
        <v>12</v>
      </c>
      <c r="Y12" s="26">
        <v>168191932</v>
      </c>
      <c r="Z12" s="26">
        <v>112304729</v>
      </c>
      <c r="AA12" s="27">
        <v>94607697</v>
      </c>
    </row>
    <row r="13" spans="2:27" x14ac:dyDescent="0.4">
      <c r="B13" s="36" t="str">
        <f t="shared" si="5"/>
        <v>　　당기손익-공정가치 측정 금융자산</v>
      </c>
      <c r="C13" s="41">
        <f t="shared" si="3"/>
        <v>0</v>
      </c>
      <c r="D13" s="41">
        <f t="shared" si="4"/>
        <v>64993637</v>
      </c>
      <c r="E13" s="41">
        <f t="shared" si="6"/>
        <v>651060825</v>
      </c>
      <c r="F13" s="41">
        <f t="shared" si="2"/>
        <v>0</v>
      </c>
      <c r="G13" s="41">
        <f t="shared" si="2"/>
        <v>0</v>
      </c>
      <c r="I13" s="40" t="s">
        <v>13</v>
      </c>
      <c r="J13" s="23" t="s">
        <v>13</v>
      </c>
      <c r="K13" s="26">
        <v>246564</v>
      </c>
      <c r="L13" s="26">
        <v>363211</v>
      </c>
      <c r="M13" s="27">
        <v>169500</v>
      </c>
      <c r="O13" t="b">
        <f t="shared" si="0"/>
        <v>1</v>
      </c>
      <c r="P13" s="31" t="s">
        <v>13</v>
      </c>
      <c r="Q13" s="23" t="s">
        <v>13</v>
      </c>
      <c r="R13" s="26">
        <v>363211</v>
      </c>
      <c r="S13" s="26">
        <v>169500</v>
      </c>
      <c r="T13" s="27">
        <v>34793</v>
      </c>
      <c r="V13" t="b">
        <f t="shared" si="1"/>
        <v>1</v>
      </c>
      <c r="W13" s="31" t="s">
        <v>13</v>
      </c>
      <c r="X13" s="23" t="s">
        <v>13</v>
      </c>
      <c r="Y13" s="26">
        <v>169500</v>
      </c>
      <c r="Z13" s="26">
        <v>34793</v>
      </c>
      <c r="AA13" s="25">
        <v>0</v>
      </c>
    </row>
    <row r="14" spans="2:27" x14ac:dyDescent="0.4">
      <c r="B14" s="36" t="str">
        <f t="shared" si="5"/>
        <v>　　매출채권</v>
      </c>
      <c r="C14" s="41">
        <f t="shared" si="3"/>
        <v>94607697</v>
      </c>
      <c r="D14" s="41">
        <f t="shared" si="4"/>
        <v>112304729</v>
      </c>
      <c r="E14" s="41">
        <f t="shared" si="6"/>
        <v>168191932</v>
      </c>
      <c r="F14" s="41">
        <f t="shared" si="2"/>
        <v>218380145</v>
      </c>
      <c r="G14" s="41">
        <f t="shared" si="2"/>
        <v>214976558</v>
      </c>
      <c r="I14" s="40" t="s">
        <v>14</v>
      </c>
      <c r="J14" s="23" t="s">
        <v>14</v>
      </c>
      <c r="K14" s="26">
        <v>1104846227</v>
      </c>
      <c r="L14" s="26">
        <v>1206132685</v>
      </c>
      <c r="M14" s="27">
        <v>339629776</v>
      </c>
      <c r="O14" t="b">
        <f t="shared" si="0"/>
        <v>1</v>
      </c>
      <c r="P14" s="31" t="s">
        <v>14</v>
      </c>
      <c r="Q14" s="23" t="s">
        <v>14</v>
      </c>
      <c r="R14" s="26">
        <v>1206132685</v>
      </c>
      <c r="S14" s="26">
        <v>339629776</v>
      </c>
      <c r="T14" s="27">
        <v>722368425</v>
      </c>
      <c r="V14" t="b">
        <f t="shared" si="1"/>
        <v>1</v>
      </c>
      <c r="W14" s="31" t="s">
        <v>14</v>
      </c>
      <c r="X14" s="23" t="s">
        <v>14</v>
      </c>
      <c r="Y14" s="26">
        <v>339629776</v>
      </c>
      <c r="Z14" s="26">
        <v>722368425</v>
      </c>
      <c r="AA14" s="27">
        <v>5750441</v>
      </c>
    </row>
    <row r="15" spans="2:27" x14ac:dyDescent="0.4">
      <c r="B15" s="36" t="str">
        <f t="shared" si="5"/>
        <v>　　금융리스채권</v>
      </c>
      <c r="C15" s="41">
        <f t="shared" si="3"/>
        <v>0</v>
      </c>
      <c r="D15" s="41">
        <f t="shared" si="4"/>
        <v>34793</v>
      </c>
      <c r="E15" s="41">
        <f t="shared" si="6"/>
        <v>169500</v>
      </c>
      <c r="F15" s="41">
        <f t="shared" si="2"/>
        <v>363211</v>
      </c>
      <c r="G15" s="41">
        <f t="shared" si="2"/>
        <v>246564</v>
      </c>
      <c r="I15" s="40" t="s">
        <v>15</v>
      </c>
      <c r="J15" s="23" t="s">
        <v>15</v>
      </c>
      <c r="K15" s="26">
        <v>84958867</v>
      </c>
      <c r="L15" s="26">
        <v>80165438</v>
      </c>
      <c r="M15" s="27">
        <v>83216946</v>
      </c>
      <c r="O15" t="b">
        <f t="shared" si="0"/>
        <v>1</v>
      </c>
      <c r="P15" s="31" t="s">
        <v>15</v>
      </c>
      <c r="Q15" s="23" t="s">
        <v>15</v>
      </c>
      <c r="R15" s="26">
        <v>80165438</v>
      </c>
      <c r="S15" s="26">
        <v>83216946</v>
      </c>
      <c r="T15" s="27">
        <v>47350124</v>
      </c>
      <c r="V15" t="b">
        <f t="shared" si="1"/>
        <v>1</v>
      </c>
      <c r="W15" s="31" t="s">
        <v>15</v>
      </c>
      <c r="X15" s="23" t="s">
        <v>15</v>
      </c>
      <c r="Y15" s="26">
        <v>83216946</v>
      </c>
      <c r="Z15" s="26">
        <v>47350124</v>
      </c>
      <c r="AA15" s="27">
        <v>20541758</v>
      </c>
    </row>
    <row r="16" spans="2:27" x14ac:dyDescent="0.4">
      <c r="B16" s="36" t="str">
        <f t="shared" si="5"/>
        <v>　　기타유동금융자산</v>
      </c>
      <c r="C16" s="41">
        <f t="shared" si="3"/>
        <v>5750441</v>
      </c>
      <c r="D16" s="41">
        <f t="shared" si="4"/>
        <v>722368425</v>
      </c>
      <c r="E16" s="41">
        <f t="shared" si="6"/>
        <v>339629776</v>
      </c>
      <c r="F16" s="41">
        <f t="shared" si="2"/>
        <v>1206132685</v>
      </c>
      <c r="G16" s="41">
        <f t="shared" si="2"/>
        <v>1104846227</v>
      </c>
      <c r="I16" s="40" t="s">
        <v>16</v>
      </c>
      <c r="J16" s="23" t="s">
        <v>16</v>
      </c>
      <c r="K16" s="26">
        <v>125860185</v>
      </c>
      <c r="L16" s="26">
        <v>79181815</v>
      </c>
      <c r="M16" s="27">
        <v>83184815</v>
      </c>
      <c r="O16" t="b">
        <f t="shared" si="0"/>
        <v>1</v>
      </c>
      <c r="P16" s="31" t="s">
        <v>16</v>
      </c>
      <c r="Q16" s="23" t="s">
        <v>16</v>
      </c>
      <c r="R16" s="26">
        <v>79181815</v>
      </c>
      <c r="S16" s="26">
        <v>83184815</v>
      </c>
      <c r="T16" s="27">
        <v>61961013</v>
      </c>
      <c r="V16" t="b">
        <f t="shared" si="1"/>
        <v>1</v>
      </c>
      <c r="W16" s="31" t="s">
        <v>16</v>
      </c>
      <c r="X16" s="23" t="s">
        <v>16</v>
      </c>
      <c r="Y16" s="26">
        <v>83184815</v>
      </c>
      <c r="Z16" s="26">
        <v>61961013</v>
      </c>
      <c r="AA16" s="27">
        <v>12971590</v>
      </c>
    </row>
    <row r="17" spans="2:27" x14ac:dyDescent="0.4">
      <c r="B17" s="36" t="str">
        <f t="shared" si="5"/>
        <v>　　기타유동자산</v>
      </c>
      <c r="C17" s="41">
        <f t="shared" si="3"/>
        <v>20541758</v>
      </c>
      <c r="D17" s="41">
        <f t="shared" si="4"/>
        <v>47350124</v>
      </c>
      <c r="E17" s="41">
        <f t="shared" si="6"/>
        <v>83216946</v>
      </c>
      <c r="F17" s="41">
        <f t="shared" si="2"/>
        <v>80165438</v>
      </c>
      <c r="G17" s="41">
        <f t="shared" si="2"/>
        <v>84958867</v>
      </c>
      <c r="I17" s="40" t="s">
        <v>17</v>
      </c>
      <c r="J17" s="23" t="s">
        <v>17</v>
      </c>
      <c r="K17" s="26">
        <v>3456928990</v>
      </c>
      <c r="L17" s="26">
        <v>2754587143</v>
      </c>
      <c r="M17" s="27">
        <v>2725782161</v>
      </c>
      <c r="O17" t="b">
        <f t="shared" si="0"/>
        <v>1</v>
      </c>
      <c r="P17" s="31" t="s">
        <v>17</v>
      </c>
      <c r="Q17" s="23" t="s">
        <v>17</v>
      </c>
      <c r="R17" s="26">
        <v>2754587143</v>
      </c>
      <c r="S17" s="26">
        <v>2725782161</v>
      </c>
      <c r="T17" s="27">
        <v>535185985</v>
      </c>
      <c r="V17" t="b">
        <f t="shared" si="1"/>
        <v>1</v>
      </c>
      <c r="W17" s="31" t="s">
        <v>17</v>
      </c>
      <c r="X17" s="23" t="s">
        <v>17</v>
      </c>
      <c r="Y17" s="26">
        <v>2725782161</v>
      </c>
      <c r="Z17" s="26">
        <v>535185985</v>
      </c>
      <c r="AA17" s="27">
        <v>68337520</v>
      </c>
    </row>
    <row r="18" spans="2:27" x14ac:dyDescent="0.4">
      <c r="B18" s="36" t="str">
        <f t="shared" si="5"/>
        <v>　　재고자산</v>
      </c>
      <c r="C18" s="41">
        <f t="shared" si="3"/>
        <v>12971590</v>
      </c>
      <c r="D18" s="41">
        <f t="shared" si="4"/>
        <v>61961013</v>
      </c>
      <c r="E18" s="41">
        <f t="shared" si="6"/>
        <v>83184815</v>
      </c>
      <c r="F18" s="41">
        <f t="shared" si="2"/>
        <v>79181815</v>
      </c>
      <c r="G18" s="41">
        <f t="shared" si="2"/>
        <v>125860185</v>
      </c>
      <c r="I18" s="40" t="s">
        <v>11</v>
      </c>
      <c r="J18" s="23" t="s">
        <v>11</v>
      </c>
      <c r="K18" s="26">
        <v>251635460</v>
      </c>
      <c r="L18" s="26">
        <v>83348061</v>
      </c>
      <c r="M18" s="27">
        <v>77810437</v>
      </c>
      <c r="O18" t="b">
        <f t="shared" si="0"/>
        <v>1</v>
      </c>
      <c r="P18" s="31" t="s">
        <v>11</v>
      </c>
      <c r="Q18" s="23" t="s">
        <v>11</v>
      </c>
      <c r="R18" s="26">
        <v>83348061</v>
      </c>
      <c r="S18" s="26">
        <v>77810437</v>
      </c>
      <c r="T18" s="27">
        <v>9590711</v>
      </c>
      <c r="V18" t="b">
        <f t="shared" si="1"/>
        <v>1</v>
      </c>
      <c r="W18" s="31" t="s">
        <v>11</v>
      </c>
      <c r="X18" s="23" t="s">
        <v>11</v>
      </c>
      <c r="Y18" s="26">
        <v>77810437</v>
      </c>
      <c r="Z18" s="26">
        <v>9590711</v>
      </c>
      <c r="AA18" s="27">
        <v>1572021</v>
      </c>
    </row>
    <row r="19" spans="2:27" x14ac:dyDescent="0.4">
      <c r="B19" s="36" t="str">
        <f t="shared" si="5"/>
        <v>　비유동자산</v>
      </c>
      <c r="C19" s="41">
        <f t="shared" si="3"/>
        <v>68337520</v>
      </c>
      <c r="D19" s="41">
        <f t="shared" si="4"/>
        <v>535185985</v>
      </c>
      <c r="E19" s="41">
        <f t="shared" si="6"/>
        <v>2725782161</v>
      </c>
      <c r="F19" s="41">
        <f t="shared" si="2"/>
        <v>2754587143</v>
      </c>
      <c r="G19" s="41">
        <f t="shared" si="2"/>
        <v>3456928990</v>
      </c>
      <c r="I19" s="40" t="s">
        <v>18</v>
      </c>
      <c r="J19" s="23" t="s">
        <v>18</v>
      </c>
      <c r="K19" s="26">
        <v>136716242</v>
      </c>
      <c r="L19" s="26">
        <v>135000000</v>
      </c>
      <c r="M19" s="27">
        <v>504000000</v>
      </c>
      <c r="O19" t="b">
        <f t="shared" si="0"/>
        <v>0</v>
      </c>
      <c r="P19" s="31" t="s">
        <v>18</v>
      </c>
      <c r="Q19" s="23" t="s">
        <v>100</v>
      </c>
      <c r="R19" s="26">
        <v>135000000</v>
      </c>
      <c r="S19" s="26">
        <v>504000000</v>
      </c>
      <c r="T19" s="25">
        <v>0</v>
      </c>
      <c r="V19" t="b">
        <f t="shared" si="1"/>
        <v>0</v>
      </c>
      <c r="W19" s="31" t="s">
        <v>18</v>
      </c>
      <c r="X19" s="23" t="s">
        <v>100</v>
      </c>
      <c r="Y19" s="26">
        <v>504000000</v>
      </c>
      <c r="Z19" s="24">
        <v>0</v>
      </c>
      <c r="AA19" s="25">
        <v>0</v>
      </c>
    </row>
    <row r="20" spans="2:27" x14ac:dyDescent="0.4">
      <c r="B20" s="36" t="str">
        <f t="shared" si="5"/>
        <v>　　당기손익-공정가치 측정 금융자산</v>
      </c>
      <c r="C20" s="41">
        <f t="shared" si="3"/>
        <v>0</v>
      </c>
      <c r="D20" s="41">
        <f t="shared" si="4"/>
        <v>64993637</v>
      </c>
      <c r="E20" s="41">
        <f t="shared" si="6"/>
        <v>651060825</v>
      </c>
      <c r="F20" s="41">
        <f t="shared" si="2"/>
        <v>0</v>
      </c>
      <c r="G20" s="41">
        <f t="shared" si="2"/>
        <v>0</v>
      </c>
      <c r="I20" s="40" t="s">
        <v>19</v>
      </c>
      <c r="J20" s="23" t="s">
        <v>19</v>
      </c>
      <c r="K20" s="26">
        <v>141289</v>
      </c>
      <c r="L20" s="26">
        <v>1098337</v>
      </c>
      <c r="M20" s="27">
        <v>866596</v>
      </c>
      <c r="O20" t="b">
        <f t="shared" si="0"/>
        <v>1</v>
      </c>
      <c r="P20" s="31" t="s">
        <v>19</v>
      </c>
      <c r="Q20" s="23" t="s">
        <v>19</v>
      </c>
      <c r="R20" s="26">
        <v>1098337</v>
      </c>
      <c r="S20" s="26">
        <v>866596</v>
      </c>
      <c r="T20" s="27">
        <v>63013</v>
      </c>
      <c r="V20" t="b">
        <f t="shared" si="1"/>
        <v>1</v>
      </c>
      <c r="W20" s="31" t="s">
        <v>19</v>
      </c>
      <c r="X20" s="23" t="s">
        <v>19</v>
      </c>
      <c r="Y20" s="26">
        <v>866596</v>
      </c>
      <c r="Z20" s="26">
        <v>63013</v>
      </c>
      <c r="AA20" s="25">
        <v>0</v>
      </c>
    </row>
    <row r="21" spans="2:27" x14ac:dyDescent="0.4">
      <c r="B21" s="36" t="str">
        <f t="shared" si="5"/>
        <v>　　기타포괄손익-공정가치 측정 금융자산</v>
      </c>
      <c r="C21" s="41">
        <f t="shared" si="3"/>
        <v>0</v>
      </c>
      <c r="D21" s="41">
        <f t="shared" si="4"/>
        <v>0</v>
      </c>
      <c r="E21" s="41">
        <f t="shared" si="6"/>
        <v>504000000</v>
      </c>
      <c r="F21" s="41">
        <f t="shared" si="2"/>
        <v>135000000</v>
      </c>
      <c r="G21" s="41">
        <f t="shared" si="2"/>
        <v>136716242</v>
      </c>
      <c r="I21" s="40" t="s">
        <v>20</v>
      </c>
      <c r="J21" s="23" t="s">
        <v>20</v>
      </c>
      <c r="K21" s="26">
        <v>93459181</v>
      </c>
      <c r="L21" s="26">
        <v>257128341</v>
      </c>
      <c r="M21" s="27">
        <v>277977121</v>
      </c>
      <c r="O21" t="b">
        <f t="shared" si="0"/>
        <v>1</v>
      </c>
      <c r="P21" s="31" t="s">
        <v>20</v>
      </c>
      <c r="Q21" s="23" t="s">
        <v>20</v>
      </c>
      <c r="R21" s="26">
        <v>257128341</v>
      </c>
      <c r="S21" s="26">
        <v>277977121</v>
      </c>
      <c r="T21" s="27">
        <v>22799512</v>
      </c>
      <c r="V21" t="b">
        <f t="shared" si="1"/>
        <v>1</v>
      </c>
      <c r="W21" s="31" t="s">
        <v>20</v>
      </c>
      <c r="X21" s="23" t="s">
        <v>20</v>
      </c>
      <c r="Y21" s="26">
        <v>277977121</v>
      </c>
      <c r="Z21" s="26">
        <v>22799512</v>
      </c>
      <c r="AA21" s="27">
        <v>10757572</v>
      </c>
    </row>
    <row r="22" spans="2:27" x14ac:dyDescent="0.4">
      <c r="B22" s="36" t="str">
        <f t="shared" si="5"/>
        <v>　　비유동금융리스채권</v>
      </c>
      <c r="C22" s="41">
        <f t="shared" si="3"/>
        <v>0</v>
      </c>
      <c r="D22" s="41">
        <f t="shared" si="4"/>
        <v>63013</v>
      </c>
      <c r="E22" s="41">
        <f t="shared" si="6"/>
        <v>866596</v>
      </c>
      <c r="F22" s="41">
        <f t="shared" si="2"/>
        <v>1098337</v>
      </c>
      <c r="G22" s="41">
        <f t="shared" si="2"/>
        <v>141289</v>
      </c>
      <c r="I22" s="40" t="s">
        <v>21</v>
      </c>
      <c r="J22" s="23" t="s">
        <v>21</v>
      </c>
      <c r="K22" s="26">
        <v>241079851</v>
      </c>
      <c r="L22" s="26">
        <v>315709422</v>
      </c>
      <c r="M22" s="27">
        <v>263434547</v>
      </c>
      <c r="O22" t="b">
        <f t="shared" si="0"/>
        <v>0</v>
      </c>
      <c r="P22" s="31" t="s">
        <v>21</v>
      </c>
      <c r="Q22" s="23" t="s">
        <v>101</v>
      </c>
      <c r="R22" s="26">
        <v>315709422</v>
      </c>
      <c r="S22" s="26">
        <v>263434547</v>
      </c>
      <c r="T22" s="27">
        <v>1342877</v>
      </c>
      <c r="V22" t="b">
        <f t="shared" si="1"/>
        <v>0</v>
      </c>
      <c r="W22" s="31" t="s">
        <v>21</v>
      </c>
      <c r="X22" s="23" t="s">
        <v>101</v>
      </c>
      <c r="Y22" s="26">
        <v>263434547</v>
      </c>
      <c r="Z22" s="26">
        <v>1342877</v>
      </c>
      <c r="AA22" s="27">
        <v>2327780</v>
      </c>
    </row>
    <row r="23" spans="2:27" x14ac:dyDescent="0.4">
      <c r="B23" s="36" t="str">
        <f t="shared" si="5"/>
        <v>　　기타비유동금융자산</v>
      </c>
      <c r="C23" s="41">
        <f t="shared" si="3"/>
        <v>10757572</v>
      </c>
      <c r="D23" s="41">
        <f t="shared" si="4"/>
        <v>22799512</v>
      </c>
      <c r="E23" s="41">
        <f t="shared" si="6"/>
        <v>277977121</v>
      </c>
      <c r="F23" s="41">
        <f t="shared" si="2"/>
        <v>257128341</v>
      </c>
      <c r="G23" s="41">
        <f t="shared" si="2"/>
        <v>93459181</v>
      </c>
      <c r="I23" s="40" t="s">
        <v>22</v>
      </c>
      <c r="J23" s="23" t="s">
        <v>22</v>
      </c>
      <c r="K23" s="26">
        <v>101211837</v>
      </c>
      <c r="L23" s="26">
        <v>98820799</v>
      </c>
      <c r="M23" s="27">
        <v>86867157</v>
      </c>
      <c r="O23" t="b">
        <f t="shared" si="0"/>
        <v>1</v>
      </c>
      <c r="P23" s="31" t="s">
        <v>22</v>
      </c>
      <c r="Q23" s="23" t="s">
        <v>22</v>
      </c>
      <c r="R23" s="26">
        <v>98820799</v>
      </c>
      <c r="S23" s="26">
        <v>86867157</v>
      </c>
      <c r="T23" s="27">
        <v>48409167</v>
      </c>
      <c r="V23" t="b">
        <f t="shared" si="1"/>
        <v>1</v>
      </c>
      <c r="W23" s="31" t="s">
        <v>22</v>
      </c>
      <c r="X23" s="23" t="s">
        <v>22</v>
      </c>
      <c r="Y23" s="26">
        <v>86867157</v>
      </c>
      <c r="Z23" s="26">
        <v>48409167</v>
      </c>
      <c r="AA23" s="27">
        <v>8184913</v>
      </c>
    </row>
    <row r="24" spans="2:27" x14ac:dyDescent="0.4">
      <c r="B24" s="36" t="str">
        <f t="shared" si="5"/>
        <v>　　공동기업 및 관계기업투자</v>
      </c>
      <c r="C24" s="41">
        <f t="shared" si="3"/>
        <v>2327780</v>
      </c>
      <c r="D24" s="41">
        <f t="shared" si="4"/>
        <v>1342877</v>
      </c>
      <c r="E24" s="41">
        <f t="shared" si="6"/>
        <v>263434547</v>
      </c>
      <c r="F24" s="41">
        <f t="shared" si="2"/>
        <v>315709422</v>
      </c>
      <c r="G24" s="41">
        <f t="shared" si="2"/>
        <v>241079851</v>
      </c>
      <c r="I24" s="40" t="s">
        <v>23</v>
      </c>
      <c r="J24" s="23" t="s">
        <v>23</v>
      </c>
      <c r="K24" s="26">
        <v>193677911</v>
      </c>
      <c r="L24" s="26">
        <v>185181320</v>
      </c>
      <c r="M24" s="27">
        <v>150780961</v>
      </c>
      <c r="O24" t="b">
        <f t="shared" si="0"/>
        <v>1</v>
      </c>
      <c r="P24" s="31" t="s">
        <v>23</v>
      </c>
      <c r="Q24" s="23" t="s">
        <v>23</v>
      </c>
      <c r="R24" s="26">
        <v>185181320</v>
      </c>
      <c r="S24" s="26">
        <v>150780961</v>
      </c>
      <c r="T24" s="27">
        <v>149756883</v>
      </c>
      <c r="V24" t="b">
        <f t="shared" si="1"/>
        <v>1</v>
      </c>
      <c r="W24" s="31" t="s">
        <v>23</v>
      </c>
      <c r="X24" s="23" t="s">
        <v>23</v>
      </c>
      <c r="Y24" s="26">
        <v>150780961</v>
      </c>
      <c r="Z24" s="26">
        <v>149756883</v>
      </c>
      <c r="AA24" s="27">
        <v>8654524</v>
      </c>
    </row>
    <row r="25" spans="2:27" x14ac:dyDescent="0.4">
      <c r="B25" s="36" t="str">
        <f t="shared" si="5"/>
        <v>　　유형자산</v>
      </c>
      <c r="C25" s="41">
        <f t="shared" si="3"/>
        <v>8184913</v>
      </c>
      <c r="D25" s="41">
        <f t="shared" si="4"/>
        <v>48409167</v>
      </c>
      <c r="E25" s="41">
        <f t="shared" si="6"/>
        <v>86867157</v>
      </c>
      <c r="F25" s="41">
        <f t="shared" si="2"/>
        <v>98820799</v>
      </c>
      <c r="G25" s="41">
        <f t="shared" si="2"/>
        <v>101211837</v>
      </c>
      <c r="I25" s="40" t="s">
        <v>24</v>
      </c>
      <c r="J25" s="23" t="s">
        <v>24</v>
      </c>
      <c r="K25" s="26">
        <v>2165250407</v>
      </c>
      <c r="L25" s="26">
        <v>1470169884</v>
      </c>
      <c r="M25" s="27">
        <v>1330038427</v>
      </c>
      <c r="O25" t="b">
        <f t="shared" si="0"/>
        <v>1</v>
      </c>
      <c r="P25" s="31" t="s">
        <v>24</v>
      </c>
      <c r="Q25" s="23" t="s">
        <v>24</v>
      </c>
      <c r="R25" s="26">
        <v>1470169884</v>
      </c>
      <c r="S25" s="26">
        <v>1330038427</v>
      </c>
      <c r="T25" s="27">
        <v>288374913</v>
      </c>
      <c r="V25" t="b">
        <f t="shared" si="1"/>
        <v>1</v>
      </c>
      <c r="W25" s="31" t="s">
        <v>24</v>
      </c>
      <c r="X25" s="23" t="s">
        <v>24</v>
      </c>
      <c r="Y25" s="26">
        <v>1330038427</v>
      </c>
      <c r="Z25" s="26">
        <v>288374913</v>
      </c>
      <c r="AA25" s="27">
        <v>25743454</v>
      </c>
    </row>
    <row r="26" spans="2:27" x14ac:dyDescent="0.4">
      <c r="B26" s="36" t="str">
        <f t="shared" si="5"/>
        <v>　　사용권자산</v>
      </c>
      <c r="C26" s="41">
        <f t="shared" si="3"/>
        <v>8654524</v>
      </c>
      <c r="D26" s="41">
        <f t="shared" si="4"/>
        <v>149756883</v>
      </c>
      <c r="E26" s="41">
        <f t="shared" si="6"/>
        <v>150780961</v>
      </c>
      <c r="F26" s="41">
        <f t="shared" si="6"/>
        <v>185181320</v>
      </c>
      <c r="G26" s="41">
        <f t="shared" ref="G26:G89" si="7">INDEX($I$1:$M$143,MATCH($B26,$I$1:$I$143,0),MATCH(G$7,$I$1:$M$1,0))</f>
        <v>193677911</v>
      </c>
      <c r="I26" s="40" t="s">
        <v>25</v>
      </c>
      <c r="J26" s="23" t="s">
        <v>25</v>
      </c>
      <c r="K26" s="26">
        <v>28926276</v>
      </c>
      <c r="L26" s="26">
        <v>27888820</v>
      </c>
      <c r="M26" s="27">
        <v>1812344</v>
      </c>
      <c r="O26" t="b">
        <f t="shared" si="0"/>
        <v>1</v>
      </c>
      <c r="P26" s="31" t="s">
        <v>25</v>
      </c>
      <c r="Q26" s="23" t="s">
        <v>25</v>
      </c>
      <c r="R26" s="26">
        <v>27888820</v>
      </c>
      <c r="S26" s="26">
        <v>1812344</v>
      </c>
      <c r="T26" s="27">
        <v>1165200</v>
      </c>
      <c r="V26" t="b">
        <f>W27=X26</f>
        <v>0</v>
      </c>
      <c r="W26" s="31" t="s">
        <v>27</v>
      </c>
      <c r="X26" s="23" t="s">
        <v>27</v>
      </c>
      <c r="Y26" s="26">
        <v>32194571</v>
      </c>
      <c r="Z26" s="26">
        <v>13683709</v>
      </c>
      <c r="AA26" s="27">
        <v>8523282</v>
      </c>
    </row>
    <row r="27" spans="2:27" x14ac:dyDescent="0.4">
      <c r="B27" s="36" t="str">
        <f t="shared" si="5"/>
        <v>　　무형자산</v>
      </c>
      <c r="C27" s="41">
        <f t="shared" si="3"/>
        <v>25743454</v>
      </c>
      <c r="D27" s="41">
        <f t="shared" si="4"/>
        <v>288374913</v>
      </c>
      <c r="E27" s="41">
        <f t="shared" si="6"/>
        <v>1330038427</v>
      </c>
      <c r="F27" s="41">
        <f t="shared" si="6"/>
        <v>1470169884</v>
      </c>
      <c r="G27" s="41">
        <f t="shared" si="7"/>
        <v>2165250407</v>
      </c>
      <c r="I27" s="40" t="s">
        <v>26</v>
      </c>
      <c r="J27" s="23" t="s">
        <v>26</v>
      </c>
      <c r="K27" s="26">
        <v>7995810</v>
      </c>
      <c r="L27" s="26">
        <v>6229238</v>
      </c>
      <c r="M27" s="25">
        <v>0</v>
      </c>
      <c r="O27" t="b">
        <f t="shared" si="0"/>
        <v>1</v>
      </c>
      <c r="P27" s="31" t="s">
        <v>26</v>
      </c>
      <c r="Q27" s="23" t="s">
        <v>26</v>
      </c>
      <c r="R27" s="26">
        <v>6229238</v>
      </c>
      <c r="S27" s="24"/>
      <c r="T27" s="25">
        <v>0</v>
      </c>
      <c r="V27" t="e">
        <f>#REF!=X27</f>
        <v>#REF!</v>
      </c>
      <c r="W27" s="31" t="s">
        <v>25</v>
      </c>
      <c r="X27" s="23" t="s">
        <v>25</v>
      </c>
      <c r="Y27" s="26">
        <v>1812344</v>
      </c>
      <c r="Z27" s="26">
        <v>1165200</v>
      </c>
      <c r="AA27" s="27">
        <v>2573974</v>
      </c>
    </row>
    <row r="28" spans="2:27" x14ac:dyDescent="0.4">
      <c r="B28" s="36" t="str">
        <f t="shared" si="5"/>
        <v>　　기타비유동자산</v>
      </c>
      <c r="C28" s="41">
        <f t="shared" si="3"/>
        <v>2573974</v>
      </c>
      <c r="D28" s="41">
        <f t="shared" si="4"/>
        <v>1165200</v>
      </c>
      <c r="E28" s="41">
        <f t="shared" si="6"/>
        <v>1812344</v>
      </c>
      <c r="F28" s="41">
        <f t="shared" si="6"/>
        <v>27888820</v>
      </c>
      <c r="G28" s="41">
        <f t="shared" si="7"/>
        <v>28926276</v>
      </c>
      <c r="I28" s="40" t="s">
        <v>27</v>
      </c>
      <c r="J28" s="23" t="s">
        <v>27</v>
      </c>
      <c r="K28" s="26">
        <v>236834726</v>
      </c>
      <c r="L28" s="26">
        <v>174012921</v>
      </c>
      <c r="M28" s="27">
        <v>32194571</v>
      </c>
      <c r="O28" t="b">
        <f t="shared" si="0"/>
        <v>1</v>
      </c>
      <c r="P28" s="31" t="s">
        <v>27</v>
      </c>
      <c r="Q28" s="23" t="s">
        <v>27</v>
      </c>
      <c r="R28" s="26">
        <v>174012921</v>
      </c>
      <c r="S28" s="26">
        <v>32194571</v>
      </c>
      <c r="T28" s="27">
        <v>13683709</v>
      </c>
      <c r="V28" t="b">
        <f>W26=X28</f>
        <v>0</v>
      </c>
      <c r="W28" s="31" t="s">
        <v>28</v>
      </c>
      <c r="X28" s="23" t="s">
        <v>28</v>
      </c>
      <c r="Y28" s="26">
        <v>4728915303</v>
      </c>
      <c r="Z28" s="26">
        <v>1924442638</v>
      </c>
      <c r="AA28" s="27">
        <v>362989836</v>
      </c>
    </row>
    <row r="29" spans="2:27" x14ac:dyDescent="0.4">
      <c r="B29" s="36" t="str">
        <f t="shared" si="5"/>
        <v>　　순확정급여자산</v>
      </c>
      <c r="C29" s="41">
        <v>0</v>
      </c>
      <c r="D29" s="41">
        <f t="shared" si="4"/>
        <v>0</v>
      </c>
      <c r="E29" s="41">
        <f t="shared" si="6"/>
        <v>0</v>
      </c>
      <c r="F29" s="41">
        <f t="shared" si="6"/>
        <v>6229238</v>
      </c>
      <c r="G29" s="41">
        <f t="shared" si="7"/>
        <v>7995810</v>
      </c>
      <c r="I29" s="40" t="s">
        <v>28</v>
      </c>
      <c r="J29" s="23" t="s">
        <v>28</v>
      </c>
      <c r="K29" s="26">
        <v>5345681487</v>
      </c>
      <c r="L29" s="26">
        <v>4870434315</v>
      </c>
      <c r="M29" s="27">
        <v>4728915303</v>
      </c>
      <c r="O29" t="b">
        <f t="shared" si="0"/>
        <v>1</v>
      </c>
      <c r="P29" s="31" t="s">
        <v>28</v>
      </c>
      <c r="Q29" s="23" t="s">
        <v>28</v>
      </c>
      <c r="R29" s="26">
        <v>4870434315</v>
      </c>
      <c r="S29" s="26">
        <v>4728915303</v>
      </c>
      <c r="T29" s="27">
        <v>1924442638</v>
      </c>
      <c r="V29" t="b">
        <f>W28=X29</f>
        <v>0</v>
      </c>
      <c r="W29" s="31" t="s">
        <v>29</v>
      </c>
      <c r="X29" s="23" t="s">
        <v>29</v>
      </c>
      <c r="Y29" s="24"/>
      <c r="Z29" s="24"/>
      <c r="AA29" s="25"/>
    </row>
    <row r="30" spans="2:27" x14ac:dyDescent="0.4">
      <c r="B30" s="36" t="str">
        <f t="shared" si="5"/>
        <v>　　이연법인세자산</v>
      </c>
      <c r="C30" s="41">
        <f t="shared" si="3"/>
        <v>8523282</v>
      </c>
      <c r="D30" s="41">
        <f t="shared" si="4"/>
        <v>13683709</v>
      </c>
      <c r="E30" s="41">
        <f t="shared" si="6"/>
        <v>32194571</v>
      </c>
      <c r="F30" s="41">
        <f t="shared" si="6"/>
        <v>174012921</v>
      </c>
      <c r="G30" s="41">
        <f t="shared" si="7"/>
        <v>236834726</v>
      </c>
      <c r="I30" s="40" t="s">
        <v>29</v>
      </c>
      <c r="J30" s="23" t="s">
        <v>29</v>
      </c>
      <c r="K30" s="24"/>
      <c r="L30" s="24"/>
      <c r="M30" s="25"/>
      <c r="O30" t="b">
        <f t="shared" si="0"/>
        <v>1</v>
      </c>
      <c r="P30" s="31" t="s">
        <v>29</v>
      </c>
      <c r="Q30" s="23" t="s">
        <v>29</v>
      </c>
      <c r="R30" s="24"/>
      <c r="S30" s="24"/>
      <c r="T30" s="25"/>
      <c r="V30" t="b">
        <f>W29=X30</f>
        <v>0</v>
      </c>
      <c r="W30" s="31" t="s">
        <v>30</v>
      </c>
      <c r="X30" s="23" t="s">
        <v>30</v>
      </c>
      <c r="Y30" s="26">
        <v>586618859</v>
      </c>
      <c r="Z30" s="26">
        <v>296242203</v>
      </c>
      <c r="AA30" s="27">
        <v>174561335</v>
      </c>
    </row>
    <row r="31" spans="2:27" x14ac:dyDescent="0.4">
      <c r="B31" s="36" t="str">
        <f t="shared" si="5"/>
        <v>　자산총계</v>
      </c>
      <c r="C31" s="41">
        <f t="shared" si="3"/>
        <v>362989836</v>
      </c>
      <c r="D31" s="41">
        <f t="shared" si="4"/>
        <v>1924442638</v>
      </c>
      <c r="E31" s="41">
        <f t="shared" si="6"/>
        <v>4728915303</v>
      </c>
      <c r="F31" s="41">
        <f t="shared" si="6"/>
        <v>4870434315</v>
      </c>
      <c r="G31" s="41">
        <f t="shared" si="7"/>
        <v>5345681487</v>
      </c>
      <c r="I31" s="40" t="s">
        <v>30</v>
      </c>
      <c r="J31" s="23" t="s">
        <v>30</v>
      </c>
      <c r="K31" s="26">
        <v>1772168712</v>
      </c>
      <c r="L31" s="26">
        <v>849484677</v>
      </c>
      <c r="M31" s="27">
        <v>586618859</v>
      </c>
      <c r="O31" t="b">
        <f t="shared" si="0"/>
        <v>1</v>
      </c>
      <c r="P31" s="31" t="s">
        <v>30</v>
      </c>
      <c r="Q31" s="23" t="s">
        <v>30</v>
      </c>
      <c r="R31" s="26">
        <v>849484677</v>
      </c>
      <c r="S31" s="26">
        <v>586618859</v>
      </c>
      <c r="T31" s="27">
        <v>296242203</v>
      </c>
      <c r="V31" t="b">
        <f>W30=X31</f>
        <v>0</v>
      </c>
      <c r="W31" s="31" t="s">
        <v>31</v>
      </c>
      <c r="X31" s="23" t="s">
        <v>31</v>
      </c>
      <c r="Y31" s="26">
        <v>29972662</v>
      </c>
      <c r="Z31" s="26">
        <v>34563790</v>
      </c>
      <c r="AA31" s="27">
        <v>25342680</v>
      </c>
    </row>
    <row r="32" spans="2:27" x14ac:dyDescent="0.4">
      <c r="B32" s="36" t="str">
        <f t="shared" si="5"/>
        <v>부채</v>
      </c>
      <c r="C32" s="41">
        <f t="shared" si="3"/>
        <v>0</v>
      </c>
      <c r="D32" s="41">
        <f t="shared" si="4"/>
        <v>0</v>
      </c>
      <c r="E32" s="41">
        <f t="shared" si="6"/>
        <v>0</v>
      </c>
      <c r="F32" s="41">
        <f t="shared" si="6"/>
        <v>0</v>
      </c>
      <c r="G32" s="41">
        <f t="shared" si="7"/>
        <v>0</v>
      </c>
      <c r="I32" s="40" t="s">
        <v>31</v>
      </c>
      <c r="J32" s="23" t="s">
        <v>31</v>
      </c>
      <c r="K32" s="26">
        <v>22935186</v>
      </c>
      <c r="L32" s="26">
        <v>36476447</v>
      </c>
      <c r="M32" s="27">
        <v>29972662</v>
      </c>
      <c r="O32" t="b">
        <f t="shared" si="0"/>
        <v>1</v>
      </c>
      <c r="P32" s="31" t="s">
        <v>31</v>
      </c>
      <c r="Q32" s="23" t="s">
        <v>31</v>
      </c>
      <c r="R32" s="26">
        <v>36476447</v>
      </c>
      <c r="S32" s="26">
        <v>29972662</v>
      </c>
      <c r="T32" s="27">
        <v>34563790</v>
      </c>
      <c r="V32" t="b">
        <f>W31=X32</f>
        <v>0</v>
      </c>
      <c r="X32" s="23" t="s">
        <v>112</v>
      </c>
      <c r="Y32" s="24">
        <v>0</v>
      </c>
      <c r="Z32" s="24">
        <v>0</v>
      </c>
      <c r="AA32" s="27">
        <v>5143282</v>
      </c>
    </row>
    <row r="33" spans="2:27" x14ac:dyDescent="0.4">
      <c r="B33" s="36" t="str">
        <f t="shared" si="5"/>
        <v>　유동부채</v>
      </c>
      <c r="C33" s="41">
        <f t="shared" si="3"/>
        <v>174561335</v>
      </c>
      <c r="D33" s="41">
        <f t="shared" si="4"/>
        <v>296242203</v>
      </c>
      <c r="E33" s="41">
        <f t="shared" si="6"/>
        <v>586618859</v>
      </c>
      <c r="F33" s="41">
        <f t="shared" si="6"/>
        <v>849484677</v>
      </c>
      <c r="G33" s="41">
        <f t="shared" si="7"/>
        <v>1772168712</v>
      </c>
      <c r="I33" s="40" t="s">
        <v>32</v>
      </c>
      <c r="J33" s="23" t="s">
        <v>32</v>
      </c>
      <c r="K33" s="26">
        <v>100000000</v>
      </c>
      <c r="L33" s="24">
        <v>0</v>
      </c>
      <c r="M33" s="27">
        <v>150000000</v>
      </c>
      <c r="O33" t="b">
        <f t="shared" si="0"/>
        <v>1</v>
      </c>
      <c r="P33" s="31" t="s">
        <v>32</v>
      </c>
      <c r="Q33" s="23" t="s">
        <v>32</v>
      </c>
      <c r="R33" s="24"/>
      <c r="S33" s="26">
        <v>150000000</v>
      </c>
      <c r="T33" s="25">
        <v>0</v>
      </c>
      <c r="V33" t="b">
        <f t="shared" si="1"/>
        <v>1</v>
      </c>
      <c r="W33" s="31" t="s">
        <v>32</v>
      </c>
      <c r="X33" s="23" t="s">
        <v>32</v>
      </c>
      <c r="Y33" s="26">
        <v>150000000</v>
      </c>
      <c r="Z33" s="24">
        <v>0</v>
      </c>
      <c r="AA33" s="25">
        <v>0</v>
      </c>
    </row>
    <row r="34" spans="2:27" x14ac:dyDescent="0.4">
      <c r="B34" s="36" t="str">
        <f t="shared" si="5"/>
        <v>　　매입채무</v>
      </c>
      <c r="C34" s="41">
        <f t="shared" si="3"/>
        <v>25342680</v>
      </c>
      <c r="D34" s="41">
        <f t="shared" si="4"/>
        <v>34563790</v>
      </c>
      <c r="E34" s="41">
        <f t="shared" si="6"/>
        <v>29972662</v>
      </c>
      <c r="F34" s="41">
        <f t="shared" si="6"/>
        <v>36476447</v>
      </c>
      <c r="G34" s="41">
        <f t="shared" si="7"/>
        <v>22935186</v>
      </c>
      <c r="I34" s="40" t="s">
        <v>33</v>
      </c>
      <c r="J34" s="23" t="s">
        <v>33</v>
      </c>
      <c r="K34" s="26">
        <v>366587500</v>
      </c>
      <c r="L34" s="26">
        <v>231682500</v>
      </c>
      <c r="M34" s="27">
        <v>14818750</v>
      </c>
      <c r="O34" t="b">
        <f t="shared" si="0"/>
        <v>1</v>
      </c>
      <c r="P34" s="31" t="s">
        <v>35</v>
      </c>
      <c r="Q34" s="23" t="s">
        <v>35</v>
      </c>
      <c r="R34" s="26">
        <v>22449151</v>
      </c>
      <c r="S34" s="26">
        <v>22971006</v>
      </c>
      <c r="T34" s="27">
        <v>19721559</v>
      </c>
      <c r="V34" t="b">
        <f t="shared" si="1"/>
        <v>1</v>
      </c>
      <c r="W34" s="31" t="s">
        <v>35</v>
      </c>
      <c r="X34" s="23" t="s">
        <v>35</v>
      </c>
      <c r="Y34" s="26">
        <v>22971006</v>
      </c>
      <c r="Z34" s="26">
        <v>19721559</v>
      </c>
      <c r="AA34" s="27">
        <v>5289457</v>
      </c>
    </row>
    <row r="35" spans="2:27" x14ac:dyDescent="0.4">
      <c r="B35" s="36" t="str">
        <f t="shared" si="5"/>
        <v>　　단기차입금</v>
      </c>
      <c r="C35" s="41">
        <f t="shared" si="3"/>
        <v>0</v>
      </c>
      <c r="D35" s="41">
        <f t="shared" si="4"/>
        <v>0</v>
      </c>
      <c r="E35" s="41">
        <f t="shared" si="6"/>
        <v>150000000</v>
      </c>
      <c r="F35" s="41">
        <f t="shared" si="6"/>
        <v>0</v>
      </c>
      <c r="G35" s="41">
        <f t="shared" si="7"/>
        <v>100000000</v>
      </c>
      <c r="I35" s="40" t="s">
        <v>34</v>
      </c>
      <c r="J35" s="23" t="s">
        <v>34</v>
      </c>
      <c r="K35" s="26">
        <v>358690105</v>
      </c>
      <c r="L35" s="24">
        <v>0</v>
      </c>
      <c r="M35" s="25">
        <v>0</v>
      </c>
      <c r="O35" t="b">
        <f t="shared" si="0"/>
        <v>1</v>
      </c>
      <c r="P35" s="31" t="s">
        <v>169</v>
      </c>
      <c r="Q35" s="23" t="s">
        <v>36</v>
      </c>
      <c r="R35" s="26">
        <v>182489756</v>
      </c>
      <c r="S35" s="26">
        <v>143534300</v>
      </c>
      <c r="T35" s="27">
        <v>82672008</v>
      </c>
      <c r="V35" t="b">
        <f t="shared" si="1"/>
        <v>1</v>
      </c>
      <c r="W35" s="31" t="s">
        <v>169</v>
      </c>
      <c r="X35" s="23" t="s">
        <v>36</v>
      </c>
      <c r="Y35" s="26">
        <v>143534300</v>
      </c>
      <c r="Z35" s="26">
        <v>82672008</v>
      </c>
      <c r="AA35" s="27">
        <v>36931276</v>
      </c>
    </row>
    <row r="36" spans="2:27" x14ac:dyDescent="0.4">
      <c r="B36" s="36" t="str">
        <f t="shared" si="5"/>
        <v>　　유동성장기부채</v>
      </c>
      <c r="C36" s="41">
        <f t="shared" si="3"/>
        <v>1010397</v>
      </c>
      <c r="D36" s="41">
        <f t="shared" si="4"/>
        <v>868427</v>
      </c>
      <c r="E36" s="41">
        <f t="shared" si="6"/>
        <v>14818750</v>
      </c>
      <c r="F36" s="41">
        <f t="shared" si="6"/>
        <v>231682500</v>
      </c>
      <c r="G36" s="41">
        <f t="shared" si="7"/>
        <v>366587500</v>
      </c>
      <c r="I36" s="40" t="s">
        <v>35</v>
      </c>
      <c r="J36" s="23" t="s">
        <v>35</v>
      </c>
      <c r="K36" s="26">
        <v>31526889</v>
      </c>
      <c r="L36" s="26">
        <v>22449151</v>
      </c>
      <c r="M36" s="27">
        <v>22971006</v>
      </c>
      <c r="O36" t="b">
        <f t="shared" si="0"/>
        <v>1</v>
      </c>
      <c r="P36" s="31" t="s">
        <v>37</v>
      </c>
      <c r="Q36" s="23" t="s">
        <v>37</v>
      </c>
      <c r="R36" s="26">
        <v>103446566</v>
      </c>
      <c r="S36" s="26">
        <v>47719361</v>
      </c>
      <c r="T36" s="27">
        <v>30964502</v>
      </c>
      <c r="V36" t="b">
        <f t="shared" si="1"/>
        <v>1</v>
      </c>
      <c r="W36" s="31" t="s">
        <v>37</v>
      </c>
      <c r="X36" s="23" t="s">
        <v>37</v>
      </c>
      <c r="Y36" s="26">
        <v>47719361</v>
      </c>
      <c r="Z36" s="26">
        <v>30964502</v>
      </c>
      <c r="AA36" s="27">
        <v>15946850</v>
      </c>
    </row>
    <row r="37" spans="2:27" x14ac:dyDescent="0.4">
      <c r="B37" s="36" t="str">
        <f t="shared" si="5"/>
        <v>　　유동성전환사채</v>
      </c>
      <c r="C37" s="41">
        <v>0</v>
      </c>
      <c r="D37" s="41">
        <v>0</v>
      </c>
      <c r="E37" s="41">
        <f t="shared" si="6"/>
        <v>0</v>
      </c>
      <c r="F37" s="41">
        <f t="shared" si="6"/>
        <v>0</v>
      </c>
      <c r="G37" s="41">
        <f t="shared" si="7"/>
        <v>358690105</v>
      </c>
      <c r="I37" s="40" t="s">
        <v>36</v>
      </c>
      <c r="J37" s="23" t="s">
        <v>36</v>
      </c>
      <c r="K37" s="26">
        <v>501969274</v>
      </c>
      <c r="L37" s="26">
        <v>182489756</v>
      </c>
      <c r="M37" s="27">
        <v>143534300</v>
      </c>
      <c r="O37" t="b">
        <f t="shared" si="0"/>
        <v>1</v>
      </c>
      <c r="P37" s="31" t="s">
        <v>170</v>
      </c>
      <c r="Q37" s="23" t="s">
        <v>38</v>
      </c>
      <c r="R37" s="26">
        <v>272935194</v>
      </c>
      <c r="S37" s="26">
        <v>177550012</v>
      </c>
      <c r="T37" s="27">
        <v>126914048</v>
      </c>
      <c r="V37" t="b">
        <f t="shared" si="1"/>
        <v>1</v>
      </c>
      <c r="W37" s="31" t="s">
        <v>170</v>
      </c>
      <c r="X37" s="23" t="s">
        <v>38</v>
      </c>
      <c r="Y37" s="26">
        <v>177550012</v>
      </c>
      <c r="Z37" s="26">
        <v>126914048</v>
      </c>
      <c r="AA37" s="27">
        <v>84828925</v>
      </c>
    </row>
    <row r="38" spans="2:27" x14ac:dyDescent="0.4">
      <c r="B38" s="36" t="str">
        <f t="shared" si="5"/>
        <v>　　리스부채</v>
      </c>
      <c r="C38" s="41">
        <f t="shared" si="3"/>
        <v>5289457</v>
      </c>
      <c r="D38" s="41">
        <f t="shared" si="4"/>
        <v>19721559</v>
      </c>
      <c r="E38" s="41">
        <f t="shared" si="6"/>
        <v>22971006</v>
      </c>
      <c r="F38" s="41">
        <f t="shared" si="6"/>
        <v>22449151</v>
      </c>
      <c r="G38" s="41">
        <f t="shared" si="7"/>
        <v>31526889</v>
      </c>
      <c r="I38" s="40" t="s">
        <v>37</v>
      </c>
      <c r="J38" s="23" t="s">
        <v>37</v>
      </c>
      <c r="K38" s="26">
        <v>61883741</v>
      </c>
      <c r="L38" s="26">
        <v>103446566</v>
      </c>
      <c r="M38" s="27">
        <v>47719361</v>
      </c>
      <c r="O38" t="b">
        <f t="shared" si="0"/>
        <v>1</v>
      </c>
      <c r="P38" s="31" t="s">
        <v>33</v>
      </c>
      <c r="Q38" s="23" t="s">
        <v>33</v>
      </c>
      <c r="R38" s="26">
        <v>231682500</v>
      </c>
      <c r="S38" s="26">
        <v>14818750</v>
      </c>
      <c r="T38" s="27">
        <v>868427</v>
      </c>
      <c r="V38" t="b">
        <f t="shared" si="1"/>
        <v>1</v>
      </c>
      <c r="W38" s="31" t="s">
        <v>33</v>
      </c>
      <c r="X38" s="23" t="s">
        <v>33</v>
      </c>
      <c r="Y38" s="26">
        <v>14818750</v>
      </c>
      <c r="Z38" s="26">
        <v>868427</v>
      </c>
      <c r="AA38" s="27">
        <v>1010397</v>
      </c>
    </row>
    <row r="39" spans="2:27" x14ac:dyDescent="0.4">
      <c r="B39" s="36" t="str">
        <f t="shared" si="5"/>
        <v>　　기타유동금융부채</v>
      </c>
      <c r="C39" s="41">
        <f t="shared" si="3"/>
        <v>36931276</v>
      </c>
      <c r="D39" s="41">
        <f t="shared" si="4"/>
        <v>82672008</v>
      </c>
      <c r="E39" s="41">
        <f t="shared" si="6"/>
        <v>143534300</v>
      </c>
      <c r="F39" s="41">
        <f t="shared" si="6"/>
        <v>182489756</v>
      </c>
      <c r="G39" s="41">
        <f t="shared" si="7"/>
        <v>501969274</v>
      </c>
      <c r="I39" s="40" t="s">
        <v>38</v>
      </c>
      <c r="J39" s="23" t="s">
        <v>38</v>
      </c>
      <c r="K39" s="26">
        <v>328576017</v>
      </c>
      <c r="L39" s="26">
        <v>272935194</v>
      </c>
      <c r="M39" s="27">
        <v>177550012</v>
      </c>
      <c r="O39" t="b">
        <f t="shared" si="0"/>
        <v>1</v>
      </c>
      <c r="P39" s="31" t="s">
        <v>39</v>
      </c>
      <c r="Q39" s="23" t="s">
        <v>39</v>
      </c>
      <c r="R39" s="26">
        <v>5063</v>
      </c>
      <c r="S39" s="26">
        <v>52768</v>
      </c>
      <c r="T39" s="27">
        <v>537869</v>
      </c>
      <c r="V39" t="b">
        <f t="shared" si="1"/>
        <v>1</v>
      </c>
      <c r="W39" s="31" t="s">
        <v>39</v>
      </c>
      <c r="X39" s="23" t="s">
        <v>39</v>
      </c>
      <c r="Y39" s="26">
        <v>52768</v>
      </c>
      <c r="Z39" s="26">
        <v>537869</v>
      </c>
      <c r="AA39" s="27">
        <v>68468</v>
      </c>
    </row>
    <row r="40" spans="2:27" x14ac:dyDescent="0.4">
      <c r="B40" s="36" t="str">
        <f t="shared" si="5"/>
        <v>　　당기법인세부채</v>
      </c>
      <c r="C40" s="41">
        <f t="shared" si="3"/>
        <v>15946850</v>
      </c>
      <c r="D40" s="41">
        <f t="shared" si="4"/>
        <v>30964502</v>
      </c>
      <c r="E40" s="41">
        <f t="shared" si="6"/>
        <v>47719361</v>
      </c>
      <c r="F40" s="41">
        <f t="shared" si="6"/>
        <v>103446566</v>
      </c>
      <c r="G40" s="41">
        <f t="shared" si="7"/>
        <v>61883741</v>
      </c>
      <c r="I40" s="40" t="s">
        <v>39</v>
      </c>
      <c r="J40" s="23" t="s">
        <v>39</v>
      </c>
      <c r="K40" s="24">
        <v>0</v>
      </c>
      <c r="L40" s="26">
        <v>5063</v>
      </c>
      <c r="M40" s="27">
        <v>52768</v>
      </c>
      <c r="O40" t="b">
        <f t="shared" si="0"/>
        <v>1</v>
      </c>
      <c r="P40" s="31" t="s">
        <v>40</v>
      </c>
      <c r="Q40" s="23" t="s">
        <v>40</v>
      </c>
      <c r="R40" s="26">
        <v>1092269633</v>
      </c>
      <c r="S40" s="26">
        <v>1255711401</v>
      </c>
      <c r="T40" s="27">
        <v>429261025</v>
      </c>
      <c r="V40" t="b">
        <f t="shared" si="1"/>
        <v>1</v>
      </c>
      <c r="W40" s="31" t="s">
        <v>40</v>
      </c>
      <c r="X40" s="23" t="s">
        <v>40</v>
      </c>
      <c r="Y40" s="26">
        <v>1255711401</v>
      </c>
      <c r="Z40" s="26">
        <v>429261025</v>
      </c>
      <c r="AA40" s="27">
        <v>14905580</v>
      </c>
    </row>
    <row r="41" spans="2:27" x14ac:dyDescent="0.4">
      <c r="B41" s="36" t="str">
        <f t="shared" si="5"/>
        <v>　　기타유동부채</v>
      </c>
      <c r="C41" s="41">
        <f t="shared" si="3"/>
        <v>84828925</v>
      </c>
      <c r="D41" s="41">
        <f t="shared" si="4"/>
        <v>126914048</v>
      </c>
      <c r="E41" s="41">
        <f t="shared" si="6"/>
        <v>177550012</v>
      </c>
      <c r="F41" s="41">
        <f t="shared" si="6"/>
        <v>272935194</v>
      </c>
      <c r="G41" s="41">
        <f t="shared" si="7"/>
        <v>328576017</v>
      </c>
      <c r="I41" s="40" t="s">
        <v>40</v>
      </c>
      <c r="J41" s="23" t="s">
        <v>40</v>
      </c>
      <c r="K41" s="26">
        <v>463597807</v>
      </c>
      <c r="L41" s="26">
        <v>1092269633</v>
      </c>
      <c r="M41" s="27">
        <v>1255711401</v>
      </c>
      <c r="O41" t="b">
        <f t="shared" si="0"/>
        <v>1</v>
      </c>
      <c r="P41" s="31" t="s">
        <v>171</v>
      </c>
      <c r="Q41" s="23" t="s">
        <v>35</v>
      </c>
      <c r="R41" s="26">
        <v>149256456</v>
      </c>
      <c r="S41" s="26">
        <v>116155476</v>
      </c>
      <c r="T41" s="27">
        <v>122421323</v>
      </c>
      <c r="V41" t="b">
        <f t="shared" si="1"/>
        <v>1</v>
      </c>
      <c r="W41" s="31" t="s">
        <v>171</v>
      </c>
      <c r="X41" s="23" t="s">
        <v>35</v>
      </c>
      <c r="Y41" s="26">
        <v>116155476</v>
      </c>
      <c r="Z41" s="26">
        <v>122421323</v>
      </c>
      <c r="AA41" s="27">
        <v>2841429</v>
      </c>
    </row>
    <row r="42" spans="2:27" x14ac:dyDescent="0.4">
      <c r="B42" s="36" t="str">
        <f t="shared" si="5"/>
        <v>　　충당부채</v>
      </c>
      <c r="C42" s="41">
        <f t="shared" si="3"/>
        <v>68468</v>
      </c>
      <c r="D42" s="41">
        <f t="shared" si="4"/>
        <v>537869</v>
      </c>
      <c r="E42" s="41">
        <f t="shared" si="6"/>
        <v>52768</v>
      </c>
      <c r="F42" s="41">
        <f t="shared" si="6"/>
        <v>5063</v>
      </c>
      <c r="G42" s="41">
        <f t="shared" si="7"/>
        <v>0</v>
      </c>
      <c r="I42" s="40" t="s">
        <v>41</v>
      </c>
      <c r="J42" s="23" t="s">
        <v>41</v>
      </c>
      <c r="K42" s="26">
        <v>100000000</v>
      </c>
      <c r="L42" s="26">
        <v>365206250</v>
      </c>
      <c r="M42" s="27">
        <v>589731250</v>
      </c>
      <c r="O42" t="b">
        <f t="shared" si="0"/>
        <v>1</v>
      </c>
      <c r="P42" s="31" t="s">
        <v>172</v>
      </c>
      <c r="Q42" s="23" t="s">
        <v>41</v>
      </c>
      <c r="R42" s="26">
        <v>365206250</v>
      </c>
      <c r="S42" s="26">
        <v>589731250</v>
      </c>
      <c r="T42" s="27">
        <v>200116550</v>
      </c>
      <c r="V42" t="b">
        <f t="shared" si="1"/>
        <v>1</v>
      </c>
      <c r="W42" s="31" t="s">
        <v>172</v>
      </c>
      <c r="X42" s="23" t="s">
        <v>41</v>
      </c>
      <c r="Y42" s="26">
        <v>589731250</v>
      </c>
      <c r="Z42" s="26">
        <v>200116550</v>
      </c>
      <c r="AA42" s="27">
        <v>209790</v>
      </c>
    </row>
    <row r="43" spans="2:27" x14ac:dyDescent="0.4">
      <c r="B43" s="36" t="str">
        <f t="shared" si="5"/>
        <v>　비유동부채</v>
      </c>
      <c r="C43" s="41">
        <f t="shared" si="3"/>
        <v>14905580</v>
      </c>
      <c r="D43" s="41">
        <f t="shared" si="4"/>
        <v>429261025</v>
      </c>
      <c r="E43" s="41">
        <f t="shared" si="6"/>
        <v>1255711401</v>
      </c>
      <c r="F43" s="41">
        <f t="shared" si="6"/>
        <v>1092269633</v>
      </c>
      <c r="G43" s="41">
        <f t="shared" si="7"/>
        <v>463597807</v>
      </c>
      <c r="I43" s="40" t="s">
        <v>42</v>
      </c>
      <c r="J43" s="23" t="s">
        <v>42</v>
      </c>
      <c r="K43" s="24">
        <v>0</v>
      </c>
      <c r="L43" s="26">
        <v>345227001</v>
      </c>
      <c r="M43" s="27">
        <v>332269222</v>
      </c>
      <c r="O43" t="b">
        <f t="shared" si="0"/>
        <v>1</v>
      </c>
      <c r="P43" s="31" t="s">
        <v>173</v>
      </c>
      <c r="Q43" s="23" t="s">
        <v>42</v>
      </c>
      <c r="R43" s="26">
        <v>345227001</v>
      </c>
      <c r="S43" s="26">
        <v>332269222</v>
      </c>
      <c r="T43" s="25">
        <v>0</v>
      </c>
      <c r="V43" t="b">
        <f t="shared" si="1"/>
        <v>1</v>
      </c>
      <c r="W43" s="31" t="s">
        <v>173</v>
      </c>
      <c r="X43" s="23" t="s">
        <v>42</v>
      </c>
      <c r="Y43" s="26">
        <v>332269222</v>
      </c>
      <c r="Z43" s="24">
        <v>0</v>
      </c>
      <c r="AA43" s="25">
        <v>0</v>
      </c>
    </row>
    <row r="44" spans="2:27" x14ac:dyDescent="0.4">
      <c r="B44" s="36" t="str">
        <f t="shared" si="5"/>
        <v>　　장기차입금</v>
      </c>
      <c r="C44" s="41">
        <f t="shared" si="3"/>
        <v>209790</v>
      </c>
      <c r="D44" s="41">
        <f t="shared" si="4"/>
        <v>200116550</v>
      </c>
      <c r="E44" s="41">
        <f t="shared" ref="E44:F66" si="8">INDEX($I$1:$M$143,MATCH($B44,$I$1:$I$143,0),MATCH(E$7,$I$1:$M$1,0))</f>
        <v>589731250</v>
      </c>
      <c r="F44" s="41">
        <f t="shared" si="8"/>
        <v>365206250</v>
      </c>
      <c r="G44" s="41">
        <f t="shared" si="7"/>
        <v>100000000</v>
      </c>
      <c r="I44" s="40" t="s">
        <v>35</v>
      </c>
      <c r="J44" s="23" t="s">
        <v>35</v>
      </c>
      <c r="K44" s="26">
        <v>148987598</v>
      </c>
      <c r="L44" s="26">
        <v>149256456</v>
      </c>
      <c r="M44" s="27">
        <v>116155476</v>
      </c>
      <c r="O44" t="b">
        <f t="shared" si="0"/>
        <v>1</v>
      </c>
      <c r="P44" s="31" t="s">
        <v>43</v>
      </c>
      <c r="Q44" s="23" t="s">
        <v>43</v>
      </c>
      <c r="R44" s="26">
        <v>156467567</v>
      </c>
      <c r="S44" s="26">
        <v>120966174</v>
      </c>
      <c r="T44" s="27">
        <v>66288000</v>
      </c>
      <c r="V44" t="b">
        <f t="shared" si="1"/>
        <v>1</v>
      </c>
      <c r="W44" s="31" t="s">
        <v>43</v>
      </c>
      <c r="X44" s="23" t="s">
        <v>43</v>
      </c>
      <c r="Y44" s="26">
        <v>120966174</v>
      </c>
      <c r="Z44" s="26">
        <v>66288000</v>
      </c>
      <c r="AA44" s="27">
        <v>3000</v>
      </c>
    </row>
    <row r="45" spans="2:27" x14ac:dyDescent="0.4">
      <c r="B45" s="36" t="str">
        <f t="shared" si="5"/>
        <v>　　전환사채</v>
      </c>
      <c r="C45" s="41">
        <f t="shared" si="3"/>
        <v>0</v>
      </c>
      <c r="D45" s="41">
        <f t="shared" si="4"/>
        <v>0</v>
      </c>
      <c r="E45" s="41">
        <f t="shared" si="8"/>
        <v>332269222</v>
      </c>
      <c r="F45" s="41">
        <f t="shared" si="8"/>
        <v>345227001</v>
      </c>
      <c r="G45" s="41">
        <f t="shared" si="7"/>
        <v>0</v>
      </c>
      <c r="I45" s="40" t="s">
        <v>43</v>
      </c>
      <c r="J45" s="23" t="s">
        <v>43</v>
      </c>
      <c r="K45" s="26">
        <v>143677729</v>
      </c>
      <c r="L45" s="26">
        <v>156467567</v>
      </c>
      <c r="M45" s="27">
        <v>120966174</v>
      </c>
      <c r="O45" t="b">
        <f t="shared" si="0"/>
        <v>1</v>
      </c>
      <c r="P45" s="31" t="s">
        <v>44</v>
      </c>
      <c r="Q45" s="23" t="s">
        <v>44</v>
      </c>
      <c r="R45" s="26">
        <v>3216195</v>
      </c>
      <c r="S45" s="26">
        <v>3866241</v>
      </c>
      <c r="T45" s="27">
        <v>5051552</v>
      </c>
      <c r="V45" t="b">
        <f t="shared" si="1"/>
        <v>1</v>
      </c>
      <c r="W45" s="31" t="s">
        <v>44</v>
      </c>
      <c r="X45" s="23" t="s">
        <v>44</v>
      </c>
      <c r="Y45" s="26">
        <v>3866241</v>
      </c>
      <c r="Z45" s="26">
        <v>5051552</v>
      </c>
      <c r="AA45" s="27">
        <v>4285728</v>
      </c>
    </row>
    <row r="46" spans="2:27" x14ac:dyDescent="0.4">
      <c r="B46" s="36" t="str">
        <f t="shared" si="5"/>
        <v>　　리스부채</v>
      </c>
      <c r="C46" s="41">
        <f t="shared" si="3"/>
        <v>5289457</v>
      </c>
      <c r="D46" s="41">
        <f t="shared" si="4"/>
        <v>19721559</v>
      </c>
      <c r="E46" s="41">
        <f t="shared" si="8"/>
        <v>22971006</v>
      </c>
      <c r="F46" s="41">
        <f t="shared" si="8"/>
        <v>22449151</v>
      </c>
      <c r="G46" s="41">
        <f t="shared" si="7"/>
        <v>31526889</v>
      </c>
      <c r="I46" s="40" t="s">
        <v>44</v>
      </c>
      <c r="J46" s="23" t="s">
        <v>44</v>
      </c>
      <c r="K46" s="26">
        <v>3950613</v>
      </c>
      <c r="L46" s="26">
        <v>3216195</v>
      </c>
      <c r="M46" s="27">
        <v>3866241</v>
      </c>
      <c r="O46" t="b">
        <f t="shared" si="0"/>
        <v>1</v>
      </c>
      <c r="P46" s="31" t="s">
        <v>45</v>
      </c>
      <c r="Q46" s="23" t="s">
        <v>45</v>
      </c>
      <c r="R46" s="26">
        <v>33336132</v>
      </c>
      <c r="S46" s="26">
        <v>68086417</v>
      </c>
      <c r="T46" s="27">
        <v>21625085</v>
      </c>
      <c r="V46" t="b">
        <f t="shared" si="1"/>
        <v>1</v>
      </c>
      <c r="W46" s="31" t="s">
        <v>45</v>
      </c>
      <c r="X46" s="23" t="s">
        <v>45</v>
      </c>
      <c r="Y46" s="26">
        <v>68086417</v>
      </c>
      <c r="Z46" s="26">
        <v>21625085</v>
      </c>
      <c r="AA46" s="27">
        <v>73294</v>
      </c>
    </row>
    <row r="47" spans="2:27" x14ac:dyDescent="0.4">
      <c r="B47" s="36" t="str">
        <f t="shared" si="5"/>
        <v>　　기타비유동금융부채</v>
      </c>
      <c r="C47" s="41">
        <f t="shared" si="3"/>
        <v>3000</v>
      </c>
      <c r="D47" s="41">
        <f t="shared" si="4"/>
        <v>66288000</v>
      </c>
      <c r="E47" s="41">
        <f t="shared" si="8"/>
        <v>120966174</v>
      </c>
      <c r="F47" s="41">
        <f t="shared" si="8"/>
        <v>156467567</v>
      </c>
      <c r="G47" s="41">
        <f t="shared" si="7"/>
        <v>143677729</v>
      </c>
      <c r="I47" s="40" t="s">
        <v>45</v>
      </c>
      <c r="J47" s="23" t="s">
        <v>45</v>
      </c>
      <c r="K47" s="26">
        <v>30580159</v>
      </c>
      <c r="L47" s="26">
        <v>33336132</v>
      </c>
      <c r="M47" s="27">
        <v>68086417</v>
      </c>
      <c r="O47" t="b">
        <f t="shared" si="0"/>
        <v>1</v>
      </c>
      <c r="P47" s="31" t="s">
        <v>46</v>
      </c>
      <c r="Q47" s="23" t="s">
        <v>46</v>
      </c>
      <c r="R47" s="26">
        <v>15960323</v>
      </c>
      <c r="S47" s="26">
        <v>6445123</v>
      </c>
      <c r="T47" s="27">
        <v>3741338</v>
      </c>
      <c r="V47" t="b">
        <f t="shared" si="1"/>
        <v>1</v>
      </c>
      <c r="W47" s="31" t="s">
        <v>46</v>
      </c>
      <c r="X47" s="23" t="s">
        <v>46</v>
      </c>
      <c r="Y47" s="26">
        <v>6445123</v>
      </c>
      <c r="Z47" s="26">
        <v>3741338</v>
      </c>
      <c r="AA47" s="27">
        <v>5772378</v>
      </c>
    </row>
    <row r="48" spans="2:27" x14ac:dyDescent="0.4">
      <c r="B48" s="36" t="str">
        <f t="shared" si="5"/>
        <v>　　순확정급여부채</v>
      </c>
      <c r="C48" s="41">
        <f t="shared" si="3"/>
        <v>4285728</v>
      </c>
      <c r="D48" s="41">
        <f t="shared" si="4"/>
        <v>5051552</v>
      </c>
      <c r="E48" s="41">
        <f t="shared" si="8"/>
        <v>3866241</v>
      </c>
      <c r="F48" s="41">
        <f t="shared" si="8"/>
        <v>3216195</v>
      </c>
      <c r="G48" s="41">
        <f t="shared" si="7"/>
        <v>3950613</v>
      </c>
      <c r="I48" s="40" t="s">
        <v>46</v>
      </c>
      <c r="J48" s="23" t="s">
        <v>46</v>
      </c>
      <c r="K48" s="26">
        <v>5066924</v>
      </c>
      <c r="L48" s="26">
        <v>15960323</v>
      </c>
      <c r="M48" s="27">
        <v>6445123</v>
      </c>
      <c r="O48" t="b">
        <f t="shared" si="0"/>
        <v>1</v>
      </c>
      <c r="P48" s="31" t="s">
        <v>39</v>
      </c>
      <c r="Q48" s="23" t="s">
        <v>39</v>
      </c>
      <c r="R48" s="26">
        <v>23599709</v>
      </c>
      <c r="S48" s="26">
        <v>18191498</v>
      </c>
      <c r="T48" s="27">
        <v>10017177</v>
      </c>
      <c r="V48" t="b">
        <f t="shared" si="1"/>
        <v>1</v>
      </c>
      <c r="W48" s="31" t="s">
        <v>39</v>
      </c>
      <c r="X48" s="23" t="s">
        <v>39</v>
      </c>
      <c r="Y48" s="26">
        <v>18191498</v>
      </c>
      <c r="Z48" s="26">
        <v>10017177</v>
      </c>
      <c r="AA48" s="27">
        <v>1719961</v>
      </c>
    </row>
    <row r="49" spans="2:27" x14ac:dyDescent="0.4">
      <c r="B49" s="36" t="str">
        <f t="shared" si="5"/>
        <v>　　이연법인세부채</v>
      </c>
      <c r="C49" s="41">
        <f t="shared" si="3"/>
        <v>73294</v>
      </c>
      <c r="D49" s="41">
        <f t="shared" si="4"/>
        <v>21625085</v>
      </c>
      <c r="E49" s="41">
        <f t="shared" si="8"/>
        <v>68086417</v>
      </c>
      <c r="F49" s="41">
        <f t="shared" si="8"/>
        <v>33336132</v>
      </c>
      <c r="G49" s="41">
        <f t="shared" si="7"/>
        <v>30580159</v>
      </c>
      <c r="I49" s="40" t="s">
        <v>39</v>
      </c>
      <c r="J49" s="23" t="s">
        <v>39</v>
      </c>
      <c r="K49" s="26">
        <v>31334784</v>
      </c>
      <c r="L49" s="26">
        <v>23599709</v>
      </c>
      <c r="M49" s="27">
        <v>18191498</v>
      </c>
      <c r="O49" t="b">
        <f t="shared" si="0"/>
        <v>1</v>
      </c>
      <c r="P49" s="31" t="s">
        <v>47</v>
      </c>
      <c r="Q49" s="23" t="s">
        <v>47</v>
      </c>
      <c r="R49" s="26">
        <v>1941754310</v>
      </c>
      <c r="S49" s="26">
        <v>1842330260</v>
      </c>
      <c r="T49" s="27">
        <v>725503228</v>
      </c>
      <c r="V49" t="b">
        <f t="shared" si="1"/>
        <v>1</v>
      </c>
      <c r="W49" s="31" t="s">
        <v>47</v>
      </c>
      <c r="X49" s="23" t="s">
        <v>47</v>
      </c>
      <c r="Y49" s="26">
        <v>1842330260</v>
      </c>
      <c r="Z49" s="26">
        <v>725503228</v>
      </c>
      <c r="AA49" s="27">
        <v>189466915</v>
      </c>
    </row>
    <row r="50" spans="2:27" x14ac:dyDescent="0.4">
      <c r="B50" s="36" t="str">
        <f t="shared" si="5"/>
        <v>　　기타비유동부채</v>
      </c>
      <c r="C50" s="41">
        <f t="shared" si="3"/>
        <v>5772378</v>
      </c>
      <c r="D50" s="41">
        <f t="shared" si="4"/>
        <v>3741338</v>
      </c>
      <c r="E50" s="41">
        <f t="shared" si="8"/>
        <v>6445123</v>
      </c>
      <c r="F50" s="41">
        <f t="shared" si="8"/>
        <v>15960323</v>
      </c>
      <c r="G50" s="41">
        <f t="shared" si="7"/>
        <v>5066924</v>
      </c>
      <c r="I50" s="40" t="s">
        <v>47</v>
      </c>
      <c r="J50" s="23" t="s">
        <v>47</v>
      </c>
      <c r="K50" s="26">
        <v>2235766519</v>
      </c>
      <c r="L50" s="26">
        <v>1941754310</v>
      </c>
      <c r="M50" s="27">
        <v>1842330260</v>
      </c>
      <c r="O50" t="b">
        <f t="shared" si="0"/>
        <v>1</v>
      </c>
      <c r="P50" s="31" t="s">
        <v>48</v>
      </c>
      <c r="Q50" s="23" t="s">
        <v>48</v>
      </c>
      <c r="R50" s="24"/>
      <c r="S50" s="24"/>
      <c r="T50" s="25"/>
      <c r="V50" t="b">
        <f t="shared" si="1"/>
        <v>1</v>
      </c>
      <c r="W50" s="31" t="s">
        <v>48</v>
      </c>
      <c r="X50" s="23" t="s">
        <v>48</v>
      </c>
      <c r="Y50" s="24"/>
      <c r="Z50" s="24"/>
      <c r="AA50" s="25"/>
    </row>
    <row r="51" spans="2:27" x14ac:dyDescent="0.4">
      <c r="B51" s="36" t="str">
        <f t="shared" si="5"/>
        <v>　　충당부채</v>
      </c>
      <c r="C51" s="41">
        <f t="shared" si="3"/>
        <v>68468</v>
      </c>
      <c r="D51" s="41">
        <f t="shared" si="4"/>
        <v>537869</v>
      </c>
      <c r="E51" s="41">
        <f t="shared" si="8"/>
        <v>52768</v>
      </c>
      <c r="F51" s="41">
        <f t="shared" si="8"/>
        <v>5063</v>
      </c>
      <c r="G51" s="41">
        <f t="shared" si="7"/>
        <v>0</v>
      </c>
      <c r="I51" s="40" t="s">
        <v>48</v>
      </c>
      <c r="J51" s="23" t="s">
        <v>48</v>
      </c>
      <c r="K51" s="24"/>
      <c r="L51" s="24"/>
      <c r="M51" s="25"/>
      <c r="O51" t="b">
        <f t="shared" si="0"/>
        <v>1</v>
      </c>
      <c r="P51" s="31" t="s">
        <v>49</v>
      </c>
      <c r="Q51" s="23" t="s">
        <v>49</v>
      </c>
      <c r="R51" s="26">
        <v>2770478714</v>
      </c>
      <c r="S51" s="26">
        <v>2811931447</v>
      </c>
      <c r="T51" s="27">
        <v>1195334846</v>
      </c>
      <c r="V51" t="b">
        <f t="shared" si="1"/>
        <v>1</v>
      </c>
      <c r="W51" s="31" t="s">
        <v>49</v>
      </c>
      <c r="X51" s="23" t="s">
        <v>49</v>
      </c>
      <c r="Y51" s="26">
        <v>2811931447</v>
      </c>
      <c r="Z51" s="26">
        <v>1195334846</v>
      </c>
      <c r="AA51" s="27">
        <v>174183579</v>
      </c>
    </row>
    <row r="52" spans="2:27" x14ac:dyDescent="0.4">
      <c r="B52" s="36" t="str">
        <f t="shared" si="5"/>
        <v>　부채총계</v>
      </c>
      <c r="C52" s="41">
        <f t="shared" si="3"/>
        <v>189466915</v>
      </c>
      <c r="D52" s="41">
        <f t="shared" si="4"/>
        <v>725503228</v>
      </c>
      <c r="E52" s="41">
        <f t="shared" si="8"/>
        <v>1842330260</v>
      </c>
      <c r="F52" s="41">
        <f t="shared" si="8"/>
        <v>1941754310</v>
      </c>
      <c r="G52" s="41">
        <f t="shared" si="7"/>
        <v>2235766519</v>
      </c>
      <c r="I52" s="40" t="s">
        <v>49</v>
      </c>
      <c r="J52" s="23" t="s">
        <v>49</v>
      </c>
      <c r="K52" s="26">
        <v>2919398369</v>
      </c>
      <c r="L52" s="26">
        <v>2770478714</v>
      </c>
      <c r="M52" s="27">
        <v>2811931447</v>
      </c>
      <c r="O52" t="b">
        <f t="shared" si="0"/>
        <v>1</v>
      </c>
      <c r="P52" s="31" t="s">
        <v>50</v>
      </c>
      <c r="Q52" s="23" t="s">
        <v>50</v>
      </c>
      <c r="R52" s="26">
        <v>20676694</v>
      </c>
      <c r="S52" s="26">
        <v>20676694</v>
      </c>
      <c r="T52" s="27">
        <v>17811880</v>
      </c>
      <c r="V52" t="b">
        <f t="shared" si="1"/>
        <v>1</v>
      </c>
      <c r="W52" s="31" t="s">
        <v>50</v>
      </c>
      <c r="X52" s="23" t="s">
        <v>50</v>
      </c>
      <c r="Y52" s="26">
        <v>20676694</v>
      </c>
      <c r="Z52" s="26">
        <v>17811880</v>
      </c>
      <c r="AA52" s="27">
        <v>834881</v>
      </c>
    </row>
    <row r="53" spans="2:27" x14ac:dyDescent="0.4">
      <c r="B53" s="36" t="str">
        <f t="shared" si="5"/>
        <v>자본</v>
      </c>
      <c r="C53" s="41">
        <f t="shared" si="3"/>
        <v>0</v>
      </c>
      <c r="D53" s="41">
        <f t="shared" si="4"/>
        <v>0</v>
      </c>
      <c r="E53" s="41">
        <f t="shared" si="8"/>
        <v>0</v>
      </c>
      <c r="F53" s="41">
        <f t="shared" si="8"/>
        <v>0</v>
      </c>
      <c r="G53" s="41">
        <f t="shared" si="7"/>
        <v>0</v>
      </c>
      <c r="I53" s="40" t="s">
        <v>50</v>
      </c>
      <c r="J53" s="23" t="s">
        <v>50</v>
      </c>
      <c r="K53" s="26">
        <v>20826049</v>
      </c>
      <c r="L53" s="26">
        <v>20676694</v>
      </c>
      <c r="M53" s="27">
        <v>20676694</v>
      </c>
      <c r="O53" t="b">
        <f t="shared" si="0"/>
        <v>1</v>
      </c>
      <c r="P53" s="31" t="s">
        <v>51</v>
      </c>
      <c r="Q53" s="23" t="s">
        <v>51</v>
      </c>
      <c r="R53" s="26">
        <v>2469874650</v>
      </c>
      <c r="S53" s="26">
        <v>2469874650</v>
      </c>
      <c r="T53" s="27">
        <v>1147514940</v>
      </c>
      <c r="V53" t="b">
        <f t="shared" si="1"/>
        <v>1</v>
      </c>
      <c r="W53" s="31" t="s">
        <v>51</v>
      </c>
      <c r="X53" s="23" t="s">
        <v>51</v>
      </c>
      <c r="Y53" s="26">
        <v>2469874650</v>
      </c>
      <c r="Z53" s="26">
        <v>1147514940</v>
      </c>
      <c r="AA53" s="27">
        <v>211100917</v>
      </c>
    </row>
    <row r="54" spans="2:27" x14ac:dyDescent="0.4">
      <c r="B54" s="36" t="str">
        <f t="shared" si="5"/>
        <v>　지배기업의 소유지분</v>
      </c>
      <c r="C54" s="41">
        <f t="shared" si="3"/>
        <v>174183579</v>
      </c>
      <c r="D54" s="41">
        <f t="shared" si="4"/>
        <v>1195334846</v>
      </c>
      <c r="E54" s="41">
        <f t="shared" si="8"/>
        <v>2811931447</v>
      </c>
      <c r="F54" s="41">
        <f t="shared" si="8"/>
        <v>2770478714</v>
      </c>
      <c r="G54" s="41">
        <f t="shared" si="7"/>
        <v>2919398369</v>
      </c>
      <c r="I54" s="40" t="s">
        <v>51</v>
      </c>
      <c r="J54" s="23" t="s">
        <v>51</v>
      </c>
      <c r="K54" s="26">
        <v>1522335851</v>
      </c>
      <c r="L54" s="26">
        <v>2469874650</v>
      </c>
      <c r="M54" s="27">
        <v>2469874650</v>
      </c>
      <c r="O54" t="b">
        <f t="shared" si="0"/>
        <v>1</v>
      </c>
      <c r="P54" s="31" t="s">
        <v>52</v>
      </c>
      <c r="Q54" s="23" t="s">
        <v>52</v>
      </c>
      <c r="R54" s="26">
        <v>206308024</v>
      </c>
      <c r="S54" s="26">
        <v>79846702</v>
      </c>
      <c r="T54" s="27">
        <v>-13520499</v>
      </c>
      <c r="V54" t="b">
        <f t="shared" si="1"/>
        <v>1</v>
      </c>
      <c r="W54" s="31" t="s">
        <v>52</v>
      </c>
      <c r="X54" s="23" t="s">
        <v>52</v>
      </c>
      <c r="Y54" s="26">
        <v>79846702</v>
      </c>
      <c r="Z54" s="26">
        <v>-13520499</v>
      </c>
      <c r="AA54" s="27">
        <v>4025286</v>
      </c>
    </row>
    <row r="55" spans="2:27" x14ac:dyDescent="0.4">
      <c r="B55" s="36" t="str">
        <f t="shared" si="5"/>
        <v>　　자본금</v>
      </c>
      <c r="C55" s="41">
        <f t="shared" si="3"/>
        <v>834881</v>
      </c>
      <c r="D55" s="41">
        <f t="shared" si="4"/>
        <v>17811880</v>
      </c>
      <c r="E55" s="41">
        <f t="shared" si="8"/>
        <v>20676694</v>
      </c>
      <c r="F55" s="41">
        <f t="shared" si="8"/>
        <v>20676694</v>
      </c>
      <c r="G55" s="41">
        <f t="shared" si="7"/>
        <v>20826049</v>
      </c>
      <c r="I55" s="40" t="s">
        <v>52</v>
      </c>
      <c r="J55" s="23" t="s">
        <v>52</v>
      </c>
      <c r="K55" s="26">
        <v>92267659</v>
      </c>
      <c r="L55" s="26">
        <v>206308024</v>
      </c>
      <c r="M55" s="27">
        <v>79846702</v>
      </c>
      <c r="O55" t="b">
        <f t="shared" si="0"/>
        <v>1</v>
      </c>
      <c r="P55" s="31" t="s">
        <v>53</v>
      </c>
      <c r="Q55" s="23" t="s">
        <v>53</v>
      </c>
      <c r="R55" s="26">
        <v>-159504218</v>
      </c>
      <c r="S55" s="26">
        <v>60730679</v>
      </c>
      <c r="T55" s="27">
        <v>-472708</v>
      </c>
      <c r="V55" t="b">
        <f t="shared" si="1"/>
        <v>1</v>
      </c>
      <c r="W55" s="31" t="s">
        <v>53</v>
      </c>
      <c r="X55" s="23" t="s">
        <v>53</v>
      </c>
      <c r="Y55" s="26">
        <v>60730679</v>
      </c>
      <c r="Z55" s="26">
        <v>-472708</v>
      </c>
      <c r="AA55" s="27">
        <v>-57982</v>
      </c>
    </row>
    <row r="56" spans="2:27" x14ac:dyDescent="0.4">
      <c r="B56" s="36" t="str">
        <f t="shared" si="5"/>
        <v>　　주식발행초과금</v>
      </c>
      <c r="C56" s="41">
        <f t="shared" si="3"/>
        <v>211100917</v>
      </c>
      <c r="D56" s="41">
        <f t="shared" si="4"/>
        <v>1147514940</v>
      </c>
      <c r="E56" s="41">
        <f t="shared" si="8"/>
        <v>2469874650</v>
      </c>
      <c r="F56" s="41">
        <f t="shared" si="8"/>
        <v>2469874650</v>
      </c>
      <c r="G56" s="41">
        <f t="shared" si="7"/>
        <v>1522335851</v>
      </c>
      <c r="I56" s="40" t="s">
        <v>53</v>
      </c>
      <c r="J56" s="23" t="s">
        <v>53</v>
      </c>
      <c r="K56" s="26">
        <v>-136407971</v>
      </c>
      <c r="L56" s="26">
        <v>-159504218</v>
      </c>
      <c r="M56" s="27">
        <v>60730679</v>
      </c>
      <c r="O56" t="b">
        <f t="shared" si="0"/>
        <v>0</v>
      </c>
      <c r="P56" s="31" t="s">
        <v>54</v>
      </c>
      <c r="Q56" s="23" t="s">
        <v>102</v>
      </c>
      <c r="R56" s="26">
        <v>233123564</v>
      </c>
      <c r="S56" s="26">
        <v>180802722</v>
      </c>
      <c r="T56" s="27">
        <v>44001233</v>
      </c>
      <c r="V56" t="b">
        <f t="shared" si="1"/>
        <v>0</v>
      </c>
      <c r="W56" s="31" t="s">
        <v>54</v>
      </c>
      <c r="X56" s="23" t="s">
        <v>102</v>
      </c>
      <c r="Y56" s="26">
        <v>180802722</v>
      </c>
      <c r="Z56" s="26">
        <v>44001233</v>
      </c>
      <c r="AA56" s="27">
        <v>-41719523</v>
      </c>
    </row>
    <row r="57" spans="2:27" x14ac:dyDescent="0.4">
      <c r="B57" s="36" t="str">
        <f t="shared" si="5"/>
        <v>　　기타자본</v>
      </c>
      <c r="C57" s="41">
        <f t="shared" si="3"/>
        <v>4025286</v>
      </c>
      <c r="D57" s="41">
        <f t="shared" si="4"/>
        <v>-13520499</v>
      </c>
      <c r="E57" s="41">
        <f t="shared" si="8"/>
        <v>79846702</v>
      </c>
      <c r="F57" s="41">
        <f t="shared" si="8"/>
        <v>206308024</v>
      </c>
      <c r="G57" s="41">
        <f t="shared" si="7"/>
        <v>92267659</v>
      </c>
      <c r="I57" s="40" t="s">
        <v>54</v>
      </c>
      <c r="J57" s="23" t="s">
        <v>54</v>
      </c>
      <c r="K57" s="26">
        <v>1420376781</v>
      </c>
      <c r="L57" s="26">
        <v>233123564</v>
      </c>
      <c r="M57" s="27">
        <v>180802722</v>
      </c>
      <c r="O57" t="b">
        <f t="shared" si="0"/>
        <v>1</v>
      </c>
      <c r="P57" s="31" t="s">
        <v>55</v>
      </c>
      <c r="Q57" s="23" t="s">
        <v>55</v>
      </c>
      <c r="R57" s="26">
        <v>158201291</v>
      </c>
      <c r="S57" s="26">
        <v>74653596</v>
      </c>
      <c r="T57" s="27">
        <v>3604564</v>
      </c>
      <c r="V57" t="b">
        <f t="shared" si="1"/>
        <v>1</v>
      </c>
      <c r="W57" s="31" t="s">
        <v>55</v>
      </c>
      <c r="X57" s="23" t="s">
        <v>55</v>
      </c>
      <c r="Y57" s="26">
        <v>74653596</v>
      </c>
      <c r="Z57" s="26">
        <v>3604564</v>
      </c>
      <c r="AA57" s="27">
        <v>-660658</v>
      </c>
    </row>
    <row r="58" spans="2:27" x14ac:dyDescent="0.4">
      <c r="B58" s="36" t="str">
        <f t="shared" si="5"/>
        <v>　　기타포괄손익누계액</v>
      </c>
      <c r="C58" s="41">
        <f t="shared" si="3"/>
        <v>-57982</v>
      </c>
      <c r="D58" s="41">
        <f t="shared" si="4"/>
        <v>-472708</v>
      </c>
      <c r="E58" s="41">
        <f t="shared" si="8"/>
        <v>60730679</v>
      </c>
      <c r="F58" s="41">
        <f t="shared" si="8"/>
        <v>-159504218</v>
      </c>
      <c r="G58" s="41">
        <f t="shared" si="7"/>
        <v>-136407971</v>
      </c>
      <c r="I58" s="40" t="s">
        <v>55</v>
      </c>
      <c r="J58" s="23" t="s">
        <v>55</v>
      </c>
      <c r="K58" s="26">
        <v>190516599</v>
      </c>
      <c r="L58" s="26">
        <v>158201291</v>
      </c>
      <c r="M58" s="27">
        <v>74653596</v>
      </c>
      <c r="O58" t="b">
        <f t="shared" si="0"/>
        <v>1</v>
      </c>
      <c r="P58" s="31" t="s">
        <v>56</v>
      </c>
      <c r="Q58" s="23" t="s">
        <v>56</v>
      </c>
      <c r="R58" s="26">
        <v>2928680005</v>
      </c>
      <c r="S58" s="26">
        <v>2886585043</v>
      </c>
      <c r="T58" s="27">
        <v>1198939410</v>
      </c>
      <c r="V58" t="b">
        <f t="shared" si="1"/>
        <v>1</v>
      </c>
      <c r="W58" s="31" t="s">
        <v>56</v>
      </c>
      <c r="X58" s="23" t="s">
        <v>56</v>
      </c>
      <c r="Y58" s="26">
        <v>2886585043</v>
      </c>
      <c r="Z58" s="26">
        <v>1198939410</v>
      </c>
      <c r="AA58" s="27">
        <v>173522921</v>
      </c>
    </row>
    <row r="59" spans="2:27" x14ac:dyDescent="0.4">
      <c r="B59" s="36" t="str">
        <f t="shared" si="5"/>
        <v>　　이익잉여금</v>
      </c>
      <c r="C59" s="41">
        <f t="shared" si="3"/>
        <v>-41719523</v>
      </c>
      <c r="D59" s="41">
        <f t="shared" si="4"/>
        <v>44001233</v>
      </c>
      <c r="E59" s="41">
        <f t="shared" si="8"/>
        <v>180802722</v>
      </c>
      <c r="F59" s="41">
        <f t="shared" si="8"/>
        <v>233123564</v>
      </c>
      <c r="G59" s="41">
        <f t="shared" si="7"/>
        <v>1420376781</v>
      </c>
      <c r="I59" s="40" t="s">
        <v>56</v>
      </c>
      <c r="J59" s="23" t="s">
        <v>56</v>
      </c>
      <c r="K59" s="26">
        <v>3109914968</v>
      </c>
      <c r="L59" s="26">
        <v>2928680005</v>
      </c>
      <c r="M59" s="27">
        <v>2886585043</v>
      </c>
      <c r="O59" t="b">
        <f t="shared" si="0"/>
        <v>0</v>
      </c>
      <c r="P59" s="31" t="s">
        <v>57</v>
      </c>
      <c r="Q59" s="28" t="s">
        <v>103</v>
      </c>
      <c r="R59" s="29">
        <v>4870434315</v>
      </c>
      <c r="S59" s="29">
        <v>4728915303</v>
      </c>
      <c r="T59" s="30">
        <v>1924442638</v>
      </c>
      <c r="V59" t="b">
        <f t="shared" si="1"/>
        <v>0</v>
      </c>
      <c r="W59" s="31" t="s">
        <v>57</v>
      </c>
      <c r="X59" s="28" t="s">
        <v>103</v>
      </c>
      <c r="Y59" s="29">
        <v>4728915303</v>
      </c>
      <c r="Z59" s="29">
        <v>1924442638</v>
      </c>
      <c r="AA59" s="30">
        <v>362989836</v>
      </c>
    </row>
    <row r="60" spans="2:27" x14ac:dyDescent="0.4">
      <c r="B60" s="36" t="str">
        <f t="shared" si="5"/>
        <v>　비지배지분</v>
      </c>
      <c r="C60" s="41">
        <f t="shared" si="3"/>
        <v>-660658</v>
      </c>
      <c r="D60" s="41">
        <f t="shared" si="4"/>
        <v>3604564</v>
      </c>
      <c r="E60" s="41">
        <f t="shared" si="8"/>
        <v>74653596</v>
      </c>
      <c r="F60" s="41">
        <f t="shared" si="8"/>
        <v>158201291</v>
      </c>
      <c r="G60" s="41">
        <f t="shared" si="7"/>
        <v>190516599</v>
      </c>
      <c r="I60" s="40" t="s">
        <v>57</v>
      </c>
      <c r="J60" s="28" t="s">
        <v>57</v>
      </c>
      <c r="K60" s="29">
        <v>5345681487</v>
      </c>
      <c r="L60" s="29">
        <v>4870434315</v>
      </c>
      <c r="M60" s="30">
        <v>4728915303</v>
      </c>
      <c r="V60" t="b">
        <f t="shared" si="1"/>
        <v>1</v>
      </c>
    </row>
    <row r="61" spans="2:27" x14ac:dyDescent="0.4">
      <c r="B61" s="36" t="str">
        <f t="shared" si="5"/>
        <v>　자본총계</v>
      </c>
      <c r="C61" s="41">
        <f t="shared" si="3"/>
        <v>173522921</v>
      </c>
      <c r="D61" s="41">
        <f t="shared" si="4"/>
        <v>1198939410</v>
      </c>
      <c r="E61" s="41">
        <f t="shared" si="8"/>
        <v>2886585043</v>
      </c>
      <c r="F61" s="41">
        <f t="shared" si="8"/>
        <v>2928680005</v>
      </c>
      <c r="G61" s="41">
        <f t="shared" si="7"/>
        <v>3109914968</v>
      </c>
      <c r="V61" t="b">
        <f t="shared" si="1"/>
        <v>1</v>
      </c>
    </row>
    <row r="62" spans="2:27" x14ac:dyDescent="0.4">
      <c r="B62" s="36" t="str">
        <f t="shared" si="5"/>
        <v>부채와 자본 총계</v>
      </c>
      <c r="C62" s="41">
        <f t="shared" si="3"/>
        <v>362989836</v>
      </c>
      <c r="D62" s="41">
        <f t="shared" si="4"/>
        <v>1924442638</v>
      </c>
      <c r="E62" s="41">
        <f t="shared" si="8"/>
        <v>4728915303</v>
      </c>
      <c r="F62" s="41">
        <f t="shared" si="8"/>
        <v>4870434315</v>
      </c>
      <c r="G62" s="41">
        <f t="shared" si="7"/>
        <v>5345681487</v>
      </c>
      <c r="V62" t="b">
        <f t="shared" si="1"/>
        <v>1</v>
      </c>
    </row>
    <row r="63" spans="2:27" x14ac:dyDescent="0.4">
      <c r="B63" s="36"/>
      <c r="C63" s="41"/>
      <c r="D63" s="41"/>
      <c r="E63" s="41"/>
      <c r="F63" s="41"/>
      <c r="G63" s="41"/>
      <c r="V63" t="b">
        <f t="shared" si="1"/>
        <v>1</v>
      </c>
    </row>
    <row r="64" spans="2:27" x14ac:dyDescent="0.4">
      <c r="B64" s="38" t="s">
        <v>152</v>
      </c>
      <c r="C64" s="43"/>
      <c r="D64" s="43"/>
      <c r="E64" s="43"/>
      <c r="F64" s="43"/>
      <c r="G64" s="43"/>
      <c r="J64" s="1" t="s">
        <v>120</v>
      </c>
      <c r="Q64" s="15" t="s">
        <v>120</v>
      </c>
      <c r="V64" t="b">
        <f t="shared" si="1"/>
        <v>0</v>
      </c>
      <c r="X64" s="15" t="s">
        <v>120</v>
      </c>
    </row>
    <row r="65" spans="2:27" x14ac:dyDescent="0.4">
      <c r="B65" s="36" t="str">
        <f>+J70</f>
        <v>매출액</v>
      </c>
      <c r="C65" s="41">
        <f t="shared" si="3"/>
        <v>587224478</v>
      </c>
      <c r="D65" s="41">
        <f t="shared" si="4"/>
        <v>796283397</v>
      </c>
      <c r="E65" s="41">
        <f t="shared" si="8"/>
        <v>1255926483</v>
      </c>
      <c r="F65" s="41">
        <f t="shared" si="8"/>
        <v>1776153957</v>
      </c>
      <c r="G65" s="41">
        <f t="shared" si="7"/>
        <v>2178088207</v>
      </c>
      <c r="J65" s="2" t="s">
        <v>59</v>
      </c>
      <c r="O65" t="b">
        <f t="shared" si="0"/>
        <v>0</v>
      </c>
      <c r="Q65" s="2" t="s">
        <v>60</v>
      </c>
      <c r="V65" t="b">
        <f t="shared" si="1"/>
        <v>0</v>
      </c>
      <c r="X65" s="2" t="s">
        <v>61</v>
      </c>
    </row>
    <row r="66" spans="2:27" x14ac:dyDescent="0.4">
      <c r="B66" s="36" t="str">
        <f t="shared" ref="B66:B95" si="9">+J71</f>
        <v>매출원가</v>
      </c>
      <c r="C66" s="41">
        <f t="shared" si="3"/>
        <v>385686888</v>
      </c>
      <c r="D66" s="41">
        <f t="shared" si="4"/>
        <v>421538126</v>
      </c>
      <c r="E66" s="41">
        <f t="shared" si="8"/>
        <v>632927367</v>
      </c>
      <c r="F66" s="41">
        <f t="shared" si="8"/>
        <v>933514576</v>
      </c>
      <c r="G66" s="41">
        <f t="shared" si="7"/>
        <v>1169079197</v>
      </c>
      <c r="J66" s="2" t="s">
        <v>60</v>
      </c>
      <c r="O66" t="b">
        <f t="shared" si="0"/>
        <v>0</v>
      </c>
      <c r="Q66" s="2" t="s">
        <v>61</v>
      </c>
      <c r="V66" t="b">
        <f t="shared" si="1"/>
        <v>0</v>
      </c>
      <c r="X66" s="2" t="s">
        <v>104</v>
      </c>
    </row>
    <row r="67" spans="2:27" x14ac:dyDescent="0.4">
      <c r="B67" s="36" t="str">
        <f t="shared" si="9"/>
        <v>매출총이익</v>
      </c>
      <c r="C67" s="41">
        <f t="shared" si="3"/>
        <v>201537590</v>
      </c>
      <c r="D67" s="41">
        <f t="shared" si="4"/>
        <v>374745271</v>
      </c>
      <c r="E67" s="41">
        <f t="shared" ref="E67:G95" si="10">INDEX($I$1:$M$143,MATCH($B67,$I$1:$I$143,0),MATCH(E$7,$I$1:$M$1,0))</f>
        <v>622999116</v>
      </c>
      <c r="F67" s="41">
        <f t="shared" si="10"/>
        <v>842639381</v>
      </c>
      <c r="G67" s="41">
        <f t="shared" si="7"/>
        <v>1009009010</v>
      </c>
      <c r="J67" s="2" t="s">
        <v>61</v>
      </c>
      <c r="O67" t="b">
        <f t="shared" si="0"/>
        <v>0</v>
      </c>
      <c r="Q67" s="2" t="s">
        <v>104</v>
      </c>
      <c r="V67" t="b">
        <f t="shared" si="1"/>
        <v>0</v>
      </c>
      <c r="X67" s="2" t="s">
        <v>113</v>
      </c>
    </row>
    <row r="68" spans="2:27" x14ac:dyDescent="0.4">
      <c r="B68" s="36" t="str">
        <f t="shared" si="9"/>
        <v>판매비와관리비</v>
      </c>
      <c r="C68" s="41">
        <f t="shared" si="3"/>
        <v>102795121</v>
      </c>
      <c r="D68" s="41">
        <f t="shared" si="4"/>
        <v>229229622</v>
      </c>
      <c r="E68" s="41">
        <f t="shared" si="10"/>
        <v>432751459</v>
      </c>
      <c r="F68" s="41">
        <f t="shared" si="10"/>
        <v>605731451</v>
      </c>
      <c r="G68" s="41">
        <f t="shared" si="7"/>
        <v>713365703</v>
      </c>
      <c r="J68" s="3" t="s">
        <v>4</v>
      </c>
      <c r="O68" t="b">
        <f t="shared" si="0"/>
        <v>0</v>
      </c>
      <c r="Q68" s="3" t="s">
        <v>4</v>
      </c>
      <c r="V68" t="b">
        <f t="shared" si="1"/>
        <v>0</v>
      </c>
      <c r="X68" s="3" t="s">
        <v>4</v>
      </c>
    </row>
    <row r="69" spans="2:27" x14ac:dyDescent="0.4">
      <c r="B69" s="36" t="str">
        <f t="shared" si="9"/>
        <v>영업이익</v>
      </c>
      <c r="C69" s="41">
        <f t="shared" si="3"/>
        <v>98742469</v>
      </c>
      <c r="D69" s="41">
        <f t="shared" si="4"/>
        <v>145515649</v>
      </c>
      <c r="E69" s="41">
        <f t="shared" si="10"/>
        <v>190247657</v>
      </c>
      <c r="F69" s="41">
        <f t="shared" si="10"/>
        <v>236907930</v>
      </c>
      <c r="G69" s="41">
        <f t="shared" si="7"/>
        <v>295643307</v>
      </c>
      <c r="J69" s="6"/>
      <c r="K69" s="7" t="s">
        <v>5</v>
      </c>
      <c r="L69" s="7" t="s">
        <v>6</v>
      </c>
      <c r="M69" s="8" t="s">
        <v>7</v>
      </c>
      <c r="O69" t="b">
        <f t="shared" si="0"/>
        <v>1</v>
      </c>
      <c r="Q69" s="6"/>
      <c r="R69" s="7" t="s">
        <v>6</v>
      </c>
      <c r="S69" s="7" t="s">
        <v>7</v>
      </c>
      <c r="T69" s="8" t="s">
        <v>99</v>
      </c>
      <c r="V69" t="b">
        <f t="shared" si="1"/>
        <v>1</v>
      </c>
      <c r="X69" s="6"/>
      <c r="Y69" s="7" t="s">
        <v>7</v>
      </c>
      <c r="Z69" s="7" t="s">
        <v>99</v>
      </c>
      <c r="AA69" s="8" t="s">
        <v>111</v>
      </c>
    </row>
    <row r="70" spans="2:27" x14ac:dyDescent="0.4">
      <c r="B70" s="36" t="str">
        <f t="shared" si="9"/>
        <v>기타수익</v>
      </c>
      <c r="C70" s="41">
        <f t="shared" si="3"/>
        <v>154231</v>
      </c>
      <c r="D70" s="41">
        <f t="shared" si="4"/>
        <v>492796</v>
      </c>
      <c r="E70" s="41">
        <f t="shared" si="10"/>
        <v>1419950</v>
      </c>
      <c r="F70" s="41">
        <f t="shared" si="10"/>
        <v>42811780</v>
      </c>
      <c r="G70" s="41">
        <f t="shared" si="7"/>
        <v>153127240</v>
      </c>
      <c r="I70" s="40" t="s">
        <v>121</v>
      </c>
      <c r="J70" s="9" t="s">
        <v>121</v>
      </c>
      <c r="K70" s="5">
        <v>2178088207</v>
      </c>
      <c r="L70" s="5">
        <v>1776153957</v>
      </c>
      <c r="M70" s="11">
        <v>1255926483</v>
      </c>
      <c r="O70" t="b">
        <f t="shared" si="0"/>
        <v>1</v>
      </c>
      <c r="P70" s="31" t="s">
        <v>121</v>
      </c>
      <c r="Q70" s="9" t="s">
        <v>121</v>
      </c>
      <c r="R70" s="5">
        <v>1776153957</v>
      </c>
      <c r="S70" s="5">
        <v>1255926483</v>
      </c>
      <c r="T70" s="11">
        <v>796283397</v>
      </c>
      <c r="V70" t="b">
        <f t="shared" si="1"/>
        <v>1</v>
      </c>
      <c r="W70" s="31" t="s">
        <v>121</v>
      </c>
      <c r="X70" s="9" t="s">
        <v>121</v>
      </c>
      <c r="Y70" s="5">
        <v>1255926483</v>
      </c>
      <c r="Z70" s="5">
        <v>796283397</v>
      </c>
      <c r="AA70" s="11">
        <v>587224478</v>
      </c>
    </row>
    <row r="71" spans="2:27" x14ac:dyDescent="0.4">
      <c r="B71" s="36" t="str">
        <f t="shared" si="9"/>
        <v>기타비용</v>
      </c>
      <c r="C71" s="41">
        <f t="shared" si="3"/>
        <v>510638</v>
      </c>
      <c r="D71" s="41">
        <f t="shared" si="4"/>
        <v>4294638</v>
      </c>
      <c r="E71" s="41">
        <f t="shared" si="10"/>
        <v>3242625</v>
      </c>
      <c r="F71" s="41">
        <f t="shared" si="10"/>
        <v>154250889</v>
      </c>
      <c r="G71" s="41">
        <f t="shared" si="7"/>
        <v>166687028</v>
      </c>
      <c r="I71" s="40" t="s">
        <v>122</v>
      </c>
      <c r="J71" s="9" t="s">
        <v>122</v>
      </c>
      <c r="K71" s="5">
        <v>1169079197</v>
      </c>
      <c r="L71" s="5">
        <v>933514576</v>
      </c>
      <c r="M71" s="11">
        <v>632927367</v>
      </c>
      <c r="O71" t="b">
        <f t="shared" si="0"/>
        <v>1</v>
      </c>
      <c r="P71" s="31" t="s">
        <v>122</v>
      </c>
      <c r="Q71" s="9" t="s">
        <v>122</v>
      </c>
      <c r="R71" s="5">
        <v>933514576</v>
      </c>
      <c r="S71" s="5">
        <v>632927367</v>
      </c>
      <c r="T71" s="11">
        <v>421538126</v>
      </c>
      <c r="V71" t="b">
        <f t="shared" si="1"/>
        <v>1</v>
      </c>
      <c r="W71" s="31" t="s">
        <v>122</v>
      </c>
      <c r="X71" s="9" t="s">
        <v>122</v>
      </c>
      <c r="Y71" s="5">
        <v>632927367</v>
      </c>
      <c r="Z71" s="5">
        <v>421538126</v>
      </c>
      <c r="AA71" s="11">
        <v>385686888</v>
      </c>
    </row>
    <row r="72" spans="2:27" x14ac:dyDescent="0.4">
      <c r="B72" s="36" t="str">
        <f t="shared" si="9"/>
        <v>지분법이익</v>
      </c>
      <c r="C72" s="41">
        <f t="shared" si="3"/>
        <v>0</v>
      </c>
      <c r="D72" s="41">
        <f t="shared" si="4"/>
        <v>0</v>
      </c>
      <c r="E72" s="41">
        <f t="shared" si="10"/>
        <v>16684530</v>
      </c>
      <c r="F72" s="41">
        <f t="shared" si="10"/>
        <v>13842943</v>
      </c>
      <c r="G72" s="41">
        <f t="shared" si="7"/>
        <v>26014947</v>
      </c>
      <c r="I72" s="40" t="s">
        <v>123</v>
      </c>
      <c r="J72" s="9" t="s">
        <v>123</v>
      </c>
      <c r="K72" s="5">
        <v>1009009010</v>
      </c>
      <c r="L72" s="5">
        <v>842639381</v>
      </c>
      <c r="M72" s="11">
        <v>622999116</v>
      </c>
      <c r="O72" t="b">
        <f t="shared" si="0"/>
        <v>1</v>
      </c>
      <c r="P72" s="31" t="s">
        <v>123</v>
      </c>
      <c r="Q72" s="9" t="s">
        <v>123</v>
      </c>
      <c r="R72" s="5">
        <v>842639381</v>
      </c>
      <c r="S72" s="5">
        <v>622999116</v>
      </c>
      <c r="T72" s="11">
        <v>374745271</v>
      </c>
      <c r="V72" t="b">
        <f t="shared" si="1"/>
        <v>1</v>
      </c>
      <c r="W72" s="31" t="s">
        <v>123</v>
      </c>
      <c r="X72" s="9" t="s">
        <v>123</v>
      </c>
      <c r="Y72" s="5">
        <v>622999116</v>
      </c>
      <c r="Z72" s="5">
        <v>374745271</v>
      </c>
      <c r="AA72" s="11">
        <v>201537590</v>
      </c>
    </row>
    <row r="73" spans="2:27" x14ac:dyDescent="0.4">
      <c r="B73" s="36" t="str">
        <f t="shared" si="9"/>
        <v>지분법손실</v>
      </c>
      <c r="C73" s="41">
        <f t="shared" si="3"/>
        <v>907839</v>
      </c>
      <c r="D73" s="41">
        <f t="shared" si="4"/>
        <v>1605603</v>
      </c>
      <c r="E73" s="41">
        <f t="shared" si="10"/>
        <v>746420</v>
      </c>
      <c r="F73" s="41">
        <f t="shared" si="10"/>
        <v>13735409</v>
      </c>
      <c r="G73" s="41">
        <f t="shared" si="7"/>
        <v>15335422</v>
      </c>
      <c r="I73" s="40" t="s">
        <v>124</v>
      </c>
      <c r="J73" s="9" t="s">
        <v>124</v>
      </c>
      <c r="K73" s="5">
        <v>713365703</v>
      </c>
      <c r="L73" s="5">
        <v>605731451</v>
      </c>
      <c r="M73" s="11">
        <v>432751459</v>
      </c>
      <c r="O73" t="b">
        <f t="shared" ref="O73:O116" si="11">P73=Q73</f>
        <v>1</v>
      </c>
      <c r="P73" s="31" t="s">
        <v>124</v>
      </c>
      <c r="Q73" s="9" t="s">
        <v>124</v>
      </c>
      <c r="R73" s="5">
        <v>605731451</v>
      </c>
      <c r="S73" s="5">
        <v>432751459</v>
      </c>
      <c r="T73" s="11">
        <v>229229622</v>
      </c>
      <c r="V73" t="b">
        <f t="shared" ref="V73:V136" si="12">W73=X73</f>
        <v>1</v>
      </c>
      <c r="W73" s="31" t="s">
        <v>124</v>
      </c>
      <c r="X73" s="9" t="s">
        <v>124</v>
      </c>
      <c r="Y73" s="5">
        <v>432751459</v>
      </c>
      <c r="Z73" s="5">
        <v>229229622</v>
      </c>
      <c r="AA73" s="11">
        <v>102795121</v>
      </c>
    </row>
    <row r="74" spans="2:27" x14ac:dyDescent="0.4">
      <c r="B74" s="36" t="str">
        <f t="shared" si="9"/>
        <v>금융수익</v>
      </c>
      <c r="C74" s="41">
        <f t="shared" si="3"/>
        <v>7490975</v>
      </c>
      <c r="D74" s="41">
        <f t="shared" si="4"/>
        <v>6542650</v>
      </c>
      <c r="E74" s="41">
        <f t="shared" si="10"/>
        <v>44652005</v>
      </c>
      <c r="F74" s="41">
        <f t="shared" si="10"/>
        <v>121954537</v>
      </c>
      <c r="G74" s="41">
        <f t="shared" si="7"/>
        <v>206933963</v>
      </c>
      <c r="I74" s="40" t="s">
        <v>125</v>
      </c>
      <c r="J74" s="9" t="s">
        <v>125</v>
      </c>
      <c r="K74" s="5">
        <v>295643307</v>
      </c>
      <c r="L74" s="5">
        <v>236907930</v>
      </c>
      <c r="M74" s="11">
        <v>190247657</v>
      </c>
      <c r="O74" t="b">
        <f t="shared" si="11"/>
        <v>1</v>
      </c>
      <c r="P74" s="31" t="s">
        <v>125</v>
      </c>
      <c r="Q74" s="9" t="s">
        <v>125</v>
      </c>
      <c r="R74" s="5">
        <v>236907930</v>
      </c>
      <c r="S74" s="5">
        <v>190247657</v>
      </c>
      <c r="T74" s="11">
        <v>145515649</v>
      </c>
      <c r="V74" t="b">
        <f t="shared" si="12"/>
        <v>1</v>
      </c>
      <c r="W74" s="31" t="s">
        <v>125</v>
      </c>
      <c r="X74" s="9" t="s">
        <v>125</v>
      </c>
      <c r="Y74" s="5">
        <v>190247657</v>
      </c>
      <c r="Z74" s="5">
        <v>145515649</v>
      </c>
      <c r="AA74" s="11">
        <v>98742469</v>
      </c>
    </row>
    <row r="75" spans="2:27" x14ac:dyDescent="0.4">
      <c r="B75" s="36" t="str">
        <f t="shared" si="9"/>
        <v>금융비용</v>
      </c>
      <c r="C75" s="41">
        <f t="shared" ref="C75:C95" si="13">INDEX($W$1:$AA$144,MATCH($B75,$W$1:$W$144,0),MATCH(C$7,$W$1:$AA$1,0))</f>
        <v>6476775</v>
      </c>
      <c r="D75" s="41">
        <f t="shared" ref="D75:D95" si="14">INDEX($P$1:$T$143,MATCH($B75,$P$1:$P$143,0),MATCH(D$7,$P$1:$T$1,0))</f>
        <v>20404331</v>
      </c>
      <c r="E75" s="41">
        <f t="shared" si="10"/>
        <v>38531366</v>
      </c>
      <c r="F75" s="41">
        <f t="shared" si="10"/>
        <v>151046242</v>
      </c>
      <c r="G75" s="41">
        <f t="shared" si="7"/>
        <v>249563765</v>
      </c>
      <c r="I75" s="40" t="s">
        <v>126</v>
      </c>
      <c r="J75" s="9" t="s">
        <v>126</v>
      </c>
      <c r="K75" s="5">
        <v>153127240</v>
      </c>
      <c r="L75" s="5">
        <v>42811780</v>
      </c>
      <c r="M75" s="11">
        <v>1419950</v>
      </c>
      <c r="O75" t="b">
        <f t="shared" si="11"/>
        <v>1</v>
      </c>
      <c r="P75" s="31" t="s">
        <v>126</v>
      </c>
      <c r="Q75" s="9" t="s">
        <v>126</v>
      </c>
      <c r="R75" s="5">
        <v>42811780</v>
      </c>
      <c r="S75" s="5">
        <v>1419950</v>
      </c>
      <c r="T75" s="11">
        <v>492796</v>
      </c>
      <c r="V75" t="b">
        <f t="shared" si="12"/>
        <v>1</v>
      </c>
      <c r="W75" s="31" t="s">
        <v>126</v>
      </c>
      <c r="X75" s="9" t="s">
        <v>126</v>
      </c>
      <c r="Y75" s="5">
        <v>1419950</v>
      </c>
      <c r="Z75" s="5">
        <v>492796</v>
      </c>
      <c r="AA75" s="11">
        <v>154231</v>
      </c>
    </row>
    <row r="76" spans="2:27" x14ac:dyDescent="0.4">
      <c r="B76" s="36" t="str">
        <f t="shared" si="9"/>
        <v>법인세비용차감전순손익</v>
      </c>
      <c r="C76" s="41">
        <f t="shared" si="13"/>
        <v>98492423</v>
      </c>
      <c r="D76" s="41">
        <f t="shared" si="14"/>
        <v>126246523</v>
      </c>
      <c r="E76" s="41">
        <f t="shared" si="10"/>
        <v>210483731</v>
      </c>
      <c r="F76" s="41">
        <f t="shared" si="10"/>
        <v>96484650</v>
      </c>
      <c r="G76" s="41">
        <f t="shared" si="7"/>
        <v>250133242</v>
      </c>
      <c r="I76" s="40" t="s">
        <v>127</v>
      </c>
      <c r="J76" s="9" t="s">
        <v>127</v>
      </c>
      <c r="K76" s="5">
        <v>166687028</v>
      </c>
      <c r="L76" s="5">
        <v>154250889</v>
      </c>
      <c r="M76" s="11">
        <v>3242625</v>
      </c>
      <c r="O76" t="b">
        <f t="shared" si="11"/>
        <v>1</v>
      </c>
      <c r="P76" s="31" t="s">
        <v>127</v>
      </c>
      <c r="Q76" s="9" t="s">
        <v>127</v>
      </c>
      <c r="R76" s="5">
        <v>154250889</v>
      </c>
      <c r="S76" s="5">
        <v>3242625</v>
      </c>
      <c r="T76" s="11">
        <v>4294638</v>
      </c>
      <c r="V76" t="b">
        <f t="shared" si="12"/>
        <v>1</v>
      </c>
      <c r="W76" s="31" t="s">
        <v>127</v>
      </c>
      <c r="X76" s="9" t="s">
        <v>127</v>
      </c>
      <c r="Y76" s="5">
        <v>3242625</v>
      </c>
      <c r="Z76" s="5">
        <v>4294638</v>
      </c>
      <c r="AA76" s="11">
        <v>510638</v>
      </c>
    </row>
    <row r="77" spans="2:27" x14ac:dyDescent="0.4">
      <c r="B77" s="36" t="str">
        <f t="shared" si="9"/>
        <v>법인세비용</v>
      </c>
      <c r="C77" s="41">
        <f t="shared" si="13"/>
        <v>26068328</v>
      </c>
      <c r="D77" s="41">
        <f t="shared" si="14"/>
        <v>39185405</v>
      </c>
      <c r="E77" s="41">
        <f t="shared" si="10"/>
        <v>69649124</v>
      </c>
      <c r="F77" s="41">
        <f t="shared" si="10"/>
        <v>48452525</v>
      </c>
      <c r="G77" s="41">
        <f t="shared" si="7"/>
        <v>66683683</v>
      </c>
      <c r="I77" s="40" t="s">
        <v>128</v>
      </c>
      <c r="J77" s="9" t="s">
        <v>128</v>
      </c>
      <c r="K77" s="5">
        <v>26014947</v>
      </c>
      <c r="L77" s="5">
        <v>13842943</v>
      </c>
      <c r="M77" s="11">
        <v>16684530</v>
      </c>
      <c r="O77" t="b">
        <f t="shared" si="11"/>
        <v>1</v>
      </c>
      <c r="P77" s="31" t="s">
        <v>128</v>
      </c>
      <c r="Q77" s="9" t="s">
        <v>128</v>
      </c>
      <c r="R77" s="5">
        <v>13842943</v>
      </c>
      <c r="S77" s="5">
        <v>16684530</v>
      </c>
      <c r="T77" s="10">
        <v>0</v>
      </c>
      <c r="V77" t="b">
        <f t="shared" si="12"/>
        <v>1</v>
      </c>
      <c r="W77" s="31" t="s">
        <v>128</v>
      </c>
      <c r="X77" s="9" t="s">
        <v>128</v>
      </c>
      <c r="Y77" s="5">
        <v>16684530</v>
      </c>
      <c r="Z77" s="4">
        <v>0</v>
      </c>
      <c r="AA77" s="10">
        <v>0</v>
      </c>
    </row>
    <row r="78" spans="2:27" x14ac:dyDescent="0.4">
      <c r="B78" s="36" t="str">
        <f t="shared" si="9"/>
        <v>당기순이익</v>
      </c>
      <c r="C78" s="41">
        <f t="shared" si="13"/>
        <v>72424095</v>
      </c>
      <c r="D78" s="41">
        <f t="shared" si="14"/>
        <v>87061118</v>
      </c>
      <c r="E78" s="41">
        <f t="shared" si="10"/>
        <v>140834607</v>
      </c>
      <c r="F78" s="41">
        <f t="shared" si="10"/>
        <v>48032125</v>
      </c>
      <c r="G78" s="41">
        <f t="shared" si="7"/>
        <v>183449559</v>
      </c>
      <c r="I78" s="40" t="s">
        <v>129</v>
      </c>
      <c r="J78" s="9" t="s">
        <v>129</v>
      </c>
      <c r="K78" s="5">
        <v>15335422</v>
      </c>
      <c r="L78" s="5">
        <v>13735409</v>
      </c>
      <c r="M78" s="11">
        <v>746420</v>
      </c>
      <c r="O78" t="b">
        <f t="shared" si="11"/>
        <v>1</v>
      </c>
      <c r="P78" s="31" t="s">
        <v>129</v>
      </c>
      <c r="Q78" s="9" t="s">
        <v>129</v>
      </c>
      <c r="R78" s="5">
        <v>13735409</v>
      </c>
      <c r="S78" s="5">
        <v>746420</v>
      </c>
      <c r="T78" s="11">
        <v>1605603</v>
      </c>
      <c r="V78" t="b">
        <f t="shared" si="12"/>
        <v>1</v>
      </c>
      <c r="W78" s="31" t="s">
        <v>129</v>
      </c>
      <c r="X78" s="9" t="s">
        <v>129</v>
      </c>
      <c r="Y78" s="5">
        <v>746420</v>
      </c>
      <c r="Z78" s="5">
        <v>1605603</v>
      </c>
      <c r="AA78" s="11">
        <v>907839</v>
      </c>
    </row>
    <row r="79" spans="2:27" x14ac:dyDescent="0.4">
      <c r="B79" s="36" t="str">
        <f t="shared" si="9"/>
        <v>당기순이익(손실)의 귀속</v>
      </c>
      <c r="C79" s="41">
        <v>0</v>
      </c>
      <c r="D79" s="41">
        <v>0</v>
      </c>
      <c r="E79" s="41">
        <f t="shared" si="10"/>
        <v>0</v>
      </c>
      <c r="F79" s="41">
        <f t="shared" si="10"/>
        <v>0</v>
      </c>
      <c r="G79" s="41">
        <f t="shared" si="7"/>
        <v>0</v>
      </c>
      <c r="I79" s="40" t="s">
        <v>130</v>
      </c>
      <c r="J79" s="9" t="s">
        <v>130</v>
      </c>
      <c r="K79" s="5">
        <v>206933963</v>
      </c>
      <c r="L79" s="5">
        <v>121954537</v>
      </c>
      <c r="M79" s="11">
        <v>44652005</v>
      </c>
      <c r="O79" t="b">
        <f t="shared" si="11"/>
        <v>1</v>
      </c>
      <c r="P79" s="31" t="s">
        <v>130</v>
      </c>
      <c r="Q79" s="9" t="s">
        <v>130</v>
      </c>
      <c r="R79" s="5">
        <v>121954537</v>
      </c>
      <c r="S79" s="5">
        <v>44652005</v>
      </c>
      <c r="T79" s="11">
        <v>6542650</v>
      </c>
      <c r="V79" t="b">
        <f t="shared" si="12"/>
        <v>1</v>
      </c>
      <c r="W79" s="31" t="s">
        <v>130</v>
      </c>
      <c r="X79" s="9" t="s">
        <v>130</v>
      </c>
      <c r="Y79" s="5">
        <v>44652005</v>
      </c>
      <c r="Z79" s="5">
        <v>6542650</v>
      </c>
      <c r="AA79" s="11">
        <v>7490975</v>
      </c>
    </row>
    <row r="80" spans="2:27" x14ac:dyDescent="0.4">
      <c r="B80" s="36" t="str">
        <f t="shared" si="9"/>
        <v>　지배기업의 소유주 귀속 당기순이익</v>
      </c>
      <c r="C80" s="41">
        <f t="shared" si="13"/>
        <v>73823063</v>
      </c>
      <c r="D80" s="41">
        <f t="shared" si="14"/>
        <v>85720756</v>
      </c>
      <c r="E80" s="41">
        <f t="shared" si="10"/>
        <v>136801489</v>
      </c>
      <c r="F80" s="41">
        <f t="shared" si="10"/>
        <v>52320842</v>
      </c>
      <c r="G80" s="41">
        <f t="shared" si="7"/>
        <v>187253217</v>
      </c>
      <c r="I80" s="40" t="s">
        <v>131</v>
      </c>
      <c r="J80" s="9" t="s">
        <v>131</v>
      </c>
      <c r="K80" s="5">
        <v>249563765</v>
      </c>
      <c r="L80" s="5">
        <v>151046242</v>
      </c>
      <c r="M80" s="11">
        <v>38531366</v>
      </c>
      <c r="O80" t="b">
        <f t="shared" si="11"/>
        <v>1</v>
      </c>
      <c r="P80" s="31" t="s">
        <v>131</v>
      </c>
      <c r="Q80" s="9" t="s">
        <v>131</v>
      </c>
      <c r="R80" s="5">
        <v>151046242</v>
      </c>
      <c r="S80" s="5">
        <v>38531366</v>
      </c>
      <c r="T80" s="11">
        <v>20404331</v>
      </c>
      <c r="V80" t="b">
        <f t="shared" si="12"/>
        <v>1</v>
      </c>
      <c r="W80" s="31" t="s">
        <v>131</v>
      </c>
      <c r="X80" s="9" t="s">
        <v>131</v>
      </c>
      <c r="Y80" s="5">
        <v>38531366</v>
      </c>
      <c r="Z80" s="5">
        <v>20404331</v>
      </c>
      <c r="AA80" s="11">
        <v>6476775</v>
      </c>
    </row>
    <row r="81" spans="2:27" x14ac:dyDescent="0.4">
      <c r="B81" s="36" t="str">
        <f t="shared" si="9"/>
        <v>　비지배지분 귀속 당기순이익</v>
      </c>
      <c r="C81" s="41">
        <f t="shared" si="13"/>
        <v>-1398968</v>
      </c>
      <c r="D81" s="41">
        <f t="shared" si="14"/>
        <v>1340362</v>
      </c>
      <c r="E81" s="41">
        <f t="shared" si="10"/>
        <v>4033118</v>
      </c>
      <c r="F81" s="41">
        <f t="shared" si="10"/>
        <v>-4288717</v>
      </c>
      <c r="G81" s="41">
        <f t="shared" si="7"/>
        <v>-3803658</v>
      </c>
      <c r="I81" s="40" t="s">
        <v>132</v>
      </c>
      <c r="J81" s="9" t="s">
        <v>132</v>
      </c>
      <c r="K81" s="5">
        <v>250133242</v>
      </c>
      <c r="L81" s="5">
        <v>96484650</v>
      </c>
      <c r="M81" s="11">
        <v>210483731</v>
      </c>
      <c r="O81" t="b">
        <f t="shared" si="11"/>
        <v>1</v>
      </c>
      <c r="P81" s="31" t="s">
        <v>132</v>
      </c>
      <c r="Q81" s="9" t="s">
        <v>132</v>
      </c>
      <c r="R81" s="5">
        <v>96484650</v>
      </c>
      <c r="S81" s="5">
        <v>210483731</v>
      </c>
      <c r="T81" s="11">
        <v>126246523</v>
      </c>
      <c r="V81" t="b">
        <f t="shared" si="12"/>
        <v>1</v>
      </c>
      <c r="W81" s="31" t="s">
        <v>132</v>
      </c>
      <c r="X81" s="9" t="s">
        <v>132</v>
      </c>
      <c r="Y81" s="5">
        <v>210483731</v>
      </c>
      <c r="Z81" s="5">
        <v>126246523</v>
      </c>
      <c r="AA81" s="11">
        <v>98492423</v>
      </c>
    </row>
    <row r="82" spans="2:27" x14ac:dyDescent="0.4">
      <c r="B82" s="36" t="str">
        <f t="shared" si="9"/>
        <v>법인세비용차감후기타포괄손익</v>
      </c>
      <c r="C82" s="41">
        <f t="shared" si="13"/>
        <v>11384</v>
      </c>
      <c r="D82" s="41">
        <f t="shared" si="14"/>
        <v>-375624</v>
      </c>
      <c r="E82" s="41">
        <f t="shared" si="10"/>
        <v>61650402</v>
      </c>
      <c r="F82" s="41">
        <f t="shared" si="10"/>
        <v>-219043540</v>
      </c>
      <c r="G82" s="41">
        <f t="shared" si="7"/>
        <v>21956881</v>
      </c>
      <c r="I82" s="40" t="s">
        <v>133</v>
      </c>
      <c r="J82" s="9" t="s">
        <v>133</v>
      </c>
      <c r="K82" s="5">
        <v>66683683</v>
      </c>
      <c r="L82" s="5">
        <v>48452525</v>
      </c>
      <c r="M82" s="11">
        <v>69649124</v>
      </c>
      <c r="O82" t="b">
        <f t="shared" si="11"/>
        <v>0</v>
      </c>
      <c r="P82" s="31" t="s">
        <v>133</v>
      </c>
      <c r="Q82" s="9" t="s">
        <v>153</v>
      </c>
      <c r="R82" s="5">
        <v>48452525</v>
      </c>
      <c r="S82" s="5">
        <v>69649124</v>
      </c>
      <c r="T82" s="11">
        <v>39185405</v>
      </c>
      <c r="V82" t="b">
        <f t="shared" si="12"/>
        <v>0</v>
      </c>
      <c r="W82" s="31" t="s">
        <v>133</v>
      </c>
      <c r="X82" s="9" t="s">
        <v>153</v>
      </c>
      <c r="Y82" s="5">
        <v>69649124</v>
      </c>
      <c r="Z82" s="5">
        <v>39185405</v>
      </c>
      <c r="AA82" s="11">
        <v>26068328</v>
      </c>
    </row>
    <row r="83" spans="2:27" x14ac:dyDescent="0.4">
      <c r="B83" s="36" t="str">
        <f t="shared" si="9"/>
        <v>　당기손익으로 재분류되는 항목</v>
      </c>
      <c r="C83" s="41">
        <f t="shared" si="13"/>
        <v>319572</v>
      </c>
      <c r="D83" s="41">
        <f t="shared" si="14"/>
        <v>-768369</v>
      </c>
      <c r="E83" s="41">
        <f t="shared" si="10"/>
        <v>55221904</v>
      </c>
      <c r="F83" s="41">
        <f t="shared" si="10"/>
        <v>60304851</v>
      </c>
      <c r="G83" s="41">
        <f t="shared" si="7"/>
        <v>27462154</v>
      </c>
      <c r="I83" s="40" t="s">
        <v>134</v>
      </c>
      <c r="J83" s="9" t="s">
        <v>134</v>
      </c>
      <c r="K83" s="5">
        <v>183449559</v>
      </c>
      <c r="L83" s="5">
        <v>48032125</v>
      </c>
      <c r="M83" s="11">
        <v>140834607</v>
      </c>
      <c r="O83" t="b">
        <f t="shared" si="11"/>
        <v>0</v>
      </c>
      <c r="P83" s="31" t="s">
        <v>134</v>
      </c>
      <c r="Q83" s="9" t="s">
        <v>154</v>
      </c>
      <c r="R83" s="5">
        <v>48032125</v>
      </c>
      <c r="S83" s="5">
        <v>140834607</v>
      </c>
      <c r="T83" s="11">
        <v>87061118</v>
      </c>
      <c r="V83" t="b">
        <f t="shared" si="12"/>
        <v>0</v>
      </c>
      <c r="W83" s="31" t="s">
        <v>134</v>
      </c>
      <c r="X83" s="9" t="s">
        <v>154</v>
      </c>
      <c r="Y83" s="5">
        <v>140834607</v>
      </c>
      <c r="Z83" s="5">
        <v>87061118</v>
      </c>
      <c r="AA83" s="11">
        <v>72424095</v>
      </c>
    </row>
    <row r="84" spans="2:27" x14ac:dyDescent="0.4">
      <c r="B84" s="36" t="str">
        <f t="shared" si="9"/>
        <v>　　해외사업환산차이</v>
      </c>
      <c r="C84" s="41">
        <f t="shared" si="13"/>
        <v>319572</v>
      </c>
      <c r="D84" s="41">
        <f t="shared" si="14"/>
        <v>-768369</v>
      </c>
      <c r="E84" s="41">
        <f t="shared" si="10"/>
        <v>55221904</v>
      </c>
      <c r="F84" s="41">
        <f t="shared" si="10"/>
        <v>60304851</v>
      </c>
      <c r="G84" s="41">
        <f t="shared" si="7"/>
        <v>27462154</v>
      </c>
      <c r="I84" s="40" t="s">
        <v>135</v>
      </c>
      <c r="J84" s="9" t="s">
        <v>135</v>
      </c>
      <c r="K84" s="4"/>
      <c r="L84" s="4"/>
      <c r="M84" s="10"/>
      <c r="O84" t="b">
        <f t="shared" si="11"/>
        <v>0</v>
      </c>
      <c r="P84" s="31" t="s">
        <v>136</v>
      </c>
      <c r="Q84" s="9" t="s">
        <v>155</v>
      </c>
      <c r="R84" s="5">
        <v>52320842</v>
      </c>
      <c r="S84" s="5">
        <v>136801489</v>
      </c>
      <c r="T84" s="11">
        <v>85720756</v>
      </c>
      <c r="V84" t="b">
        <f t="shared" si="12"/>
        <v>0</v>
      </c>
      <c r="W84" s="31" t="s">
        <v>136</v>
      </c>
      <c r="X84" s="9" t="s">
        <v>166</v>
      </c>
      <c r="Y84" s="5">
        <v>136801489</v>
      </c>
      <c r="Z84" s="5">
        <v>85720756</v>
      </c>
      <c r="AA84" s="11">
        <v>73823063</v>
      </c>
    </row>
    <row r="85" spans="2:27" x14ac:dyDescent="0.4">
      <c r="B85" s="36" t="str">
        <f t="shared" si="9"/>
        <v>　후속적으로 당기손익으로 재분류되지 않는 항목</v>
      </c>
      <c r="C85" s="41">
        <f t="shared" si="13"/>
        <v>-308188</v>
      </c>
      <c r="D85" s="41">
        <f t="shared" si="14"/>
        <v>392745</v>
      </c>
      <c r="E85" s="41">
        <f t="shared" si="10"/>
        <v>6428498</v>
      </c>
      <c r="F85" s="41">
        <f t="shared" si="10"/>
        <v>-279348391</v>
      </c>
      <c r="G85" s="41">
        <f t="shared" si="7"/>
        <v>-5505273</v>
      </c>
      <c r="I85" s="40" t="s">
        <v>136</v>
      </c>
      <c r="J85" s="9" t="s">
        <v>136</v>
      </c>
      <c r="K85" s="5">
        <v>187253217</v>
      </c>
      <c r="L85" s="5">
        <v>52320842</v>
      </c>
      <c r="M85" s="11">
        <v>136801489</v>
      </c>
      <c r="O85" t="b">
        <f t="shared" si="11"/>
        <v>1</v>
      </c>
      <c r="P85" s="31" t="s">
        <v>137</v>
      </c>
      <c r="Q85" s="9" t="s">
        <v>137</v>
      </c>
      <c r="R85" s="5">
        <v>-4288717</v>
      </c>
      <c r="S85" s="5">
        <v>4033118</v>
      </c>
      <c r="T85" s="11">
        <v>1340362</v>
      </c>
      <c r="V85" t="b">
        <f t="shared" si="12"/>
        <v>0</v>
      </c>
      <c r="W85" s="31" t="s">
        <v>137</v>
      </c>
      <c r="X85" s="9" t="s">
        <v>167</v>
      </c>
      <c r="Y85" s="5">
        <v>4033118</v>
      </c>
      <c r="Z85" s="5">
        <v>1340362</v>
      </c>
      <c r="AA85" s="11">
        <v>-1398968</v>
      </c>
    </row>
    <row r="86" spans="2:27" x14ac:dyDescent="0.4">
      <c r="B86" s="36" t="str">
        <f t="shared" si="9"/>
        <v>　　순확정급여부채의 재측정요소</v>
      </c>
      <c r="C86" s="41">
        <f t="shared" si="13"/>
        <v>-308188</v>
      </c>
      <c r="D86" s="41">
        <f t="shared" si="14"/>
        <v>364663</v>
      </c>
      <c r="E86" s="41">
        <f t="shared" si="10"/>
        <v>2425522</v>
      </c>
      <c r="F86" s="41">
        <f t="shared" si="10"/>
        <v>4781797</v>
      </c>
      <c r="G86" s="41">
        <f t="shared" si="7"/>
        <v>-6315863</v>
      </c>
      <c r="I86" s="40" t="s">
        <v>137</v>
      </c>
      <c r="J86" s="9" t="s">
        <v>137</v>
      </c>
      <c r="K86" s="5">
        <v>-3803658</v>
      </c>
      <c r="L86" s="5">
        <v>-4288717</v>
      </c>
      <c r="M86" s="11">
        <v>4033118</v>
      </c>
      <c r="O86" t="b">
        <f t="shared" si="11"/>
        <v>1</v>
      </c>
      <c r="P86" s="31" t="s">
        <v>138</v>
      </c>
      <c r="Q86" s="9" t="s">
        <v>138</v>
      </c>
      <c r="R86" s="5">
        <v>-219043540</v>
      </c>
      <c r="S86" s="5">
        <v>61650402</v>
      </c>
      <c r="T86" s="11">
        <v>-375624</v>
      </c>
      <c r="V86" t="b">
        <f t="shared" si="12"/>
        <v>1</v>
      </c>
      <c r="W86" s="31" t="s">
        <v>138</v>
      </c>
      <c r="X86" s="9" t="s">
        <v>138</v>
      </c>
      <c r="Y86" s="5">
        <v>61650402</v>
      </c>
      <c r="Z86" s="5">
        <v>-375624</v>
      </c>
      <c r="AA86" s="11">
        <v>11384</v>
      </c>
    </row>
    <row r="87" spans="2:27" x14ac:dyDescent="0.4">
      <c r="B87" s="36" t="str">
        <f t="shared" si="9"/>
        <v>　　기타포괄손익측정금융자산 평가손익</v>
      </c>
      <c r="C87" s="41">
        <f t="shared" si="13"/>
        <v>0</v>
      </c>
      <c r="D87" s="41">
        <f t="shared" si="14"/>
        <v>0</v>
      </c>
      <c r="E87" s="41">
        <f t="shared" si="10"/>
        <v>3032258</v>
      </c>
      <c r="F87" s="41">
        <f t="shared" si="10"/>
        <v>-283351997</v>
      </c>
      <c r="G87" s="41">
        <f t="shared" si="7"/>
        <v>954791</v>
      </c>
      <c r="I87" s="40" t="s">
        <v>138</v>
      </c>
      <c r="J87" s="9" t="s">
        <v>138</v>
      </c>
      <c r="K87" s="5">
        <v>21956881</v>
      </c>
      <c r="L87" s="5">
        <v>-219043540</v>
      </c>
      <c r="M87" s="11">
        <v>61650402</v>
      </c>
      <c r="O87" t="b">
        <f t="shared" si="11"/>
        <v>0</v>
      </c>
      <c r="P87" s="31" t="s">
        <v>139</v>
      </c>
      <c r="Q87" s="9" t="s">
        <v>156</v>
      </c>
      <c r="R87" s="5">
        <v>60304851</v>
      </c>
      <c r="S87" s="5">
        <v>55221904</v>
      </c>
      <c r="T87" s="11">
        <v>-768369</v>
      </c>
      <c r="V87" t="b">
        <f t="shared" si="12"/>
        <v>0</v>
      </c>
      <c r="W87" s="31" t="s">
        <v>139</v>
      </c>
      <c r="X87" s="9" t="s">
        <v>156</v>
      </c>
      <c r="Y87" s="5">
        <v>55221904</v>
      </c>
      <c r="Z87" s="5">
        <v>-768369</v>
      </c>
      <c r="AA87" s="11">
        <v>319572</v>
      </c>
    </row>
    <row r="88" spans="2:27" x14ac:dyDescent="0.4">
      <c r="B88" s="36" t="str">
        <f t="shared" si="9"/>
        <v>　　지분법자본변동</v>
      </c>
      <c r="C88" s="41">
        <f t="shared" si="13"/>
        <v>0</v>
      </c>
      <c r="D88" s="41">
        <f t="shared" si="14"/>
        <v>28082</v>
      </c>
      <c r="E88" s="41">
        <f t="shared" si="10"/>
        <v>970718</v>
      </c>
      <c r="F88" s="41">
        <f t="shared" si="10"/>
        <v>-778191</v>
      </c>
      <c r="G88" s="41">
        <f t="shared" si="7"/>
        <v>-144201</v>
      </c>
      <c r="I88" s="40" t="s">
        <v>139</v>
      </c>
      <c r="J88" s="9" t="s">
        <v>139</v>
      </c>
      <c r="K88" s="5">
        <v>27462154</v>
      </c>
      <c r="L88" s="5">
        <v>60304851</v>
      </c>
      <c r="M88" s="11">
        <v>55221904</v>
      </c>
      <c r="O88" t="b">
        <f t="shared" si="11"/>
        <v>0</v>
      </c>
      <c r="P88" s="31" t="s">
        <v>140</v>
      </c>
      <c r="Q88" s="9" t="s">
        <v>157</v>
      </c>
      <c r="R88" s="5">
        <v>60304851</v>
      </c>
      <c r="S88" s="5">
        <v>55221904</v>
      </c>
      <c r="T88" s="11">
        <v>-768369</v>
      </c>
      <c r="V88" t="b">
        <f t="shared" si="12"/>
        <v>0</v>
      </c>
      <c r="W88" s="31" t="s">
        <v>140</v>
      </c>
      <c r="X88" s="9" t="s">
        <v>157</v>
      </c>
      <c r="Y88" s="5">
        <v>55221904</v>
      </c>
      <c r="Z88" s="5">
        <v>-768369</v>
      </c>
      <c r="AA88" s="11">
        <v>319572</v>
      </c>
    </row>
    <row r="89" spans="2:27" x14ac:dyDescent="0.4">
      <c r="B89" s="36" t="str">
        <f t="shared" si="9"/>
        <v>총포괄손익</v>
      </c>
      <c r="C89" s="41">
        <f t="shared" si="13"/>
        <v>72435479</v>
      </c>
      <c r="D89" s="41">
        <f t="shared" si="14"/>
        <v>86685494</v>
      </c>
      <c r="E89" s="41">
        <f t="shared" si="10"/>
        <v>202485009</v>
      </c>
      <c r="F89" s="41">
        <f t="shared" si="10"/>
        <v>-171011415</v>
      </c>
      <c r="G89" s="41">
        <f t="shared" si="7"/>
        <v>205406440</v>
      </c>
      <c r="I89" s="40" t="s">
        <v>140</v>
      </c>
      <c r="J89" s="9" t="s">
        <v>140</v>
      </c>
      <c r="K89" s="5">
        <v>27462154</v>
      </c>
      <c r="L89" s="5">
        <v>60304851</v>
      </c>
      <c r="M89" s="11">
        <v>55221904</v>
      </c>
      <c r="O89" t="b">
        <f t="shared" si="11"/>
        <v>0</v>
      </c>
      <c r="P89" s="31" t="s">
        <v>141</v>
      </c>
      <c r="Q89" s="9" t="s">
        <v>158</v>
      </c>
      <c r="R89" s="5">
        <v>-279348391</v>
      </c>
      <c r="S89" s="5">
        <v>6428498</v>
      </c>
      <c r="T89" s="11">
        <v>392745</v>
      </c>
      <c r="V89" t="b">
        <f t="shared" si="12"/>
        <v>0</v>
      </c>
      <c r="W89" s="31" t="s">
        <v>141</v>
      </c>
      <c r="X89" s="9" t="s">
        <v>158</v>
      </c>
      <c r="Y89" s="5">
        <v>6428498</v>
      </c>
      <c r="Z89" s="5">
        <v>392745</v>
      </c>
      <c r="AA89" s="11">
        <v>-308188</v>
      </c>
    </row>
    <row r="90" spans="2:27" x14ac:dyDescent="0.4">
      <c r="B90" s="36" t="str">
        <f t="shared" si="9"/>
        <v>포괄손익의 귀속</v>
      </c>
      <c r="C90" s="41">
        <v>0</v>
      </c>
      <c r="D90" s="41">
        <v>0</v>
      </c>
      <c r="E90" s="41">
        <f t="shared" si="10"/>
        <v>0</v>
      </c>
      <c r="F90" s="41">
        <f t="shared" si="10"/>
        <v>0</v>
      </c>
      <c r="G90" s="41">
        <f t="shared" si="10"/>
        <v>0</v>
      </c>
      <c r="I90" s="40" t="s">
        <v>141</v>
      </c>
      <c r="J90" s="9" t="s">
        <v>141</v>
      </c>
      <c r="K90" s="5">
        <v>-5505273</v>
      </c>
      <c r="L90" s="5">
        <v>-279348391</v>
      </c>
      <c r="M90" s="11">
        <v>6428498</v>
      </c>
      <c r="O90" t="b">
        <f t="shared" si="11"/>
        <v>0</v>
      </c>
      <c r="P90" s="31" t="s">
        <v>142</v>
      </c>
      <c r="Q90" s="9" t="s">
        <v>159</v>
      </c>
      <c r="R90" s="5">
        <v>4781797</v>
      </c>
      <c r="S90" s="5">
        <v>2425522</v>
      </c>
      <c r="T90" s="11">
        <v>364663</v>
      </c>
      <c r="V90" t="b">
        <f t="shared" si="12"/>
        <v>0</v>
      </c>
      <c r="W90" s="31" t="s">
        <v>142</v>
      </c>
      <c r="X90" s="9" t="s">
        <v>159</v>
      </c>
      <c r="Y90" s="5">
        <v>2425522</v>
      </c>
      <c r="Z90" s="5">
        <v>364663</v>
      </c>
      <c r="AA90" s="11">
        <v>-308188</v>
      </c>
    </row>
    <row r="91" spans="2:27" x14ac:dyDescent="0.4">
      <c r="B91" s="36" t="str">
        <f t="shared" si="9"/>
        <v>　지배기업의 소유주 귀속 총포괄손익</v>
      </c>
      <c r="C91" s="41">
        <f t="shared" si="13"/>
        <v>73832969</v>
      </c>
      <c r="D91" s="41">
        <f t="shared" si="14"/>
        <v>85306030</v>
      </c>
      <c r="E91" s="41">
        <f t="shared" si="10"/>
        <v>198004876</v>
      </c>
      <c r="F91" s="41">
        <f t="shared" si="10"/>
        <v>-167845788</v>
      </c>
      <c r="G91" s="41">
        <f t="shared" si="10"/>
        <v>210376762</v>
      </c>
      <c r="I91" s="40" t="s">
        <v>142</v>
      </c>
      <c r="J91" s="9" t="s">
        <v>142</v>
      </c>
      <c r="K91" s="5">
        <v>-6315863</v>
      </c>
      <c r="L91" s="5">
        <v>4781797</v>
      </c>
      <c r="M91" s="11">
        <v>2425522</v>
      </c>
      <c r="O91" t="b">
        <f t="shared" si="11"/>
        <v>0</v>
      </c>
      <c r="P91" s="31" t="s">
        <v>143</v>
      </c>
      <c r="Q91" s="9" t="s">
        <v>160</v>
      </c>
      <c r="R91" s="5">
        <v>-283351997</v>
      </c>
      <c r="S91" s="5">
        <v>3032258</v>
      </c>
      <c r="T91" s="10"/>
      <c r="V91" t="b">
        <f t="shared" si="12"/>
        <v>0</v>
      </c>
      <c r="W91" s="31" t="s">
        <v>143</v>
      </c>
      <c r="X91" s="9" t="s">
        <v>160</v>
      </c>
      <c r="Y91" s="5">
        <v>3032258</v>
      </c>
      <c r="Z91" s="4">
        <v>0</v>
      </c>
      <c r="AA91" s="10">
        <v>0</v>
      </c>
    </row>
    <row r="92" spans="2:27" x14ac:dyDescent="0.4">
      <c r="B92" s="36" t="str">
        <f t="shared" si="9"/>
        <v>　비지배지분 귀속 총포괄손익</v>
      </c>
      <c r="C92" s="41">
        <f t="shared" si="13"/>
        <v>-1397490</v>
      </c>
      <c r="D92" s="41">
        <f t="shared" si="14"/>
        <v>1379464</v>
      </c>
      <c r="E92" s="41">
        <f t="shared" si="10"/>
        <v>4480133</v>
      </c>
      <c r="F92" s="41">
        <f t="shared" si="10"/>
        <v>-3165627</v>
      </c>
      <c r="G92" s="41">
        <f t="shared" si="10"/>
        <v>-4970322</v>
      </c>
      <c r="I92" s="40" t="s">
        <v>143</v>
      </c>
      <c r="J92" s="9" t="s">
        <v>143</v>
      </c>
      <c r="K92" s="5">
        <v>954791</v>
      </c>
      <c r="L92" s="5">
        <v>-283351997</v>
      </c>
      <c r="M92" s="11">
        <v>3032258</v>
      </c>
      <c r="O92" t="b">
        <f t="shared" si="11"/>
        <v>0</v>
      </c>
      <c r="P92" s="31" t="s">
        <v>144</v>
      </c>
      <c r="Q92" s="9" t="s">
        <v>161</v>
      </c>
      <c r="R92" s="5">
        <v>-778191</v>
      </c>
      <c r="S92" s="5">
        <v>970718</v>
      </c>
      <c r="T92" s="11">
        <v>28082</v>
      </c>
      <c r="V92" t="b">
        <f t="shared" si="12"/>
        <v>0</v>
      </c>
      <c r="W92" s="31" t="s">
        <v>144</v>
      </c>
      <c r="X92" s="9" t="s">
        <v>161</v>
      </c>
      <c r="Y92" s="5">
        <v>970718</v>
      </c>
      <c r="Z92" s="5">
        <v>28082</v>
      </c>
      <c r="AA92" s="10">
        <v>0</v>
      </c>
    </row>
    <row r="93" spans="2:27" x14ac:dyDescent="0.4">
      <c r="B93" s="36" t="str">
        <f t="shared" si="9"/>
        <v>주당순이익 (단위:원)</v>
      </c>
      <c r="C93" s="41">
        <f t="shared" si="13"/>
        <v>0</v>
      </c>
      <c r="D93" s="41">
        <f t="shared" si="14"/>
        <v>0</v>
      </c>
      <c r="E93" s="41">
        <f t="shared" si="10"/>
        <v>0</v>
      </c>
      <c r="F93" s="41">
        <f t="shared" si="10"/>
        <v>0</v>
      </c>
      <c r="G93" s="41">
        <f t="shared" si="10"/>
        <v>0</v>
      </c>
      <c r="I93" s="40" t="s">
        <v>144</v>
      </c>
      <c r="J93" s="9" t="s">
        <v>144</v>
      </c>
      <c r="K93" s="5">
        <v>-144201</v>
      </c>
      <c r="L93" s="5">
        <v>-778191</v>
      </c>
      <c r="M93" s="11">
        <v>970718</v>
      </c>
      <c r="O93" t="b">
        <f t="shared" si="11"/>
        <v>0</v>
      </c>
      <c r="P93" s="31" t="s">
        <v>145</v>
      </c>
      <c r="Q93" s="9" t="s">
        <v>162</v>
      </c>
      <c r="R93" s="5">
        <v>-171011415</v>
      </c>
      <c r="S93" s="5">
        <v>202485009</v>
      </c>
      <c r="T93" s="11">
        <v>86685494</v>
      </c>
      <c r="V93" t="b">
        <f t="shared" si="12"/>
        <v>0</v>
      </c>
      <c r="W93" s="31" t="s">
        <v>145</v>
      </c>
      <c r="X93" s="9" t="s">
        <v>162</v>
      </c>
      <c r="Y93" s="5">
        <v>202485009</v>
      </c>
      <c r="Z93" s="5">
        <v>86685494</v>
      </c>
      <c r="AA93" s="11">
        <v>72435479</v>
      </c>
    </row>
    <row r="94" spans="2:27" x14ac:dyDescent="0.4">
      <c r="B94" s="36" t="str">
        <f t="shared" si="9"/>
        <v>　기본주당순이익 (단위 : 원)</v>
      </c>
      <c r="C94" s="41">
        <f t="shared" si="13"/>
        <v>2951</v>
      </c>
      <c r="D94" s="41">
        <f t="shared" si="14"/>
        <v>2986</v>
      </c>
      <c r="E94" s="41">
        <f t="shared" si="10"/>
        <v>3625</v>
      </c>
      <c r="F94" s="41">
        <f t="shared" si="10"/>
        <v>1265</v>
      </c>
      <c r="G94" s="41">
        <f t="shared" si="10"/>
        <v>4504</v>
      </c>
      <c r="I94" s="40" t="s">
        <v>145</v>
      </c>
      <c r="J94" s="9" t="s">
        <v>145</v>
      </c>
      <c r="K94" s="5">
        <v>205406440</v>
      </c>
      <c r="L94" s="5">
        <v>-171011415</v>
      </c>
      <c r="M94" s="11">
        <v>202485009</v>
      </c>
      <c r="O94" t="b">
        <f t="shared" si="11"/>
        <v>1</v>
      </c>
      <c r="P94" s="31" t="s">
        <v>147</v>
      </c>
      <c r="Q94" s="9" t="s">
        <v>147</v>
      </c>
      <c r="R94" s="5">
        <v>-167845788</v>
      </c>
      <c r="S94" s="5">
        <v>198004876</v>
      </c>
      <c r="T94" s="11">
        <v>85306030</v>
      </c>
      <c r="V94" t="b">
        <f t="shared" si="12"/>
        <v>1</v>
      </c>
      <c r="W94" s="31" t="s">
        <v>147</v>
      </c>
      <c r="X94" s="9" t="s">
        <v>147</v>
      </c>
      <c r="Y94" s="5">
        <v>198004876</v>
      </c>
      <c r="Z94" s="5">
        <v>85306030</v>
      </c>
      <c r="AA94" s="11">
        <v>73832969</v>
      </c>
    </row>
    <row r="95" spans="2:27" x14ac:dyDescent="0.4">
      <c r="B95" s="36" t="str">
        <f t="shared" si="9"/>
        <v>　희석주당순이익 (단위 : 원)</v>
      </c>
      <c r="C95" s="41">
        <f t="shared" si="13"/>
        <v>2636</v>
      </c>
      <c r="D95" s="41">
        <f t="shared" si="14"/>
        <v>2825</v>
      </c>
      <c r="E95" s="41">
        <f t="shared" si="10"/>
        <v>3608</v>
      </c>
      <c r="F95" s="41">
        <f t="shared" si="10"/>
        <v>1265</v>
      </c>
      <c r="G95" s="41">
        <f t="shared" si="10"/>
        <v>4503</v>
      </c>
      <c r="I95" s="40" t="s">
        <v>146</v>
      </c>
      <c r="J95" s="9" t="s">
        <v>146</v>
      </c>
      <c r="K95" s="4"/>
      <c r="L95" s="4"/>
      <c r="M95" s="10"/>
      <c r="O95" t="b">
        <f t="shared" si="11"/>
        <v>1</v>
      </c>
      <c r="P95" s="31" t="s">
        <v>148</v>
      </c>
      <c r="Q95" s="9" t="s">
        <v>148</v>
      </c>
      <c r="R95" s="5">
        <v>-3165627</v>
      </c>
      <c r="S95" s="5">
        <v>4480133</v>
      </c>
      <c r="T95" s="11">
        <v>1379464</v>
      </c>
      <c r="V95" t="b">
        <f t="shared" si="12"/>
        <v>1</v>
      </c>
      <c r="W95" s="31" t="s">
        <v>148</v>
      </c>
      <c r="X95" s="9" t="s">
        <v>148</v>
      </c>
      <c r="Y95" s="5">
        <v>4480133</v>
      </c>
      <c r="Z95" s="5">
        <v>1379464</v>
      </c>
      <c r="AA95" s="11">
        <v>-1397490</v>
      </c>
    </row>
    <row r="96" spans="2:27" x14ac:dyDescent="0.4">
      <c r="B96" s="36"/>
      <c r="C96" s="41"/>
      <c r="D96" s="41"/>
      <c r="E96" s="41"/>
      <c r="F96" s="42"/>
      <c r="G96" s="41"/>
      <c r="I96" s="40" t="s">
        <v>147</v>
      </c>
      <c r="J96" s="9" t="s">
        <v>147</v>
      </c>
      <c r="K96" s="5">
        <v>210376762</v>
      </c>
      <c r="L96" s="5">
        <v>-167845788</v>
      </c>
      <c r="M96" s="11">
        <v>198004876</v>
      </c>
      <c r="O96" t="b">
        <f t="shared" si="11"/>
        <v>0</v>
      </c>
      <c r="P96" s="31" t="s">
        <v>149</v>
      </c>
      <c r="Q96" s="9" t="s">
        <v>163</v>
      </c>
      <c r="R96" s="4"/>
      <c r="S96" s="4"/>
      <c r="T96" s="10"/>
      <c r="V96" t="b">
        <f t="shared" si="12"/>
        <v>0</v>
      </c>
      <c r="W96" s="31" t="s">
        <v>149</v>
      </c>
      <c r="X96" s="9" t="s">
        <v>163</v>
      </c>
      <c r="Y96" s="4"/>
      <c r="Z96" s="4"/>
      <c r="AA96" s="10"/>
    </row>
    <row r="97" spans="2:27" x14ac:dyDescent="0.4">
      <c r="B97" s="36"/>
      <c r="C97" s="41"/>
      <c r="D97" s="41"/>
      <c r="E97" s="41"/>
      <c r="F97" s="42"/>
      <c r="G97" s="41"/>
      <c r="I97" s="40" t="s">
        <v>148</v>
      </c>
      <c r="J97" s="9" t="s">
        <v>148</v>
      </c>
      <c r="K97" s="5">
        <v>-4970322</v>
      </c>
      <c r="L97" s="5">
        <v>-3165627</v>
      </c>
      <c r="M97" s="11">
        <v>4480133</v>
      </c>
      <c r="O97" t="b">
        <f t="shared" si="11"/>
        <v>0</v>
      </c>
      <c r="P97" s="31" t="s">
        <v>150</v>
      </c>
      <c r="Q97" s="9" t="s">
        <v>164</v>
      </c>
      <c r="R97" s="5">
        <v>1265</v>
      </c>
      <c r="S97" s="5">
        <v>3625</v>
      </c>
      <c r="T97" s="11">
        <v>2986</v>
      </c>
      <c r="V97" t="b">
        <f t="shared" si="12"/>
        <v>0</v>
      </c>
      <c r="W97" s="31" t="s">
        <v>150</v>
      </c>
      <c r="X97" s="9" t="s">
        <v>164</v>
      </c>
      <c r="Y97" s="5">
        <v>3625</v>
      </c>
      <c r="Z97" s="5">
        <v>2986</v>
      </c>
      <c r="AA97" s="11">
        <v>2951</v>
      </c>
    </row>
    <row r="98" spans="2:27" x14ac:dyDescent="0.4">
      <c r="B98" s="36"/>
      <c r="C98" s="41"/>
      <c r="D98" s="41"/>
      <c r="E98" s="41"/>
      <c r="F98" s="42"/>
      <c r="G98" s="41"/>
      <c r="I98" s="40" t="s">
        <v>149</v>
      </c>
      <c r="J98" s="9" t="s">
        <v>149</v>
      </c>
      <c r="K98" s="4"/>
      <c r="L98" s="4"/>
      <c r="M98" s="10"/>
      <c r="O98" t="b">
        <f t="shared" si="11"/>
        <v>0</v>
      </c>
      <c r="P98" s="31" t="s">
        <v>151</v>
      </c>
      <c r="Q98" s="12" t="s">
        <v>165</v>
      </c>
      <c r="R98" s="13">
        <v>1265</v>
      </c>
      <c r="S98" s="13">
        <v>3608</v>
      </c>
      <c r="T98" s="14">
        <v>2825</v>
      </c>
      <c r="V98" t="b">
        <f t="shared" si="12"/>
        <v>0</v>
      </c>
      <c r="W98" s="31" t="s">
        <v>151</v>
      </c>
      <c r="X98" s="12" t="s">
        <v>165</v>
      </c>
      <c r="Y98" s="13">
        <v>3608</v>
      </c>
      <c r="Z98" s="13">
        <v>2825</v>
      </c>
      <c r="AA98" s="14">
        <v>2636</v>
      </c>
    </row>
    <row r="99" spans="2:27" x14ac:dyDescent="0.4">
      <c r="B99" s="36"/>
      <c r="C99" s="41"/>
      <c r="D99" s="41"/>
      <c r="E99" s="41"/>
      <c r="F99" s="42"/>
      <c r="G99" s="41"/>
      <c r="I99" s="40" t="s">
        <v>150</v>
      </c>
      <c r="J99" s="9" t="s">
        <v>150</v>
      </c>
      <c r="K99" s="5">
        <v>4504</v>
      </c>
      <c r="L99" s="5">
        <v>1265</v>
      </c>
      <c r="M99" s="11">
        <v>3625</v>
      </c>
      <c r="O99" t="b">
        <f>P98=Q99</f>
        <v>0</v>
      </c>
      <c r="V99" t="b">
        <f t="shared" si="12"/>
        <v>1</v>
      </c>
    </row>
    <row r="100" spans="2:27" x14ac:dyDescent="0.4">
      <c r="B100" s="36"/>
      <c r="C100" s="41"/>
      <c r="D100" s="41"/>
      <c r="E100" s="41"/>
      <c r="F100" s="42"/>
      <c r="G100" s="41"/>
      <c r="I100" s="40" t="s">
        <v>151</v>
      </c>
      <c r="J100" s="12" t="s">
        <v>151</v>
      </c>
      <c r="K100" s="13">
        <v>4503</v>
      </c>
      <c r="L100" s="13">
        <v>1265</v>
      </c>
      <c r="M100" s="14">
        <v>3608</v>
      </c>
      <c r="O100" t="b">
        <f>P98=Q100</f>
        <v>0</v>
      </c>
      <c r="V100" t="b">
        <f t="shared" si="12"/>
        <v>1</v>
      </c>
    </row>
    <row r="101" spans="2:27" x14ac:dyDescent="0.4">
      <c r="B101" s="38" t="s">
        <v>168</v>
      </c>
      <c r="C101" s="43"/>
      <c r="D101" s="43"/>
      <c r="E101" s="43"/>
      <c r="F101" s="43"/>
      <c r="G101" s="43"/>
      <c r="O101" t="b">
        <f t="shared" si="11"/>
        <v>1</v>
      </c>
      <c r="V101" t="b">
        <f t="shared" si="12"/>
        <v>1</v>
      </c>
    </row>
    <row r="102" spans="2:27" x14ac:dyDescent="0.4">
      <c r="B102" s="36" t="str">
        <f>+J108</f>
        <v>영업활동으로 인한 현금흐름</v>
      </c>
      <c r="C102" s="41">
        <f t="shared" ref="C102:C137" si="15">INDEX($W$1:$AA$144,MATCH($B102,$W$1:$W$144,0),MATCH(C$7,$W$1:$AA$1,0))</f>
        <v>91713636</v>
      </c>
      <c r="D102" s="41">
        <f t="shared" ref="D102:D137" si="16">INDEX($P$1:$T$143,MATCH($B102,$P$1:$P$143,0),MATCH(D$7,$P$1:$T$1,0))</f>
        <v>116677031</v>
      </c>
      <c r="E102" s="41">
        <f t="shared" ref="E102:G117" si="17">INDEX($I$1:$M$143,MATCH($B102,$I$1:$I$143,0),MATCH(E$7,$I$1:$M$1,0))</f>
        <v>177258248</v>
      </c>
      <c r="F102" s="41">
        <f t="shared" si="17"/>
        <v>347125164</v>
      </c>
      <c r="G102" s="41">
        <f t="shared" si="17"/>
        <v>310627196</v>
      </c>
      <c r="J102" s="16" t="s">
        <v>58</v>
      </c>
      <c r="O102" t="b">
        <f t="shared" si="11"/>
        <v>0</v>
      </c>
      <c r="Q102" s="17" t="s">
        <v>58</v>
      </c>
      <c r="V102" t="b">
        <f t="shared" si="12"/>
        <v>0</v>
      </c>
      <c r="X102" s="17" t="s">
        <v>58</v>
      </c>
    </row>
    <row r="103" spans="2:27" x14ac:dyDescent="0.4">
      <c r="B103" s="36" t="str">
        <f t="shared" ref="B103:B137" si="18">+J109</f>
        <v>　영업으로부터 창출된 현금흐름</v>
      </c>
      <c r="C103" s="41">
        <f t="shared" si="15"/>
        <v>121917870</v>
      </c>
      <c r="D103" s="41">
        <f t="shared" si="16"/>
        <v>161739709</v>
      </c>
      <c r="E103" s="41">
        <f t="shared" si="17"/>
        <v>237266121</v>
      </c>
      <c r="F103" s="41">
        <f t="shared" si="17"/>
        <v>427707471</v>
      </c>
      <c r="G103" s="41">
        <f t="shared" si="17"/>
        <v>446254985</v>
      </c>
      <c r="J103" s="18" t="s">
        <v>59</v>
      </c>
      <c r="O103" t="b">
        <f t="shared" si="11"/>
        <v>0</v>
      </c>
      <c r="Q103" s="18" t="s">
        <v>60</v>
      </c>
      <c r="V103" t="b">
        <f t="shared" si="12"/>
        <v>0</v>
      </c>
      <c r="X103" s="18" t="s">
        <v>61</v>
      </c>
    </row>
    <row r="104" spans="2:27" x14ac:dyDescent="0.4">
      <c r="B104" s="36" t="str">
        <f t="shared" si="18"/>
        <v>　이자의 수취</v>
      </c>
      <c r="C104" s="41">
        <f t="shared" si="15"/>
        <v>175611</v>
      </c>
      <c r="D104" s="41">
        <f t="shared" si="16"/>
        <v>351480</v>
      </c>
      <c r="E104" s="41">
        <f t="shared" si="17"/>
        <v>8697702</v>
      </c>
      <c r="F104" s="41">
        <f t="shared" si="17"/>
        <v>34198237</v>
      </c>
      <c r="G104" s="41">
        <f t="shared" si="17"/>
        <v>40621325</v>
      </c>
      <c r="J104" s="18" t="s">
        <v>60</v>
      </c>
      <c r="O104" t="b">
        <f t="shared" si="11"/>
        <v>0</v>
      </c>
      <c r="Q104" s="18" t="s">
        <v>61</v>
      </c>
      <c r="V104" t="b">
        <f t="shared" si="12"/>
        <v>0</v>
      </c>
      <c r="X104" s="18" t="s">
        <v>104</v>
      </c>
    </row>
    <row r="105" spans="2:27" x14ac:dyDescent="0.4">
      <c r="B105" s="36" t="str">
        <f t="shared" si="18"/>
        <v>　이자의 지급</v>
      </c>
      <c r="C105" s="41">
        <f t="shared" si="15"/>
        <v>-12979</v>
      </c>
      <c r="D105" s="41">
        <f t="shared" si="16"/>
        <v>-3250299</v>
      </c>
      <c r="E105" s="41">
        <f t="shared" si="17"/>
        <v>-20073650</v>
      </c>
      <c r="F105" s="41">
        <f t="shared" si="17"/>
        <v>-21864179</v>
      </c>
      <c r="G105" s="41">
        <f t="shared" si="17"/>
        <v>-28462472</v>
      </c>
      <c r="J105" s="18" t="s">
        <v>61</v>
      </c>
      <c r="O105" t="b">
        <f t="shared" si="11"/>
        <v>0</v>
      </c>
      <c r="Q105" s="18" t="s">
        <v>104</v>
      </c>
      <c r="V105" t="b">
        <f t="shared" si="12"/>
        <v>0</v>
      </c>
      <c r="X105" s="18" t="s">
        <v>113</v>
      </c>
    </row>
    <row r="106" spans="2:27" x14ac:dyDescent="0.4">
      <c r="B106" s="36" t="str">
        <f t="shared" si="18"/>
        <v>　법인세의 납부</v>
      </c>
      <c r="C106" s="41">
        <f t="shared" si="15"/>
        <v>-30366866</v>
      </c>
      <c r="D106" s="41">
        <f t="shared" si="16"/>
        <v>-42163859</v>
      </c>
      <c r="E106" s="41">
        <f t="shared" si="17"/>
        <v>-48770715</v>
      </c>
      <c r="F106" s="41">
        <f t="shared" si="17"/>
        <v>-106442819</v>
      </c>
      <c r="G106" s="41">
        <f t="shared" si="17"/>
        <v>-169666766</v>
      </c>
      <c r="J106" s="19" t="s">
        <v>4</v>
      </c>
      <c r="O106" t="b">
        <f t="shared" si="11"/>
        <v>0</v>
      </c>
      <c r="Q106" s="19" t="s">
        <v>4</v>
      </c>
      <c r="V106" t="b">
        <f t="shared" si="12"/>
        <v>0</v>
      </c>
      <c r="X106" s="19" t="s">
        <v>4</v>
      </c>
    </row>
    <row r="107" spans="2:27" x14ac:dyDescent="0.4">
      <c r="B107" s="36" t="str">
        <f t="shared" si="18"/>
        <v>　배당의 수취</v>
      </c>
      <c r="C107" s="41">
        <f t="shared" si="15"/>
        <v>0</v>
      </c>
      <c r="D107" s="41">
        <f t="shared" si="16"/>
        <v>0</v>
      </c>
      <c r="E107" s="41">
        <f t="shared" si="17"/>
        <v>138790</v>
      </c>
      <c r="F107" s="41">
        <f t="shared" si="17"/>
        <v>13526454</v>
      </c>
      <c r="G107" s="41">
        <f t="shared" si="17"/>
        <v>21880124</v>
      </c>
      <c r="J107" s="20"/>
      <c r="K107" s="21" t="s">
        <v>5</v>
      </c>
      <c r="L107" s="21" t="s">
        <v>6</v>
      </c>
      <c r="M107" s="22" t="s">
        <v>7</v>
      </c>
      <c r="O107" t="b">
        <f t="shared" si="11"/>
        <v>1</v>
      </c>
      <c r="Q107" s="20"/>
      <c r="R107" s="21" t="s">
        <v>6</v>
      </c>
      <c r="S107" s="21" t="s">
        <v>7</v>
      </c>
      <c r="T107" s="22" t="s">
        <v>99</v>
      </c>
      <c r="V107" t="b">
        <f t="shared" si="12"/>
        <v>1</v>
      </c>
      <c r="X107" s="20"/>
      <c r="Y107" s="21" t="s">
        <v>7</v>
      </c>
      <c r="Z107" s="21" t="s">
        <v>99</v>
      </c>
      <c r="AA107" s="22" t="s">
        <v>111</v>
      </c>
    </row>
    <row r="108" spans="2:27" x14ac:dyDescent="0.4">
      <c r="B108" s="36" t="str">
        <f t="shared" si="18"/>
        <v>투자활동으로 인한 현금흐름</v>
      </c>
      <c r="C108" s="41">
        <f t="shared" si="15"/>
        <v>12180077</v>
      </c>
      <c r="D108" s="41">
        <f t="shared" si="16"/>
        <v>-1022430146</v>
      </c>
      <c r="E108" s="41">
        <f t="shared" si="17"/>
        <v>-2110184115</v>
      </c>
      <c r="F108" s="41">
        <f t="shared" si="17"/>
        <v>-285343823</v>
      </c>
      <c r="G108" s="41">
        <f t="shared" si="17"/>
        <v>-470768062</v>
      </c>
      <c r="I108" s="40" t="s">
        <v>62</v>
      </c>
      <c r="J108" s="23" t="s">
        <v>62</v>
      </c>
      <c r="K108" s="26">
        <v>310627196</v>
      </c>
      <c r="L108" s="26">
        <v>347125164</v>
      </c>
      <c r="M108" s="27">
        <v>177258248</v>
      </c>
      <c r="O108" t="b">
        <f t="shared" si="11"/>
        <v>1</v>
      </c>
      <c r="P108" s="31" t="s">
        <v>62</v>
      </c>
      <c r="Q108" s="23" t="s">
        <v>62</v>
      </c>
      <c r="R108" s="26">
        <v>347125164</v>
      </c>
      <c r="S108" s="26">
        <v>177258248</v>
      </c>
      <c r="T108" s="27">
        <v>116677031</v>
      </c>
      <c r="V108" t="b">
        <f t="shared" si="12"/>
        <v>1</v>
      </c>
      <c r="W108" s="31" t="s">
        <v>62</v>
      </c>
      <c r="X108" s="23" t="s">
        <v>62</v>
      </c>
      <c r="Y108" s="26">
        <v>177258248</v>
      </c>
      <c r="Z108" s="26">
        <v>116677031</v>
      </c>
      <c r="AA108" s="27">
        <v>91713636</v>
      </c>
    </row>
    <row r="109" spans="2:27" x14ac:dyDescent="0.4">
      <c r="B109" s="36" t="str">
        <f t="shared" si="18"/>
        <v>　기타금융자산의 감소</v>
      </c>
      <c r="C109" s="41">
        <f t="shared" si="15"/>
        <v>108939949</v>
      </c>
      <c r="D109" s="41">
        <f t="shared" si="16"/>
        <v>4792411</v>
      </c>
      <c r="E109" s="41">
        <f t="shared" si="17"/>
        <v>1534363086</v>
      </c>
      <c r="F109" s="41">
        <f t="shared" si="17"/>
        <v>4380197140</v>
      </c>
      <c r="G109" s="41">
        <f t="shared" si="17"/>
        <v>5226030432</v>
      </c>
      <c r="I109" s="40" t="s">
        <v>63</v>
      </c>
      <c r="J109" s="23" t="s">
        <v>63</v>
      </c>
      <c r="K109" s="26">
        <v>446254985</v>
      </c>
      <c r="L109" s="26">
        <v>427707471</v>
      </c>
      <c r="M109" s="27">
        <v>237266121</v>
      </c>
      <c r="O109" t="b">
        <f t="shared" si="11"/>
        <v>1</v>
      </c>
      <c r="P109" s="31" t="s">
        <v>63</v>
      </c>
      <c r="Q109" s="23" t="s">
        <v>63</v>
      </c>
      <c r="R109" s="26">
        <v>427707471</v>
      </c>
      <c r="S109" s="26">
        <v>237266121</v>
      </c>
      <c r="T109" s="27">
        <v>161739709</v>
      </c>
      <c r="V109" t="b">
        <f t="shared" si="12"/>
        <v>1</v>
      </c>
      <c r="W109" s="31" t="s">
        <v>63</v>
      </c>
      <c r="X109" s="23" t="s">
        <v>63</v>
      </c>
      <c r="Y109" s="26">
        <v>237266121</v>
      </c>
      <c r="Z109" s="26">
        <v>161739709</v>
      </c>
      <c r="AA109" s="27">
        <v>121917870</v>
      </c>
    </row>
    <row r="110" spans="2:27" x14ac:dyDescent="0.4">
      <c r="B110" s="36" t="str">
        <f t="shared" si="18"/>
        <v>　기타금융자산의 증가</v>
      </c>
      <c r="C110" s="41">
        <f t="shared" si="15"/>
        <v>-65568271</v>
      </c>
      <c r="D110" s="41">
        <f t="shared" si="16"/>
        <v>-2817039</v>
      </c>
      <c r="E110" s="41">
        <f t="shared" si="17"/>
        <v>-1335975711</v>
      </c>
      <c r="F110" s="41">
        <f t="shared" si="17"/>
        <v>-4682976851</v>
      </c>
      <c r="G110" s="41">
        <f t="shared" si="17"/>
        <v>-4881386626</v>
      </c>
      <c r="I110" s="40" t="s">
        <v>64</v>
      </c>
      <c r="J110" s="23" t="s">
        <v>64</v>
      </c>
      <c r="K110" s="26">
        <v>40621325</v>
      </c>
      <c r="L110" s="26">
        <v>34198237</v>
      </c>
      <c r="M110" s="27">
        <v>8697702</v>
      </c>
      <c r="O110" t="b">
        <f t="shared" si="11"/>
        <v>1</v>
      </c>
      <c r="P110" s="31" t="s">
        <v>64</v>
      </c>
      <c r="Q110" s="23" t="s">
        <v>64</v>
      </c>
      <c r="R110" s="26">
        <v>34198237</v>
      </c>
      <c r="S110" s="26">
        <v>8697702</v>
      </c>
      <c r="T110" s="27">
        <v>351480</v>
      </c>
      <c r="V110" t="b">
        <f t="shared" si="12"/>
        <v>1</v>
      </c>
      <c r="W110" s="31" t="s">
        <v>64</v>
      </c>
      <c r="X110" s="23" t="s">
        <v>64</v>
      </c>
      <c r="Y110" s="26">
        <v>8697702</v>
      </c>
      <c r="Z110" s="26">
        <v>351480</v>
      </c>
      <c r="AA110" s="27">
        <v>175611</v>
      </c>
    </row>
    <row r="111" spans="2:27" x14ac:dyDescent="0.4">
      <c r="B111" s="36" t="str">
        <f t="shared" si="18"/>
        <v>　공정가치측정금융자산의 감소</v>
      </c>
      <c r="C111" s="41">
        <f t="shared" si="15"/>
        <v>0</v>
      </c>
      <c r="D111" s="41">
        <f t="shared" si="16"/>
        <v>-885712781</v>
      </c>
      <c r="E111" s="41">
        <f t="shared" si="17"/>
        <v>66412541</v>
      </c>
      <c r="F111" s="41">
        <f t="shared" si="17"/>
        <v>919980793</v>
      </c>
      <c r="G111" s="41">
        <f t="shared" si="17"/>
        <v>318763900</v>
      </c>
      <c r="I111" s="40" t="s">
        <v>65</v>
      </c>
      <c r="J111" s="23" t="s">
        <v>65</v>
      </c>
      <c r="K111" s="26">
        <v>-28462472</v>
      </c>
      <c r="L111" s="26">
        <v>-21864179</v>
      </c>
      <c r="M111" s="27">
        <v>-20073650</v>
      </c>
      <c r="O111" t="b">
        <f t="shared" si="11"/>
        <v>1</v>
      </c>
      <c r="P111" s="31" t="s">
        <v>65</v>
      </c>
      <c r="Q111" s="23" t="s">
        <v>65</v>
      </c>
      <c r="R111" s="26">
        <v>-21864179</v>
      </c>
      <c r="S111" s="26">
        <v>-20073650</v>
      </c>
      <c r="T111" s="27">
        <v>-3250299</v>
      </c>
      <c r="V111" t="b">
        <f t="shared" si="12"/>
        <v>1</v>
      </c>
      <c r="W111" s="31" t="s">
        <v>65</v>
      </c>
      <c r="X111" s="23" t="s">
        <v>65</v>
      </c>
      <c r="Y111" s="26">
        <v>-20073650</v>
      </c>
      <c r="Z111" s="26">
        <v>-3250299</v>
      </c>
      <c r="AA111" s="27">
        <v>-12979</v>
      </c>
    </row>
    <row r="112" spans="2:27" x14ac:dyDescent="0.4">
      <c r="B112" s="36" t="str">
        <f t="shared" si="18"/>
        <v>　공정가치측정금융자산의 증가</v>
      </c>
      <c r="C112" s="41">
        <f t="shared" si="15"/>
        <v>0</v>
      </c>
      <c r="D112" s="41">
        <f t="shared" si="16"/>
        <v>119476629</v>
      </c>
      <c r="E112" s="41">
        <f t="shared" si="17"/>
        <v>-1188049442</v>
      </c>
      <c r="F112" s="41">
        <f t="shared" si="17"/>
        <v>-815727466</v>
      </c>
      <c r="G112" s="41">
        <f t="shared" si="17"/>
        <v>-524190491</v>
      </c>
      <c r="I112" s="40" t="s">
        <v>66</v>
      </c>
      <c r="J112" s="23" t="s">
        <v>66</v>
      </c>
      <c r="K112" s="26">
        <v>-169666766</v>
      </c>
      <c r="L112" s="26">
        <v>-106442819</v>
      </c>
      <c r="M112" s="27">
        <v>-48770715</v>
      </c>
      <c r="O112" t="b">
        <f t="shared" si="11"/>
        <v>1</v>
      </c>
      <c r="P112" s="31" t="s">
        <v>66</v>
      </c>
      <c r="Q112" s="23" t="s">
        <v>66</v>
      </c>
      <c r="R112" s="26">
        <v>-106442819</v>
      </c>
      <c r="S112" s="26">
        <v>-48770715</v>
      </c>
      <c r="T112" s="27">
        <v>-42163859</v>
      </c>
      <c r="V112" t="b">
        <f t="shared" si="12"/>
        <v>1</v>
      </c>
      <c r="W112" s="31" t="s">
        <v>66</v>
      </c>
      <c r="X112" s="23" t="s">
        <v>66</v>
      </c>
      <c r="Y112" s="26">
        <v>-48770715</v>
      </c>
      <c r="Z112" s="26">
        <v>-42163859</v>
      </c>
      <c r="AA112" s="27">
        <v>-30366866</v>
      </c>
    </row>
    <row r="113" spans="2:27" x14ac:dyDescent="0.4">
      <c r="B113" s="36" t="str">
        <f t="shared" si="18"/>
        <v>　관계기업 및 공동기업투자의 처분</v>
      </c>
      <c r="C113" s="41">
        <f t="shared" si="15"/>
        <v>0</v>
      </c>
      <c r="D113" s="41">
        <f t="shared" si="16"/>
        <v>-592619</v>
      </c>
      <c r="E113" s="41">
        <f t="shared" si="17"/>
        <v>18849384</v>
      </c>
      <c r="F113" s="41">
        <f t="shared" si="17"/>
        <v>8633860</v>
      </c>
      <c r="G113" s="41">
        <f t="shared" si="17"/>
        <v>0</v>
      </c>
      <c r="I113" s="40" t="s">
        <v>67</v>
      </c>
      <c r="J113" s="23" t="s">
        <v>67</v>
      </c>
      <c r="K113" s="26">
        <v>21880124</v>
      </c>
      <c r="L113" s="26">
        <v>13526454</v>
      </c>
      <c r="M113" s="27">
        <v>138790</v>
      </c>
      <c r="O113" t="b">
        <f t="shared" si="11"/>
        <v>1</v>
      </c>
      <c r="P113" s="31" t="s">
        <v>67</v>
      </c>
      <c r="Q113" s="23" t="s">
        <v>67</v>
      </c>
      <c r="R113" s="26">
        <v>13526454</v>
      </c>
      <c r="S113" s="26">
        <v>138790</v>
      </c>
      <c r="T113" s="25"/>
      <c r="V113" t="b">
        <f t="shared" si="12"/>
        <v>1</v>
      </c>
      <c r="W113" s="31" t="s">
        <v>67</v>
      </c>
      <c r="X113" s="23" t="s">
        <v>67</v>
      </c>
      <c r="Y113" s="26">
        <v>138790</v>
      </c>
      <c r="Z113" s="24">
        <v>0</v>
      </c>
      <c r="AA113" s="25">
        <v>0</v>
      </c>
    </row>
    <row r="114" spans="2:27" x14ac:dyDescent="0.4">
      <c r="B114" s="36" t="str">
        <f t="shared" si="18"/>
        <v>　관계기업 및 공동기업투자의 취득</v>
      </c>
      <c r="C114" s="41">
        <f t="shared" si="15"/>
        <v>0</v>
      </c>
      <c r="D114" s="41">
        <f t="shared" si="16"/>
        <v>0</v>
      </c>
      <c r="E114" s="41">
        <f t="shared" si="17"/>
        <v>-74525086</v>
      </c>
      <c r="F114" s="41">
        <f t="shared" si="17"/>
        <v>-74032526</v>
      </c>
      <c r="G114" s="41">
        <f t="shared" si="17"/>
        <v>-31805410</v>
      </c>
      <c r="I114" s="40" t="s">
        <v>68</v>
      </c>
      <c r="J114" s="23" t="s">
        <v>68</v>
      </c>
      <c r="K114" s="26">
        <v>-470768062</v>
      </c>
      <c r="L114" s="26">
        <v>-285343823</v>
      </c>
      <c r="M114" s="27">
        <v>-2110184115</v>
      </c>
      <c r="O114" t="b">
        <f t="shared" si="11"/>
        <v>1</v>
      </c>
      <c r="P114" s="31" t="s">
        <v>68</v>
      </c>
      <c r="Q114" s="23" t="s">
        <v>68</v>
      </c>
      <c r="R114" s="26">
        <v>-285343823</v>
      </c>
      <c r="S114" s="26">
        <v>-2110184115</v>
      </c>
      <c r="T114" s="27">
        <v>-1022430146</v>
      </c>
      <c r="V114" t="b">
        <f t="shared" si="12"/>
        <v>1</v>
      </c>
      <c r="W114" s="31" t="s">
        <v>68</v>
      </c>
      <c r="X114" s="23" t="s">
        <v>68</v>
      </c>
      <c r="Y114" s="26">
        <v>-2110184115</v>
      </c>
      <c r="Z114" s="26">
        <v>-1022430146</v>
      </c>
      <c r="AA114" s="27">
        <v>12180077</v>
      </c>
    </row>
    <row r="115" spans="2:27" x14ac:dyDescent="0.4">
      <c r="B115" s="36" t="str">
        <f t="shared" si="18"/>
        <v>　유형자산의 처분</v>
      </c>
      <c r="C115" s="41">
        <f t="shared" si="15"/>
        <v>27891</v>
      </c>
      <c r="D115" s="41">
        <f t="shared" si="16"/>
        <v>0</v>
      </c>
      <c r="E115" s="41">
        <f t="shared" si="17"/>
        <v>339179</v>
      </c>
      <c r="F115" s="41">
        <f t="shared" si="17"/>
        <v>386801</v>
      </c>
      <c r="G115" s="41">
        <f t="shared" si="17"/>
        <v>470448</v>
      </c>
      <c r="I115" s="40" t="s">
        <v>69</v>
      </c>
      <c r="J115" s="23" t="s">
        <v>69</v>
      </c>
      <c r="K115" s="26">
        <v>5226030432</v>
      </c>
      <c r="L115" s="26">
        <v>4380197140</v>
      </c>
      <c r="M115" s="27">
        <v>1534363086</v>
      </c>
      <c r="O115" t="b">
        <f t="shared" si="11"/>
        <v>1</v>
      </c>
      <c r="P115" s="31" t="s">
        <v>69</v>
      </c>
      <c r="Q115" s="23" t="s">
        <v>69</v>
      </c>
      <c r="R115" s="26">
        <v>4380197140</v>
      </c>
      <c r="S115" s="26">
        <v>1534363086</v>
      </c>
      <c r="T115" s="27">
        <v>4792411</v>
      </c>
      <c r="V115" t="b">
        <f t="shared" si="12"/>
        <v>1</v>
      </c>
      <c r="W115" s="31" t="s">
        <v>69</v>
      </c>
      <c r="X115" s="23" t="s">
        <v>69</v>
      </c>
      <c r="Y115" s="26">
        <v>1534363086</v>
      </c>
      <c r="Z115" s="26">
        <v>4792411</v>
      </c>
      <c r="AA115" s="27">
        <v>108939949</v>
      </c>
    </row>
    <row r="116" spans="2:27" x14ac:dyDescent="0.4">
      <c r="B116" s="36" t="str">
        <f t="shared" si="18"/>
        <v>　유형자산의 취득</v>
      </c>
      <c r="C116" s="41">
        <f t="shared" si="15"/>
        <v>-4836016</v>
      </c>
      <c r="D116" s="41">
        <f t="shared" si="16"/>
        <v>-39482073</v>
      </c>
      <c r="E116" s="41">
        <f t="shared" si="17"/>
        <v>-54027336</v>
      </c>
      <c r="F116" s="41">
        <f t="shared" si="17"/>
        <v>-17060347</v>
      </c>
      <c r="G116" s="41">
        <f t="shared" si="17"/>
        <v>-22739911</v>
      </c>
      <c r="I116" s="40" t="s">
        <v>70</v>
      </c>
      <c r="J116" s="23" t="s">
        <v>70</v>
      </c>
      <c r="K116" s="26">
        <v>-4881386626</v>
      </c>
      <c r="L116" s="26">
        <v>-4682976851</v>
      </c>
      <c r="M116" s="27">
        <v>-1335975711</v>
      </c>
      <c r="O116" t="b">
        <f t="shared" si="11"/>
        <v>1</v>
      </c>
      <c r="P116" s="31" t="s">
        <v>70</v>
      </c>
      <c r="Q116" s="23" t="s">
        <v>70</v>
      </c>
      <c r="R116" s="26">
        <v>-4682976851</v>
      </c>
      <c r="S116" s="26">
        <v>-1335975711</v>
      </c>
      <c r="T116" s="27">
        <v>-2817039</v>
      </c>
      <c r="V116" t="b">
        <f t="shared" si="12"/>
        <v>1</v>
      </c>
      <c r="W116" s="31" t="s">
        <v>70</v>
      </c>
      <c r="X116" s="23" t="s">
        <v>70</v>
      </c>
      <c r="Y116" s="26">
        <v>-1335975711</v>
      </c>
      <c r="Z116" s="26">
        <v>-2817039</v>
      </c>
      <c r="AA116" s="27">
        <v>-65568271</v>
      </c>
    </row>
    <row r="117" spans="2:27" x14ac:dyDescent="0.4">
      <c r="B117" s="36" t="str">
        <f t="shared" si="18"/>
        <v>　무형자산의 처분</v>
      </c>
      <c r="C117" s="41">
        <f t="shared" si="15"/>
        <v>-1638699</v>
      </c>
      <c r="D117" s="41">
        <f t="shared" si="16"/>
        <v>-12744773</v>
      </c>
      <c r="E117" s="41">
        <f t="shared" si="17"/>
        <v>0</v>
      </c>
      <c r="F117" s="41">
        <f t="shared" si="17"/>
        <v>13056640</v>
      </c>
      <c r="G117" s="41">
        <f t="shared" si="17"/>
        <v>1532332</v>
      </c>
      <c r="I117" s="40" t="s">
        <v>71</v>
      </c>
      <c r="J117" s="23" t="s">
        <v>71</v>
      </c>
      <c r="K117" s="26">
        <v>318763900</v>
      </c>
      <c r="L117" s="26">
        <v>919980793</v>
      </c>
      <c r="M117" s="27">
        <v>66412541</v>
      </c>
      <c r="O117" t="b">
        <f>P122=Q117</f>
        <v>0</v>
      </c>
      <c r="P117" s="31" t="s">
        <v>80</v>
      </c>
      <c r="Q117" s="23" t="s">
        <v>80</v>
      </c>
      <c r="R117" s="26">
        <v>9342482</v>
      </c>
      <c r="S117" s="26">
        <v>1556930</v>
      </c>
      <c r="T117" s="27">
        <v>589535</v>
      </c>
      <c r="V117" t="b">
        <f t="shared" si="12"/>
        <v>1</v>
      </c>
      <c r="W117" s="31" t="s">
        <v>80</v>
      </c>
      <c r="X117" s="23" t="s">
        <v>80</v>
      </c>
      <c r="Y117" s="26">
        <v>1556930</v>
      </c>
      <c r="Z117" s="26">
        <v>589535</v>
      </c>
      <c r="AA117" s="27">
        <v>400019</v>
      </c>
    </row>
    <row r="118" spans="2:27" x14ac:dyDescent="0.4">
      <c r="B118" s="36" t="str">
        <f t="shared" si="18"/>
        <v>　무형자산의 취득</v>
      </c>
      <c r="C118" s="41">
        <f t="shared" si="15"/>
        <v>-15202551</v>
      </c>
      <c r="D118" s="41">
        <f t="shared" si="16"/>
        <v>0</v>
      </c>
      <c r="E118" s="41">
        <f t="shared" ref="E118:G137" si="19">INDEX($I$1:$M$143,MATCH($B118,$I$1:$I$143,0),MATCH(E$7,$I$1:$M$1,0))</f>
        <v>-40571064</v>
      </c>
      <c r="F118" s="41">
        <f t="shared" si="19"/>
        <v>-21892754</v>
      </c>
      <c r="G118" s="41">
        <f t="shared" si="19"/>
        <v>-69568106</v>
      </c>
      <c r="I118" s="40" t="s">
        <v>72</v>
      </c>
      <c r="J118" s="23" t="s">
        <v>72</v>
      </c>
      <c r="K118" s="26">
        <v>-524190491</v>
      </c>
      <c r="L118" s="26">
        <v>-815727466</v>
      </c>
      <c r="M118" s="27">
        <v>-1188049442</v>
      </c>
      <c r="O118" t="b">
        <f>P123=Q118</f>
        <v>0</v>
      </c>
      <c r="P118" s="31" t="s">
        <v>81</v>
      </c>
      <c r="Q118" s="23" t="s">
        <v>81</v>
      </c>
      <c r="R118" s="26">
        <v>-19249327</v>
      </c>
      <c r="S118" s="26">
        <v>-21144568</v>
      </c>
      <c r="T118" s="27">
        <v>-18302071</v>
      </c>
      <c r="V118" t="b">
        <f t="shared" si="12"/>
        <v>1</v>
      </c>
      <c r="W118" s="31" t="s">
        <v>81</v>
      </c>
      <c r="X118" s="23" t="s">
        <v>81</v>
      </c>
      <c r="Y118" s="26">
        <v>-21144568</v>
      </c>
      <c r="Z118" s="26">
        <v>-18302071</v>
      </c>
      <c r="AA118" s="27">
        <v>-8031418</v>
      </c>
    </row>
    <row r="119" spans="2:27" x14ac:dyDescent="0.4">
      <c r="B119" s="36" t="str">
        <f t="shared" si="18"/>
        <v>　금융리스채권의 감소</v>
      </c>
      <c r="C119" s="41">
        <f t="shared" si="15"/>
        <v>0</v>
      </c>
      <c r="D119" s="41">
        <f t="shared" si="16"/>
        <v>0</v>
      </c>
      <c r="E119" s="41">
        <f t="shared" si="19"/>
        <v>167112</v>
      </c>
      <c r="F119" s="41">
        <f t="shared" si="19"/>
        <v>2368554</v>
      </c>
      <c r="G119" s="41">
        <f t="shared" si="19"/>
        <v>967488</v>
      </c>
      <c r="I119" s="40" t="s">
        <v>73</v>
      </c>
      <c r="J119" s="23" t="s">
        <v>73</v>
      </c>
      <c r="K119" s="24">
        <v>0</v>
      </c>
      <c r="L119" s="26">
        <v>8633860</v>
      </c>
      <c r="M119" s="27">
        <v>18849384</v>
      </c>
      <c r="O119" t="b">
        <f>P120=Q119</f>
        <v>0</v>
      </c>
      <c r="P119" s="31" t="s">
        <v>79</v>
      </c>
      <c r="Q119" s="23" t="s">
        <v>79</v>
      </c>
      <c r="R119" s="26">
        <v>2368554</v>
      </c>
      <c r="S119" s="26">
        <v>167112</v>
      </c>
      <c r="T119" s="25"/>
      <c r="V119" t="b">
        <f t="shared" si="12"/>
        <v>1</v>
      </c>
      <c r="W119" s="31" t="s">
        <v>79</v>
      </c>
      <c r="X119" s="23" t="s">
        <v>79</v>
      </c>
      <c r="Y119" s="26">
        <v>167112</v>
      </c>
      <c r="Z119" s="24">
        <v>0</v>
      </c>
      <c r="AA119" s="25">
        <v>0</v>
      </c>
    </row>
    <row r="120" spans="2:27" x14ac:dyDescent="0.4">
      <c r="B120" s="36" t="str">
        <f t="shared" si="18"/>
        <v>　기타비유동금융자산의 감소</v>
      </c>
      <c r="C120" s="41">
        <f t="shared" si="15"/>
        <v>400019</v>
      </c>
      <c r="D120" s="41">
        <f t="shared" si="16"/>
        <v>589535</v>
      </c>
      <c r="E120" s="41">
        <f t="shared" si="19"/>
        <v>1556930</v>
      </c>
      <c r="F120" s="41">
        <f t="shared" si="19"/>
        <v>9342482</v>
      </c>
      <c r="G120" s="41">
        <f t="shared" si="19"/>
        <v>3066150</v>
      </c>
      <c r="I120" s="40" t="s">
        <v>74</v>
      </c>
      <c r="J120" s="23" t="s">
        <v>74</v>
      </c>
      <c r="K120" s="26">
        <v>-31805410</v>
      </c>
      <c r="L120" s="26">
        <v>-74032526</v>
      </c>
      <c r="M120" s="27">
        <v>-74525086</v>
      </c>
      <c r="O120" t="b">
        <f>P121=Q120</f>
        <v>0</v>
      </c>
      <c r="P120" s="31" t="s">
        <v>73</v>
      </c>
      <c r="Q120" s="23" t="s">
        <v>105</v>
      </c>
      <c r="R120" s="26">
        <v>-74032526</v>
      </c>
      <c r="S120" s="26">
        <v>-74525086</v>
      </c>
      <c r="T120" s="27">
        <v>-592619</v>
      </c>
      <c r="V120" t="b">
        <f t="shared" si="12"/>
        <v>0</v>
      </c>
      <c r="W120" s="31" t="s">
        <v>73</v>
      </c>
      <c r="X120" s="23" t="s">
        <v>105</v>
      </c>
      <c r="Y120" s="26">
        <v>-74525086</v>
      </c>
      <c r="Z120" s="26">
        <v>-592619</v>
      </c>
      <c r="AA120" s="25">
        <v>0</v>
      </c>
    </row>
    <row r="121" spans="2:27" x14ac:dyDescent="0.4">
      <c r="B121" s="36" t="str">
        <f t="shared" si="18"/>
        <v>　기타비유동금융자산의 증가</v>
      </c>
      <c r="C121" s="41">
        <f t="shared" si="15"/>
        <v>-8031418</v>
      </c>
      <c r="D121" s="41">
        <f t="shared" si="16"/>
        <v>-18302071</v>
      </c>
      <c r="E121" s="41">
        <f t="shared" si="19"/>
        <v>-21144568</v>
      </c>
      <c r="F121" s="41">
        <f t="shared" si="19"/>
        <v>-19249327</v>
      </c>
      <c r="G121" s="41">
        <f t="shared" si="19"/>
        <v>-65307694</v>
      </c>
      <c r="I121" s="40" t="s">
        <v>75</v>
      </c>
      <c r="J121" s="23" t="s">
        <v>75</v>
      </c>
      <c r="K121" s="26">
        <v>470448</v>
      </c>
      <c r="L121" s="26">
        <v>386801</v>
      </c>
      <c r="M121" s="27">
        <v>339179</v>
      </c>
      <c r="O121" t="b">
        <f>P124=Q121</f>
        <v>0</v>
      </c>
      <c r="P121" s="31" t="s">
        <v>74</v>
      </c>
      <c r="Q121" s="23" t="s">
        <v>106</v>
      </c>
      <c r="R121" s="26">
        <v>8633860</v>
      </c>
      <c r="S121" s="26">
        <v>18849384</v>
      </c>
      <c r="T121" s="25"/>
      <c r="V121" t="b">
        <f t="shared" si="12"/>
        <v>0</v>
      </c>
      <c r="W121" s="31" t="s">
        <v>74</v>
      </c>
      <c r="X121" s="23" t="s">
        <v>106</v>
      </c>
      <c r="Y121" s="26">
        <v>18849384</v>
      </c>
      <c r="Z121" s="24">
        <v>0</v>
      </c>
      <c r="AA121" s="25">
        <v>0</v>
      </c>
    </row>
    <row r="122" spans="2:27" x14ac:dyDescent="0.4">
      <c r="B122" s="36" t="str">
        <f t="shared" si="18"/>
        <v>　종속기업 취득 및 연결범위변동으로 인한 순현금흐름</v>
      </c>
      <c r="C122" s="41">
        <f t="shared" si="15"/>
        <v>-1910827</v>
      </c>
      <c r="D122" s="41">
        <f t="shared" si="16"/>
        <v>-187637365</v>
      </c>
      <c r="E122" s="41">
        <f t="shared" si="19"/>
        <v>-1017579140</v>
      </c>
      <c r="F122" s="41">
        <f t="shared" si="19"/>
        <v>11629178</v>
      </c>
      <c r="G122" s="41">
        <f t="shared" si="19"/>
        <v>-426600574</v>
      </c>
      <c r="I122" s="40" t="s">
        <v>76</v>
      </c>
      <c r="J122" s="23" t="s">
        <v>76</v>
      </c>
      <c r="K122" s="26">
        <v>-22739911</v>
      </c>
      <c r="L122" s="26">
        <v>-17060347</v>
      </c>
      <c r="M122" s="27">
        <v>-54027336</v>
      </c>
      <c r="O122" t="b">
        <f>P125=Q122</f>
        <v>0</v>
      </c>
      <c r="P122" s="31" t="s">
        <v>71</v>
      </c>
      <c r="Q122" s="23" t="s">
        <v>72</v>
      </c>
      <c r="R122" s="26">
        <v>-815727466</v>
      </c>
      <c r="S122" s="26">
        <v>-1188049442</v>
      </c>
      <c r="T122" s="27">
        <v>-885712781</v>
      </c>
      <c r="V122" t="b">
        <f t="shared" si="12"/>
        <v>0</v>
      </c>
      <c r="W122" s="31" t="s">
        <v>71</v>
      </c>
      <c r="X122" s="23" t="s">
        <v>72</v>
      </c>
      <c r="Y122" s="26">
        <v>-1188049442</v>
      </c>
      <c r="Z122" s="26">
        <v>-885712781</v>
      </c>
      <c r="AA122" s="25">
        <v>0</v>
      </c>
    </row>
    <row r="123" spans="2:27" x14ac:dyDescent="0.4">
      <c r="B123" s="36" t="str">
        <f t="shared" si="18"/>
        <v>재무활동으로 인한 현금흐름</v>
      </c>
      <c r="C123" s="41">
        <f t="shared" si="15"/>
        <v>-1436486</v>
      </c>
      <c r="D123" s="41">
        <f t="shared" si="16"/>
        <v>1133408657</v>
      </c>
      <c r="E123" s="41">
        <f t="shared" si="19"/>
        <v>2226296897</v>
      </c>
      <c r="F123" s="41">
        <f t="shared" si="19"/>
        <v>-188183051</v>
      </c>
      <c r="G123" s="41">
        <f t="shared" si="19"/>
        <v>-11087846</v>
      </c>
      <c r="I123" s="40" t="s">
        <v>77</v>
      </c>
      <c r="J123" s="23" t="s">
        <v>77</v>
      </c>
      <c r="K123" s="26">
        <v>1532332</v>
      </c>
      <c r="L123" s="26">
        <v>13056640</v>
      </c>
      <c r="M123" s="25">
        <v>0</v>
      </c>
      <c r="O123" t="b">
        <f>P126=Q123</f>
        <v>0</v>
      </c>
      <c r="P123" s="31" t="s">
        <v>72</v>
      </c>
      <c r="Q123" s="23" t="s">
        <v>71</v>
      </c>
      <c r="R123" s="26">
        <v>919980793</v>
      </c>
      <c r="S123" s="26">
        <v>66412541</v>
      </c>
      <c r="T123" s="27">
        <v>119476629</v>
      </c>
      <c r="V123" t="b">
        <f t="shared" si="12"/>
        <v>0</v>
      </c>
      <c r="W123" s="31" t="s">
        <v>72</v>
      </c>
      <c r="X123" s="23" t="s">
        <v>71</v>
      </c>
      <c r="Y123" s="26">
        <v>66412541</v>
      </c>
      <c r="Z123" s="26">
        <v>119476629</v>
      </c>
      <c r="AA123" s="25">
        <v>0</v>
      </c>
    </row>
    <row r="124" spans="2:27" x14ac:dyDescent="0.4">
      <c r="B124" s="36" t="str">
        <f t="shared" si="18"/>
        <v>　유상증자</v>
      </c>
      <c r="C124" s="41">
        <f t="shared" si="15"/>
        <v>0</v>
      </c>
      <c r="D124" s="41">
        <f t="shared" si="16"/>
        <v>947876340</v>
      </c>
      <c r="E124" s="41">
        <f t="shared" si="19"/>
        <v>1323189245</v>
      </c>
      <c r="F124" s="41">
        <f t="shared" si="19"/>
        <v>0</v>
      </c>
      <c r="G124" s="41">
        <f t="shared" si="19"/>
        <v>61606011</v>
      </c>
      <c r="I124" s="40" t="s">
        <v>78</v>
      </c>
      <c r="J124" s="23" t="s">
        <v>78</v>
      </c>
      <c r="K124" s="26">
        <v>-69568106</v>
      </c>
      <c r="L124" s="26">
        <v>-21892754</v>
      </c>
      <c r="M124" s="27">
        <v>-40571064</v>
      </c>
      <c r="O124" t="b">
        <f>P127=Q124</f>
        <v>0</v>
      </c>
      <c r="P124" s="31" t="s">
        <v>75</v>
      </c>
      <c r="Q124" s="23" t="s">
        <v>75</v>
      </c>
      <c r="R124" s="26">
        <v>386801</v>
      </c>
      <c r="S124" s="26">
        <v>339179</v>
      </c>
      <c r="T124" s="25"/>
      <c r="V124" t="b">
        <f t="shared" si="12"/>
        <v>1</v>
      </c>
      <c r="W124" s="31" t="s">
        <v>75</v>
      </c>
      <c r="X124" s="23" t="s">
        <v>75</v>
      </c>
      <c r="Y124" s="26">
        <v>339179</v>
      </c>
      <c r="Z124" s="24">
        <v>0</v>
      </c>
      <c r="AA124" s="27">
        <v>27891</v>
      </c>
    </row>
    <row r="125" spans="2:27" x14ac:dyDescent="0.4">
      <c r="B125" s="36" t="str">
        <f t="shared" si="18"/>
        <v>　차입금의 증가</v>
      </c>
      <c r="C125" s="41">
        <f t="shared" si="15"/>
        <v>800</v>
      </c>
      <c r="D125" s="41">
        <f t="shared" si="16"/>
        <v>200100000</v>
      </c>
      <c r="E125" s="41">
        <f t="shared" si="19"/>
        <v>550442000</v>
      </c>
      <c r="F125" s="41">
        <f t="shared" si="19"/>
        <v>240000000</v>
      </c>
      <c r="G125" s="41">
        <f t="shared" si="19"/>
        <v>785000000</v>
      </c>
      <c r="I125" s="40" t="s">
        <v>79</v>
      </c>
      <c r="J125" s="23" t="s">
        <v>79</v>
      </c>
      <c r="K125" s="26">
        <v>967488</v>
      </c>
      <c r="L125" s="26">
        <v>2368554</v>
      </c>
      <c r="M125" s="27">
        <v>167112</v>
      </c>
      <c r="O125" t="b">
        <f>P119=Q125</f>
        <v>0</v>
      </c>
      <c r="P125" s="31" t="s">
        <v>76</v>
      </c>
      <c r="Q125" s="23" t="s">
        <v>76</v>
      </c>
      <c r="R125" s="26">
        <v>-17060347</v>
      </c>
      <c r="S125" s="26">
        <v>-54027336</v>
      </c>
      <c r="T125" s="27">
        <v>-39482073</v>
      </c>
      <c r="V125" t="b">
        <f t="shared" si="12"/>
        <v>1</v>
      </c>
      <c r="W125" s="31" t="s">
        <v>76</v>
      </c>
      <c r="X125" s="23" t="s">
        <v>76</v>
      </c>
      <c r="Y125" s="26">
        <v>-54027336</v>
      </c>
      <c r="Z125" s="26">
        <v>-39482073</v>
      </c>
      <c r="AA125" s="27">
        <v>-4836016</v>
      </c>
    </row>
    <row r="126" spans="2:27" x14ac:dyDescent="0.4">
      <c r="B126" s="36" t="str">
        <f t="shared" si="18"/>
        <v>　차입금의 상환</v>
      </c>
      <c r="C126" s="41">
        <f t="shared" si="15"/>
        <v>-190786</v>
      </c>
      <c r="D126" s="41">
        <f t="shared" si="16"/>
        <v>-335210</v>
      </c>
      <c r="E126" s="41">
        <f t="shared" si="19"/>
        <v>-128301702</v>
      </c>
      <c r="F126" s="41">
        <f t="shared" si="19"/>
        <v>-406149375</v>
      </c>
      <c r="G126" s="41">
        <f t="shared" si="19"/>
        <v>-840845535</v>
      </c>
      <c r="I126" s="40" t="s">
        <v>80</v>
      </c>
      <c r="J126" s="23" t="s">
        <v>80</v>
      </c>
      <c r="K126" s="26">
        <v>3066150</v>
      </c>
      <c r="L126" s="26">
        <v>9342482</v>
      </c>
      <c r="M126" s="27">
        <v>1556930</v>
      </c>
      <c r="O126" t="b">
        <f>P117=Q126</f>
        <v>0</v>
      </c>
      <c r="P126" s="31" t="s">
        <v>77</v>
      </c>
      <c r="Q126" s="23" t="s">
        <v>78</v>
      </c>
      <c r="R126" s="26">
        <v>-21892754</v>
      </c>
      <c r="S126" s="26">
        <v>-40571064</v>
      </c>
      <c r="T126" s="27">
        <v>-12744773</v>
      </c>
      <c r="V126" t="b">
        <f t="shared" si="12"/>
        <v>0</v>
      </c>
      <c r="W126" s="31" t="s">
        <v>77</v>
      </c>
      <c r="X126" s="23" t="s">
        <v>78</v>
      </c>
      <c r="Y126" s="26">
        <v>-40571064</v>
      </c>
      <c r="Z126" s="26">
        <v>-12744773</v>
      </c>
      <c r="AA126" s="27">
        <v>-1638699</v>
      </c>
    </row>
    <row r="127" spans="2:27" x14ac:dyDescent="0.4">
      <c r="B127" s="36" t="str">
        <f t="shared" si="18"/>
        <v>　전환사채의 발행</v>
      </c>
      <c r="C127" s="41">
        <f t="shared" si="15"/>
        <v>0</v>
      </c>
      <c r="D127" s="41">
        <f t="shared" si="16"/>
        <v>0</v>
      </c>
      <c r="E127" s="41">
        <f t="shared" si="19"/>
        <v>399999380</v>
      </c>
      <c r="F127" s="41">
        <f t="shared" si="19"/>
        <v>0</v>
      </c>
      <c r="G127" s="41">
        <f t="shared" si="19"/>
        <v>0</v>
      </c>
      <c r="I127" s="40" t="s">
        <v>81</v>
      </c>
      <c r="J127" s="23" t="s">
        <v>81</v>
      </c>
      <c r="K127" s="26">
        <v>-65307694</v>
      </c>
      <c r="L127" s="26">
        <v>-19249327</v>
      </c>
      <c r="M127" s="27">
        <v>-21144568</v>
      </c>
      <c r="O127" t="b">
        <f>P118=Q127</f>
        <v>0</v>
      </c>
      <c r="P127" s="31" t="s">
        <v>78</v>
      </c>
      <c r="Q127" s="23" t="s">
        <v>77</v>
      </c>
      <c r="R127" s="26">
        <v>13056640</v>
      </c>
      <c r="S127" s="24"/>
      <c r="T127" s="25"/>
      <c r="V127" t="b">
        <f t="shared" si="12"/>
        <v>0</v>
      </c>
      <c r="W127" s="31" t="s">
        <v>78</v>
      </c>
      <c r="X127" s="23" t="s">
        <v>114</v>
      </c>
      <c r="Y127" s="26">
        <v>-1017579140</v>
      </c>
      <c r="Z127" s="26">
        <v>-187637365</v>
      </c>
      <c r="AA127" s="27">
        <v>-15202551</v>
      </c>
    </row>
    <row r="128" spans="2:27" x14ac:dyDescent="0.4">
      <c r="B128" s="36" t="str">
        <f t="shared" si="18"/>
        <v>　리스부채의 감소</v>
      </c>
      <c r="C128" s="41">
        <f t="shared" si="15"/>
        <v>-3416500</v>
      </c>
      <c r="D128" s="41">
        <f t="shared" si="16"/>
        <v>-14307884</v>
      </c>
      <c r="E128" s="41">
        <f t="shared" si="19"/>
        <v>-20321534</v>
      </c>
      <c r="F128" s="41">
        <f t="shared" si="19"/>
        <v>-22867145</v>
      </c>
      <c r="G128" s="41">
        <f t="shared" si="19"/>
        <v>-23239154</v>
      </c>
      <c r="I128" s="40" t="s">
        <v>82</v>
      </c>
      <c r="J128" s="23" t="s">
        <v>82</v>
      </c>
      <c r="K128" s="26">
        <v>-426600574</v>
      </c>
      <c r="L128" s="26">
        <v>11629178</v>
      </c>
      <c r="M128" s="27">
        <v>-1017579140</v>
      </c>
      <c r="O128" t="b">
        <f>P128=Q128</f>
        <v>1</v>
      </c>
      <c r="P128" s="31" t="s">
        <v>82</v>
      </c>
      <c r="Q128" s="23" t="s">
        <v>82</v>
      </c>
      <c r="R128" s="26">
        <v>11629178</v>
      </c>
      <c r="S128" s="26">
        <v>-1017579140</v>
      </c>
      <c r="T128" s="27">
        <v>-187637365</v>
      </c>
      <c r="V128" t="b">
        <f t="shared" si="12"/>
        <v>0</v>
      </c>
      <c r="W128" s="31" t="s">
        <v>82</v>
      </c>
      <c r="X128" s="23" t="s">
        <v>115</v>
      </c>
      <c r="Y128" s="24"/>
      <c r="Z128" s="24"/>
      <c r="AA128" s="27">
        <v>-1910827</v>
      </c>
    </row>
    <row r="129" spans="2:27" x14ac:dyDescent="0.4">
      <c r="B129" s="36" t="str">
        <f t="shared" si="18"/>
        <v>　기타금융부채의 증가</v>
      </c>
      <c r="C129" s="41">
        <f t="shared" si="15"/>
        <v>0</v>
      </c>
      <c r="D129" s="41">
        <f t="shared" si="16"/>
        <v>1067573</v>
      </c>
      <c r="E129" s="41">
        <f t="shared" si="19"/>
        <v>192269</v>
      </c>
      <c r="F129" s="41">
        <f t="shared" si="19"/>
        <v>1450772</v>
      </c>
      <c r="G129" s="41">
        <f t="shared" si="19"/>
        <v>135009</v>
      </c>
      <c r="I129" s="40" t="s">
        <v>83</v>
      </c>
      <c r="J129" s="23" t="s">
        <v>83</v>
      </c>
      <c r="K129" s="26">
        <v>-11087846</v>
      </c>
      <c r="L129" s="26">
        <v>-188183051</v>
      </c>
      <c r="M129" s="27">
        <v>2226296897</v>
      </c>
      <c r="O129" t="b">
        <f>P129=Q129</f>
        <v>1</v>
      </c>
      <c r="P129" s="31" t="s">
        <v>83</v>
      </c>
      <c r="Q129" s="23" t="s">
        <v>83</v>
      </c>
      <c r="R129" s="26">
        <v>-188183051</v>
      </c>
      <c r="S129" s="26">
        <v>2226296897</v>
      </c>
      <c r="T129" s="27">
        <v>1133408657</v>
      </c>
      <c r="V129" t="b">
        <f t="shared" si="12"/>
        <v>1</v>
      </c>
      <c r="W129" s="31" t="s">
        <v>83</v>
      </c>
      <c r="X129" s="23" t="s">
        <v>83</v>
      </c>
      <c r="Y129" s="26">
        <v>2226296897</v>
      </c>
      <c r="Z129" s="26">
        <v>1133408657</v>
      </c>
      <c r="AA129" s="27">
        <v>-1436486</v>
      </c>
    </row>
    <row r="130" spans="2:27" x14ac:dyDescent="0.4">
      <c r="B130" s="36" t="str">
        <f t="shared" si="18"/>
        <v>　기타금융부채의 감소</v>
      </c>
      <c r="C130" s="41">
        <f t="shared" si="15"/>
        <v>0</v>
      </c>
      <c r="D130" s="41">
        <f t="shared" si="16"/>
        <v>-992162</v>
      </c>
      <c r="E130" s="41">
        <f t="shared" si="19"/>
        <v>-38502</v>
      </c>
      <c r="F130" s="41">
        <f t="shared" si="19"/>
        <v>-2081988</v>
      </c>
      <c r="G130" s="41">
        <f t="shared" si="19"/>
        <v>-64089</v>
      </c>
      <c r="I130" s="40" t="s">
        <v>84</v>
      </c>
      <c r="J130" s="23" t="s">
        <v>84</v>
      </c>
      <c r="K130" s="26">
        <v>61606011</v>
      </c>
      <c r="L130" s="24">
        <v>0</v>
      </c>
      <c r="M130" s="27">
        <v>1323189245</v>
      </c>
      <c r="O130" t="b">
        <f t="shared" ref="O130:O143" si="20">P130=Q130</f>
        <v>1</v>
      </c>
      <c r="P130" s="31" t="s">
        <v>86</v>
      </c>
      <c r="Q130" s="23" t="s">
        <v>86</v>
      </c>
      <c r="R130" s="26">
        <v>-406149375</v>
      </c>
      <c r="S130" s="26">
        <v>-128301702</v>
      </c>
      <c r="T130" s="27">
        <v>-335210</v>
      </c>
      <c r="V130" t="b">
        <f t="shared" si="12"/>
        <v>1</v>
      </c>
      <c r="W130" s="31" t="s">
        <v>86</v>
      </c>
      <c r="X130" s="23" t="s">
        <v>86</v>
      </c>
      <c r="Y130" s="26">
        <v>-128301702</v>
      </c>
      <c r="Z130" s="26">
        <v>-335210</v>
      </c>
      <c r="AA130" s="27">
        <v>-190786</v>
      </c>
    </row>
    <row r="131" spans="2:27" x14ac:dyDescent="0.4">
      <c r="B131" s="36" t="str">
        <f t="shared" si="18"/>
        <v>　주식선택권의 행사</v>
      </c>
      <c r="C131" s="41">
        <f t="shared" si="15"/>
        <v>170000</v>
      </c>
      <c r="D131" s="41">
        <f t="shared" si="16"/>
        <v>0</v>
      </c>
      <c r="E131" s="41">
        <f t="shared" si="19"/>
        <v>356832</v>
      </c>
      <c r="F131" s="41">
        <f t="shared" si="19"/>
        <v>0</v>
      </c>
      <c r="G131" s="41">
        <f t="shared" si="19"/>
        <v>2119734</v>
      </c>
      <c r="I131" s="40" t="s">
        <v>85</v>
      </c>
      <c r="J131" s="23" t="s">
        <v>85</v>
      </c>
      <c r="K131" s="26">
        <v>785000000</v>
      </c>
      <c r="L131" s="26">
        <v>240000000</v>
      </c>
      <c r="M131" s="27">
        <v>550442000</v>
      </c>
      <c r="O131" t="b">
        <f t="shared" si="20"/>
        <v>0</v>
      </c>
      <c r="P131" s="31" t="s">
        <v>85</v>
      </c>
      <c r="Q131" s="23" t="s">
        <v>107</v>
      </c>
      <c r="R131" s="26">
        <v>240000000</v>
      </c>
      <c r="S131" s="26">
        <v>550442000</v>
      </c>
      <c r="T131" s="27">
        <v>200100000</v>
      </c>
      <c r="V131" t="b">
        <f t="shared" si="12"/>
        <v>0</v>
      </c>
      <c r="W131" s="31" t="s">
        <v>85</v>
      </c>
      <c r="X131" s="23" t="s">
        <v>107</v>
      </c>
      <c r="Y131" s="26">
        <v>550442000</v>
      </c>
      <c r="Z131" s="26">
        <v>200100000</v>
      </c>
      <c r="AA131" s="25">
        <v>800</v>
      </c>
    </row>
    <row r="132" spans="2:27" x14ac:dyDescent="0.4">
      <c r="B132" s="36" t="str">
        <f t="shared" si="18"/>
        <v>　연결자본거래로 인한 현금유입</v>
      </c>
      <c r="C132" s="41">
        <f t="shared" si="15"/>
        <v>0</v>
      </c>
      <c r="D132" s="41">
        <f t="shared" si="16"/>
        <v>0</v>
      </c>
      <c r="E132" s="41">
        <f t="shared" si="19"/>
        <v>161140580</v>
      </c>
      <c r="F132" s="41">
        <f t="shared" si="19"/>
        <v>1500000</v>
      </c>
      <c r="G132" s="41">
        <f t="shared" si="19"/>
        <v>4200178</v>
      </c>
      <c r="I132" s="40" t="s">
        <v>86</v>
      </c>
      <c r="J132" s="23" t="s">
        <v>86</v>
      </c>
      <c r="K132" s="26">
        <v>-840845535</v>
      </c>
      <c r="L132" s="26">
        <v>-406149375</v>
      </c>
      <c r="M132" s="27">
        <v>-128301702</v>
      </c>
      <c r="O132" t="b">
        <f t="shared" si="20"/>
        <v>1</v>
      </c>
      <c r="P132" s="31" t="s">
        <v>87</v>
      </c>
      <c r="Q132" s="23" t="s">
        <v>87</v>
      </c>
      <c r="R132" s="24"/>
      <c r="S132" s="26">
        <v>399999380</v>
      </c>
      <c r="T132" s="25"/>
      <c r="V132" t="b">
        <f t="shared" si="12"/>
        <v>1</v>
      </c>
      <c r="W132" s="31" t="s">
        <v>87</v>
      </c>
      <c r="X132" s="23" t="s">
        <v>87</v>
      </c>
      <c r="Y132" s="26">
        <v>399999380</v>
      </c>
      <c r="Z132" s="24"/>
      <c r="AA132" s="25">
        <v>0</v>
      </c>
    </row>
    <row r="133" spans="2:27" x14ac:dyDescent="0.4">
      <c r="B133" s="36" t="str">
        <f t="shared" si="18"/>
        <v>　연결자본거래로 인한 현금유출</v>
      </c>
      <c r="C133" s="41">
        <f t="shared" si="15"/>
        <v>0</v>
      </c>
      <c r="D133" s="41">
        <f t="shared" si="16"/>
        <v>0</v>
      </c>
      <c r="E133" s="41">
        <f t="shared" si="19"/>
        <v>-60361671</v>
      </c>
      <c r="F133" s="41">
        <f t="shared" si="19"/>
        <v>-35315</v>
      </c>
      <c r="G133" s="41">
        <f t="shared" si="19"/>
        <v>0</v>
      </c>
      <c r="I133" s="40" t="s">
        <v>87</v>
      </c>
      <c r="J133" s="23" t="s">
        <v>87</v>
      </c>
      <c r="K133" s="24">
        <v>0</v>
      </c>
      <c r="L133" s="24">
        <v>0</v>
      </c>
      <c r="M133" s="27">
        <v>399999380</v>
      </c>
      <c r="O133" t="b">
        <f t="shared" si="20"/>
        <v>1</v>
      </c>
      <c r="P133" s="31" t="s">
        <v>89</v>
      </c>
      <c r="Q133" s="23" t="s">
        <v>89</v>
      </c>
      <c r="R133" s="26">
        <v>1450772</v>
      </c>
      <c r="S133" s="26">
        <v>192269</v>
      </c>
      <c r="T133" s="27">
        <v>1067573</v>
      </c>
      <c r="V133" t="b">
        <f t="shared" si="12"/>
        <v>1</v>
      </c>
      <c r="W133" s="31" t="s">
        <v>89</v>
      </c>
      <c r="X133" s="23" t="s">
        <v>89</v>
      </c>
      <c r="Y133" s="26">
        <v>192269</v>
      </c>
      <c r="Z133" s="26">
        <v>1067573</v>
      </c>
      <c r="AA133" s="25">
        <v>0</v>
      </c>
    </row>
    <row r="134" spans="2:27" x14ac:dyDescent="0.4">
      <c r="B134" s="36" t="str">
        <f t="shared" si="18"/>
        <v>현금및현금성자산의 증가(감소)</v>
      </c>
      <c r="C134" s="41">
        <f t="shared" si="15"/>
        <v>102716092</v>
      </c>
      <c r="D134" s="41">
        <f t="shared" si="16"/>
        <v>219463102</v>
      </c>
      <c r="E134" s="41">
        <f t="shared" si="19"/>
        <v>297435416</v>
      </c>
      <c r="F134" s="41">
        <f t="shared" si="19"/>
        <v>-146055470</v>
      </c>
      <c r="G134" s="41">
        <f t="shared" si="19"/>
        <v>-173759782</v>
      </c>
      <c r="I134" s="40" t="s">
        <v>88</v>
      </c>
      <c r="J134" s="23" t="s">
        <v>88</v>
      </c>
      <c r="K134" s="26">
        <v>-23239154</v>
      </c>
      <c r="L134" s="26">
        <v>-22867145</v>
      </c>
      <c r="M134" s="27">
        <v>-20321534</v>
      </c>
      <c r="O134" t="b">
        <f t="shared" si="20"/>
        <v>1</v>
      </c>
      <c r="P134" s="31" t="s">
        <v>90</v>
      </c>
      <c r="Q134" s="23" t="s">
        <v>90</v>
      </c>
      <c r="R134" s="26">
        <v>-2081988</v>
      </c>
      <c r="S134" s="26">
        <v>-38502</v>
      </c>
      <c r="T134" s="27">
        <v>-992162</v>
      </c>
      <c r="V134" t="b">
        <f t="shared" si="12"/>
        <v>1</v>
      </c>
      <c r="W134" s="31" t="s">
        <v>90</v>
      </c>
      <c r="X134" s="23" t="s">
        <v>90</v>
      </c>
      <c r="Y134" s="26">
        <v>-38502</v>
      </c>
      <c r="Z134" s="26">
        <v>-992162</v>
      </c>
      <c r="AA134" s="25">
        <v>0</v>
      </c>
    </row>
    <row r="135" spans="2:27" x14ac:dyDescent="0.4">
      <c r="B135" s="36" t="str">
        <f t="shared" si="18"/>
        <v>외화표시 현금및현금성자산의 환율변동효과</v>
      </c>
      <c r="C135" s="41">
        <f t="shared" si="15"/>
        <v>258865</v>
      </c>
      <c r="D135" s="41">
        <f t="shared" si="16"/>
        <v>-8192440</v>
      </c>
      <c r="E135" s="41">
        <f t="shared" si="19"/>
        <v>4064386</v>
      </c>
      <c r="F135" s="41">
        <f t="shared" si="19"/>
        <v>-19653760</v>
      </c>
      <c r="G135" s="41">
        <f t="shared" si="19"/>
        <v>-2531070</v>
      </c>
      <c r="I135" s="40" t="s">
        <v>89</v>
      </c>
      <c r="J135" s="23" t="s">
        <v>89</v>
      </c>
      <c r="K135" s="26">
        <v>135009</v>
      </c>
      <c r="L135" s="26">
        <v>1450772</v>
      </c>
      <c r="M135" s="27">
        <v>192269</v>
      </c>
      <c r="O135" t="b">
        <f t="shared" si="20"/>
        <v>1</v>
      </c>
      <c r="P135" s="31" t="s">
        <v>88</v>
      </c>
      <c r="Q135" s="23" t="s">
        <v>88</v>
      </c>
      <c r="R135" s="26">
        <v>-22867145</v>
      </c>
      <c r="S135" s="26">
        <v>-20321534</v>
      </c>
      <c r="T135" s="27">
        <v>-14307884</v>
      </c>
      <c r="V135" t="b">
        <f t="shared" si="12"/>
        <v>0</v>
      </c>
      <c r="W135" s="31" t="s">
        <v>88</v>
      </c>
      <c r="X135" s="23" t="s">
        <v>116</v>
      </c>
      <c r="Y135" s="26">
        <v>-20321534</v>
      </c>
      <c r="Z135" s="26">
        <v>-14307884</v>
      </c>
      <c r="AA135" s="27">
        <v>-3416500</v>
      </c>
    </row>
    <row r="136" spans="2:27" x14ac:dyDescent="0.4">
      <c r="B136" s="36" t="str">
        <f t="shared" si="18"/>
        <v>기초 현금및현금성자산</v>
      </c>
      <c r="C136" s="41">
        <f t="shared" si="15"/>
        <v>58064738</v>
      </c>
      <c r="D136" s="41">
        <f t="shared" si="16"/>
        <v>160780830</v>
      </c>
      <c r="E136" s="41">
        <f t="shared" si="19"/>
        <v>380243932</v>
      </c>
      <c r="F136" s="41">
        <f t="shared" si="19"/>
        <v>677679348</v>
      </c>
      <c r="G136" s="41">
        <f t="shared" si="19"/>
        <v>531623878</v>
      </c>
      <c r="I136" s="40" t="s">
        <v>90</v>
      </c>
      <c r="J136" s="23" t="s">
        <v>90</v>
      </c>
      <c r="K136" s="26">
        <v>-64089</v>
      </c>
      <c r="L136" s="26">
        <v>-2081988</v>
      </c>
      <c r="M136" s="27">
        <v>-38502</v>
      </c>
      <c r="O136" t="b">
        <f t="shared" si="20"/>
        <v>1</v>
      </c>
      <c r="P136" s="31" t="s">
        <v>92</v>
      </c>
      <c r="Q136" s="23" t="s">
        <v>92</v>
      </c>
      <c r="R136" s="26">
        <v>1500000</v>
      </c>
      <c r="S136" s="26">
        <v>161140580</v>
      </c>
      <c r="T136" s="25"/>
      <c r="V136" t="b">
        <f t="shared" si="12"/>
        <v>1</v>
      </c>
      <c r="W136" s="31" t="s">
        <v>92</v>
      </c>
      <c r="X136" s="23" t="s">
        <v>92</v>
      </c>
      <c r="Y136" s="26">
        <v>161140580</v>
      </c>
      <c r="Z136" s="24"/>
      <c r="AA136" s="25">
        <v>0</v>
      </c>
    </row>
    <row r="137" spans="2:27" x14ac:dyDescent="0.4">
      <c r="B137" s="36" t="str">
        <f t="shared" si="18"/>
        <v>기말 현금및현금성자산</v>
      </c>
      <c r="C137" s="41">
        <f t="shared" si="15"/>
        <v>160780830</v>
      </c>
      <c r="D137" s="41">
        <f t="shared" si="16"/>
        <v>380243932</v>
      </c>
      <c r="E137" s="41">
        <f t="shared" si="19"/>
        <v>677679348</v>
      </c>
      <c r="F137" s="41">
        <f t="shared" si="19"/>
        <v>531623878</v>
      </c>
      <c r="G137" s="41">
        <f t="shared" si="19"/>
        <v>357864096</v>
      </c>
      <c r="I137" s="40" t="s">
        <v>91</v>
      </c>
      <c r="J137" s="23" t="s">
        <v>91</v>
      </c>
      <c r="K137" s="26">
        <v>2119734</v>
      </c>
      <c r="L137" s="24">
        <v>0</v>
      </c>
      <c r="M137" s="27">
        <v>356832</v>
      </c>
      <c r="O137" t="b">
        <f t="shared" si="20"/>
        <v>1</v>
      </c>
      <c r="P137" s="31" t="s">
        <v>93</v>
      </c>
      <c r="Q137" s="23" t="s">
        <v>93</v>
      </c>
      <c r="R137" s="26">
        <v>-35315</v>
      </c>
      <c r="S137" s="26">
        <v>-60361671</v>
      </c>
      <c r="T137" s="25"/>
      <c r="V137" t="b">
        <f t="shared" ref="V137:V144" si="21">W137=X137</f>
        <v>1</v>
      </c>
      <c r="W137" s="31" t="s">
        <v>93</v>
      </c>
      <c r="X137" s="23" t="s">
        <v>93</v>
      </c>
      <c r="Y137" s="26">
        <v>-60361671</v>
      </c>
      <c r="Z137" s="24"/>
      <c r="AA137" s="25">
        <v>0</v>
      </c>
    </row>
    <row r="138" spans="2:27" x14ac:dyDescent="0.4">
      <c r="B138" s="36"/>
      <c r="I138" s="40" t="s">
        <v>92</v>
      </c>
      <c r="J138" s="23" t="s">
        <v>92</v>
      </c>
      <c r="K138" s="26">
        <v>4200178</v>
      </c>
      <c r="L138" s="26">
        <v>1500000</v>
      </c>
      <c r="M138" s="27">
        <v>161140580</v>
      </c>
      <c r="O138" t="b">
        <f t="shared" si="20"/>
        <v>1</v>
      </c>
      <c r="P138" s="31" t="s">
        <v>84</v>
      </c>
      <c r="Q138" s="23" t="s">
        <v>84</v>
      </c>
      <c r="R138" s="24"/>
      <c r="S138" s="26">
        <v>1323189245</v>
      </c>
      <c r="T138" s="27">
        <v>947876340</v>
      </c>
      <c r="V138" t="b">
        <f t="shared" si="21"/>
        <v>1</v>
      </c>
      <c r="W138" s="31" t="s">
        <v>84</v>
      </c>
      <c r="X138" s="23" t="s">
        <v>84</v>
      </c>
      <c r="Y138" s="26">
        <v>1323189245</v>
      </c>
      <c r="Z138" s="26">
        <v>947876340</v>
      </c>
      <c r="AA138" s="25">
        <v>0</v>
      </c>
    </row>
    <row r="139" spans="2:27" x14ac:dyDescent="0.4">
      <c r="B139" s="36"/>
      <c r="I139" s="40" t="s">
        <v>93</v>
      </c>
      <c r="J139" s="23" t="s">
        <v>93</v>
      </c>
      <c r="K139" s="24">
        <v>0</v>
      </c>
      <c r="L139" s="26">
        <v>-35315</v>
      </c>
      <c r="M139" s="27">
        <v>-60361671</v>
      </c>
      <c r="O139" t="b">
        <f t="shared" si="20"/>
        <v>1</v>
      </c>
      <c r="P139" s="31" t="s">
        <v>91</v>
      </c>
      <c r="Q139" s="23" t="s">
        <v>91</v>
      </c>
      <c r="R139" s="24"/>
      <c r="S139" s="26">
        <v>356832</v>
      </c>
      <c r="T139" s="25"/>
      <c r="V139" t="b">
        <f t="shared" si="21"/>
        <v>1</v>
      </c>
      <c r="W139" s="31" t="s">
        <v>91</v>
      </c>
      <c r="X139" s="23" t="s">
        <v>91</v>
      </c>
      <c r="Y139" s="26">
        <v>356832</v>
      </c>
      <c r="Z139" s="24"/>
      <c r="AA139" s="27">
        <v>170000</v>
      </c>
    </row>
    <row r="140" spans="2:27" x14ac:dyDescent="0.4">
      <c r="B140" s="36"/>
      <c r="I140" s="40" t="s">
        <v>94</v>
      </c>
      <c r="J140" s="23" t="s">
        <v>94</v>
      </c>
      <c r="K140" s="26">
        <v>-173759782</v>
      </c>
      <c r="L140" s="26">
        <v>-146055470</v>
      </c>
      <c r="M140" s="27">
        <v>297435416</v>
      </c>
      <c r="O140" t="b">
        <f t="shared" si="20"/>
        <v>0</v>
      </c>
      <c r="P140" s="31" t="s">
        <v>94</v>
      </c>
      <c r="Q140" s="23" t="s">
        <v>108</v>
      </c>
      <c r="R140" s="26">
        <v>-146055470</v>
      </c>
      <c r="S140" s="26">
        <v>297435416</v>
      </c>
      <c r="T140" s="27">
        <v>219463102</v>
      </c>
      <c r="V140" t="b">
        <f t="shared" si="21"/>
        <v>0</v>
      </c>
      <c r="X140" s="23" t="s">
        <v>117</v>
      </c>
      <c r="Y140" s="24"/>
      <c r="Z140" s="24"/>
      <c r="AA140" s="27">
        <v>2000000</v>
      </c>
    </row>
    <row r="141" spans="2:27" x14ac:dyDescent="0.4">
      <c r="B141" s="36"/>
      <c r="I141" s="40" t="s">
        <v>95</v>
      </c>
      <c r="J141" s="23" t="s">
        <v>95</v>
      </c>
      <c r="K141" s="26">
        <v>-2531070</v>
      </c>
      <c r="L141" s="26">
        <v>-19653760</v>
      </c>
      <c r="M141" s="27">
        <v>4064386</v>
      </c>
      <c r="O141" t="b">
        <f t="shared" si="20"/>
        <v>1</v>
      </c>
      <c r="P141" s="31" t="s">
        <v>95</v>
      </c>
      <c r="Q141" s="23" t="s">
        <v>95</v>
      </c>
      <c r="R141" s="26">
        <v>-19653760</v>
      </c>
      <c r="S141" s="26">
        <v>4064386</v>
      </c>
      <c r="T141" s="27">
        <v>-8192440</v>
      </c>
      <c r="V141" t="b">
        <f t="shared" si="21"/>
        <v>0</v>
      </c>
      <c r="W141" s="31" t="s">
        <v>94</v>
      </c>
      <c r="X141" s="23" t="s">
        <v>108</v>
      </c>
      <c r="Y141" s="26">
        <v>297435416</v>
      </c>
      <c r="Z141" s="26">
        <v>219463102</v>
      </c>
      <c r="AA141" s="27">
        <v>102716092</v>
      </c>
    </row>
    <row r="142" spans="2:27" x14ac:dyDescent="0.4">
      <c r="B142" s="36"/>
      <c r="I142" s="40" t="s">
        <v>96</v>
      </c>
      <c r="J142" s="23" t="s">
        <v>96</v>
      </c>
      <c r="K142" s="26">
        <v>531623878</v>
      </c>
      <c r="L142" s="26">
        <v>677679348</v>
      </c>
      <c r="M142" s="27">
        <v>380243932</v>
      </c>
      <c r="O142" t="b">
        <f t="shared" si="20"/>
        <v>1</v>
      </c>
      <c r="P142" s="31" t="s">
        <v>96</v>
      </c>
      <c r="Q142" s="23" t="s">
        <v>96</v>
      </c>
      <c r="R142" s="26">
        <v>677679348</v>
      </c>
      <c r="S142" s="26">
        <v>380243932</v>
      </c>
      <c r="T142" s="27">
        <v>160780830</v>
      </c>
      <c r="V142" t="b">
        <f t="shared" si="21"/>
        <v>1</v>
      </c>
      <c r="W142" s="31" t="s">
        <v>95</v>
      </c>
      <c r="X142" s="23" t="s">
        <v>95</v>
      </c>
      <c r="Y142" s="26">
        <v>4064386</v>
      </c>
      <c r="Z142" s="26">
        <v>-8192440</v>
      </c>
      <c r="AA142" s="27">
        <v>258865</v>
      </c>
    </row>
    <row r="143" spans="2:27" x14ac:dyDescent="0.4">
      <c r="B143" s="36"/>
      <c r="I143" s="40" t="s">
        <v>97</v>
      </c>
      <c r="J143" s="28" t="s">
        <v>97</v>
      </c>
      <c r="K143" s="29">
        <v>357864096</v>
      </c>
      <c r="L143" s="29">
        <v>531623878</v>
      </c>
      <c r="M143" s="30">
        <v>677679348</v>
      </c>
      <c r="O143" t="b">
        <f t="shared" si="20"/>
        <v>0</v>
      </c>
      <c r="P143" s="31" t="s">
        <v>97</v>
      </c>
      <c r="Q143" s="28" t="s">
        <v>109</v>
      </c>
      <c r="R143" s="29">
        <v>531623878</v>
      </c>
      <c r="S143" s="29">
        <v>677679348</v>
      </c>
      <c r="T143" s="30">
        <v>380243932</v>
      </c>
      <c r="V143" t="b">
        <f t="shared" si="21"/>
        <v>1</v>
      </c>
      <c r="W143" s="31" t="s">
        <v>96</v>
      </c>
      <c r="X143" s="23" t="s">
        <v>96</v>
      </c>
      <c r="Y143" s="26">
        <v>380243932</v>
      </c>
      <c r="Z143" s="26">
        <v>160780830</v>
      </c>
      <c r="AA143" s="27">
        <v>58064738</v>
      </c>
    </row>
    <row r="144" spans="2:27" x14ac:dyDescent="0.4">
      <c r="B144" s="36"/>
      <c r="V144" t="b">
        <f t="shared" si="21"/>
        <v>0</v>
      </c>
      <c r="W144" s="31" t="s">
        <v>97</v>
      </c>
      <c r="X144" s="28" t="s">
        <v>118</v>
      </c>
      <c r="Y144" s="29">
        <v>677679348</v>
      </c>
      <c r="Z144" s="29">
        <v>380243932</v>
      </c>
      <c r="AA144" s="30">
        <v>160780830</v>
      </c>
    </row>
    <row r="145" spans="2:2" x14ac:dyDescent="0.4">
      <c r="B145" s="36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rdata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 진철</dc:creator>
  <cp:lastModifiedBy>김 진철</cp:lastModifiedBy>
  <dcterms:created xsi:type="dcterms:W3CDTF">2024-04-26T08:12:17Z</dcterms:created>
  <dcterms:modified xsi:type="dcterms:W3CDTF">2024-04-27T14:29:34Z</dcterms:modified>
</cp:coreProperties>
</file>