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cs\Desktop\전자책\회복탄력성\"/>
    </mc:Choice>
  </mc:AlternateContent>
  <xr:revisionPtr revIDLastSave="0" documentId="13_ncr:1_{21BE3A5F-4BCB-4FF0-BBE3-039B802280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검사Sheet" sheetId="1" r:id="rId1"/>
    <sheet name="분석Sheet" sheetId="2" r:id="rId2"/>
  </sheets>
  <definedNames>
    <definedName name="_xlnm.Print_Titles" localSheetId="0">검사Sheet!$1:$3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46" i="1"/>
  <c r="H41" i="1"/>
  <c r="H42" i="1"/>
  <c r="H40" i="1"/>
  <c r="H35" i="1"/>
  <c r="H36" i="1"/>
  <c r="H34" i="1"/>
  <c r="H29" i="1"/>
  <c r="H30" i="1"/>
  <c r="H28" i="1"/>
  <c r="H23" i="1"/>
  <c r="H24" i="1"/>
  <c r="H22" i="1"/>
  <c r="H17" i="1"/>
  <c r="H18" i="1"/>
  <c r="H16" i="1"/>
  <c r="H11" i="1"/>
  <c r="H12" i="1"/>
  <c r="H10" i="1"/>
  <c r="H5" i="1"/>
  <c r="H6" i="1"/>
  <c r="H4" i="1"/>
  <c r="H56" i="1" l="1"/>
  <c r="H55" i="1"/>
  <c r="H54" i="1"/>
  <c r="E27" i="2"/>
  <c r="H45" i="1"/>
  <c r="H44" i="1"/>
  <c r="H43" i="1"/>
  <c r="E26" i="2"/>
  <c r="H39" i="1"/>
  <c r="H38" i="1"/>
  <c r="H37" i="1"/>
  <c r="H33" i="1"/>
  <c r="H32" i="1"/>
  <c r="H31" i="1"/>
  <c r="H27" i="1"/>
  <c r="H26" i="1"/>
  <c r="H25" i="1"/>
  <c r="H21" i="1"/>
  <c r="H20" i="1"/>
  <c r="H19" i="1"/>
  <c r="H15" i="1"/>
  <c r="H14" i="1"/>
  <c r="H13" i="1"/>
  <c r="H9" i="1"/>
  <c r="H8" i="1"/>
  <c r="H7" i="1"/>
  <c r="E28" i="2" l="1"/>
  <c r="B27" i="2" s="1"/>
  <c r="E22" i="2"/>
  <c r="E21" i="2"/>
  <c r="E20" i="2"/>
  <c r="E16" i="2"/>
  <c r="E15" i="2"/>
  <c r="E14" i="2"/>
  <c r="H57" i="1"/>
  <c r="G2" i="2" s="1"/>
  <c r="C3" i="2" s="1"/>
  <c r="D3" i="2" s="1"/>
  <c r="H58" i="1"/>
  <c r="B21" i="2" l="1"/>
  <c r="B15" i="2"/>
</calcChain>
</file>

<file path=xl/sharedStrings.xml><?xml version="1.0" encoding="utf-8"?>
<sst xmlns="http://schemas.openxmlformats.org/spreadsheetml/2006/main" count="130" uniqueCount="128">
  <si>
    <t>내가 무슨 생각을 하면, 그 생각이 내 기분에 어떤 영향을 미칠지 잘 알아챈다</t>
  </si>
  <si>
    <t>논쟁거리가 되는 문제를 가족이나 친구들과 토론할 때 내 감정을 잘 통제할  수 있다</t>
  </si>
  <si>
    <t>집중해야 할 중요한 일이 생기면 신바람이 나기보다는 더 스트레스를 받는 편이다</t>
  </si>
  <si>
    <t>나는 내 감정에 잘 휘말린다.</t>
  </si>
  <si>
    <t>아무리 당황스럽고 어려운 상황이 닥쳐도, 나는 내가 어떤 생각을 하고 있는지 스스로 잘 안다.</t>
  </si>
  <si>
    <t>일이 생각대로 잘 안 풀리면 쉽게 포기하는 편이다.</t>
  </si>
  <si>
    <t>평소 경제적인 소비나 지출 규모에 대해 별 다른 계획없이 지낸다.</t>
  </si>
  <si>
    <t>어려운 일이 생기면 그 원인이 무엇인지 신중하게 생각한 후에 그 문제를 해결하려고 노력한다.</t>
  </si>
  <si>
    <t>나는 대부분의 상황에서 문제의 원인을 잘 알고 있다고 믿는다.</t>
  </si>
  <si>
    <t>나는 사건이나 상황을 잘 파악하지 못한다는 이야기를 종종 듣는다.</t>
  </si>
  <si>
    <t>나는 분위기나 대화 상대에 따라 대화를 잘 이끌어 갈 수 있다.</t>
  </si>
  <si>
    <t>나는 재치있는 농담을 잘한다.</t>
  </si>
  <si>
    <t>나는 내가 표현하고자 하는 바에 대한 적절한 문구나 단어를 잘 찾아낸다.</t>
  </si>
  <si>
    <t>나는 윗사람과 대화하는 것이 부담스럽다.</t>
  </si>
  <si>
    <t>나는 대화중에 다른 생각을 하느라 대화 내용을 놓칠때가 종종 있다.</t>
  </si>
  <si>
    <t>대화를 할 때 하고 싶은 말을 다 하지 못하고 주저할 때가 종종 있다.</t>
  </si>
  <si>
    <t>사람들의 얼굴 표정을 보면 어떤 감정인지 알 수 있다.</t>
  </si>
  <si>
    <t>슬퍼하거나 화를 내거나 당황하는 사람을 보면 그들이 어떤 생각을 하는지 잘 알수 있다.</t>
  </si>
  <si>
    <t>동료가 화를 낼 경우 나는 그 이유를 꽤 잘 아는 편이다.</t>
  </si>
  <si>
    <t>나는 사람들의 행동방식을 때로 이해하기 힘들다.</t>
  </si>
  <si>
    <t>친한 친구나 애인 혹은 배우자로부터 "당신은 나를 이해 못해"라는 말을 종종 듣는다.</t>
  </si>
  <si>
    <t>동료와 친구들은 내가 자기 말을 잘 듣지 않는다고 한다.</t>
  </si>
  <si>
    <t>나는 내 주변 사람들로 부터 사랑과 관심을 받고 있다.</t>
  </si>
  <si>
    <t>나는 내 친구들을 정말로 좋아 한다.</t>
  </si>
  <si>
    <t>내 주변 사람들은 내 기분을 잘 이해한다.</t>
  </si>
  <si>
    <t>서로 도움을 주고 받는 친구가 별로 없는 편이다.</t>
  </si>
  <si>
    <t>나는 정기적으로 만나는 사람들은 대부분 나를 싫어하게 된다.</t>
  </si>
  <si>
    <t>서로 마을을 터놓고 얘기할 수 있는 친구가 거의 없다.</t>
  </si>
  <si>
    <t>열심히 일하면 언제나 보답이 있으리라고 생각한다.</t>
  </si>
  <si>
    <t>어려운 상황이 닥쳐도 나는 모든 일이 다 잘 해결될 거라고 확신한다.</t>
  </si>
  <si>
    <t>내가 어떤 일을 마치고 나면, 주변 사람들이 부정적인 평가를 할까봐 걱정한다.</t>
  </si>
  <si>
    <t>나에게 일어나는 대부분의 문제들은 나로서는 어쩔수 없는 상황에 의해 발생한다고 믿는다.</t>
  </si>
  <si>
    <t>누가 나의 미래에 대해 물어보면 성공한 나의 모습을 상상하기 힘들다.</t>
  </si>
  <si>
    <t>내 인생의 여러가지 조건들은 만족스럽다.</t>
  </si>
  <si>
    <t>나는 내 삶에 만족한다.</t>
  </si>
  <si>
    <t>나는 다시 태어나도 나의 현재 삶을 다시 살고 싶다.</t>
  </si>
  <si>
    <t>나는 다양한 종류의 많은 사람들에게 고마움을 느낀다.</t>
  </si>
  <si>
    <t>내가 고맙게 여기는 것들을 모두 적는다면 아주 긴 목록이 될 것이다.</t>
  </si>
  <si>
    <t>나이가 들어갈 수록 내 삶의 일부가 된 사람, 사건, 생활에 대해 감사하는 마음이 더 커져간다.</t>
  </si>
  <si>
    <t>나는 감사해야 할 것이 별로 없다.</t>
  </si>
  <si>
    <t>사람이나 일에 대한 고마움을 한참 시간이 지나 후에야 겨우 느낀다.</t>
  </si>
  <si>
    <t>번호</t>
    <phoneticPr fontId="1" type="noConversion"/>
  </si>
  <si>
    <t>항목</t>
    <phoneticPr fontId="1" type="noConversion"/>
  </si>
  <si>
    <t>배점</t>
    <phoneticPr fontId="1" type="noConversion"/>
  </si>
  <si>
    <t>보통임
(3)</t>
    <phoneticPr fontId="1" type="noConversion"/>
  </si>
  <si>
    <t>전혀 안그럼
(1)</t>
    <phoneticPr fontId="1" type="noConversion"/>
  </si>
  <si>
    <t>그렇지 않음
(2)</t>
    <phoneticPr fontId="1" type="noConversion"/>
  </si>
  <si>
    <t>약간 그러함
(4)</t>
    <phoneticPr fontId="1" type="noConversion"/>
  </si>
  <si>
    <t>매우 그러함
(5)</t>
    <phoneticPr fontId="1" type="noConversion"/>
  </si>
  <si>
    <t>KRQ-53 테스트 설문지</t>
    <phoneticPr fontId="1" type="noConversion"/>
  </si>
  <si>
    <t>미응답 문항</t>
    <phoneticPr fontId="1" type="noConversion"/>
  </si>
  <si>
    <t>아래 해당 칸에 O표 하세요. 반드시 하나의 칸만 선택하세요.</t>
    <phoneticPr fontId="1" type="noConversion"/>
  </si>
  <si>
    <r>
      <t xml:space="preserve">미응답 문항칸에 </t>
    </r>
    <r>
      <rPr>
        <b/>
        <sz val="11"/>
        <color theme="1"/>
        <rFont val="맑은 고딕"/>
        <family val="3"/>
        <charset val="129"/>
        <scheme val="minor"/>
      </rPr>
      <t>"완료!!"</t>
    </r>
    <r>
      <rPr>
        <sz val="11"/>
        <color theme="1"/>
        <rFont val="맑은 고딕"/>
        <family val="2"/>
        <charset val="129"/>
        <scheme val="minor"/>
      </rPr>
      <t>가 나와야 정상적으로 점수가 계산됩니다.</t>
    </r>
    <phoneticPr fontId="1" type="noConversion"/>
  </si>
  <si>
    <t>문제가 생기면 여러 가지 가능한 해결 방안에 대해 먼저 생각한 후에 해결하려고 노력한다.</t>
    <phoneticPr fontId="1" type="noConversion"/>
  </si>
  <si>
    <t>문제가 생기면 나는 성급하게 결론을 내린다는 이야기를 종종 듣는다.</t>
    <phoneticPr fontId="1" type="noConversion"/>
  </si>
  <si>
    <t>어려운 일이 생기면 그 원인을 완전히 이해하지 못했다 하더라도 일단 빨리 해결하는 것이 좋다고 생각한다.</t>
    <phoneticPr fontId="1" type="noConversion"/>
  </si>
  <si>
    <t>맞든 아니든 "아무리 어려운 문제라도 나는 해결할 수 있다"고 일단 믿는 것이 좋다고 생각한다.</t>
    <phoneticPr fontId="1" type="noConversion"/>
  </si>
  <si>
    <t>내 삶은 내가 생각하는 이상적인 삶에 가깝다.</t>
    <phoneticPr fontId="1" type="noConversion"/>
  </si>
  <si>
    <t>세상을 둘러볼때, 내가 고마워 할 것은 별로 없다.</t>
    <phoneticPr fontId="1" type="noConversion"/>
  </si>
  <si>
    <t xml:space="preserve">합                  계 </t>
    <phoneticPr fontId="1" type="noConversion"/>
  </si>
  <si>
    <t>(한국인 평균 195점)</t>
    <phoneticPr fontId="1" type="noConversion"/>
  </si>
  <si>
    <t xml:space="preserve"> - 170 이하 : 깨지기 쉬운 유리알, 너무 쉽게 상처받고 치유하기 힘들어 어려운 나날이 될 수 있습니다.</t>
    <phoneticPr fontId="1" type="noConversion"/>
  </si>
  <si>
    <t>나약파</t>
    <phoneticPr fontId="1" type="noConversion"/>
  </si>
  <si>
    <t>인재파</t>
    <phoneticPr fontId="1" type="noConversion"/>
  </si>
  <si>
    <t>노력파</t>
    <phoneticPr fontId="1" type="noConversion"/>
  </si>
  <si>
    <t xml:space="preserve"> - 181~190 : 회복 탄력성을 높이기 위해 노력해야 합니다.</t>
    <phoneticPr fontId="1" type="noConversion"/>
  </si>
  <si>
    <t xml:space="preserve"> - 191~200 : 우리는 보통 사람들! 인재가 됩시다!</t>
    <phoneticPr fontId="1" type="noConversion"/>
  </si>
  <si>
    <t xml:space="preserve"> - 212~220 : 상위 20% 인재에 속합니다!</t>
    <phoneticPr fontId="1" type="noConversion"/>
  </si>
  <si>
    <t xml:space="preserve"> - 221 이상 : 웬만한 불행한 사건은 당신을 흔들지 못합니다!</t>
    <phoneticPr fontId="1" type="noConversion"/>
  </si>
  <si>
    <t>나의 분야별 회복 탄력성은?</t>
    <phoneticPr fontId="1" type="noConversion"/>
  </si>
  <si>
    <t>감정조절력</t>
    <phoneticPr fontId="1" type="noConversion"/>
  </si>
  <si>
    <t>충동통제력</t>
    <phoneticPr fontId="1" type="noConversion"/>
  </si>
  <si>
    <t>원인분석력</t>
    <phoneticPr fontId="1" type="noConversion"/>
  </si>
  <si>
    <t>자기 조절 능력</t>
    <phoneticPr fontId="1" type="noConversion"/>
  </si>
  <si>
    <t>(성인평균 : 63.5)</t>
    <phoneticPr fontId="1" type="noConversion"/>
  </si>
  <si>
    <t>63점 이하</t>
    <phoneticPr fontId="1" type="noConversion"/>
  </si>
  <si>
    <t>노력 필요</t>
    <phoneticPr fontId="1" type="noConversion"/>
  </si>
  <si>
    <t>55점 이하</t>
    <phoneticPr fontId="1" type="noConversion"/>
  </si>
  <si>
    <t>Great! 상위 7%이내</t>
    <phoneticPr fontId="1" type="noConversion"/>
  </si>
  <si>
    <t>자기조절능력 양호</t>
    <phoneticPr fontId="1" type="noConversion"/>
  </si>
  <si>
    <t>반드시 노력(하위 20%)</t>
    <phoneticPr fontId="1" type="noConversion"/>
  </si>
  <si>
    <t>70점 이상</t>
    <phoneticPr fontId="1" type="noConversion"/>
  </si>
  <si>
    <t>75점 이상</t>
    <phoneticPr fontId="1" type="noConversion"/>
  </si>
  <si>
    <t>압박과 스트레스 상황에서도 평온을 유지할 수 있는 능력</t>
    <phoneticPr fontId="1" type="noConversion"/>
  </si>
  <si>
    <t>자신의 동기를 스스로 부여하고 조절할 수 있는 능력</t>
    <phoneticPr fontId="1" type="noConversion"/>
  </si>
  <si>
    <t>문제를 긍정적으로 바라보고 해결책을 정확히 진단해 내는 능력</t>
    <phoneticPr fontId="1" type="noConversion"/>
  </si>
  <si>
    <t>대인 관계 능력</t>
    <phoneticPr fontId="1" type="noConversion"/>
  </si>
  <si>
    <t>소통능력</t>
    <phoneticPr fontId="1" type="noConversion"/>
  </si>
  <si>
    <t>인간관계를 진지하게 맺고 오래도록 유지하는 능력</t>
    <phoneticPr fontId="1" type="noConversion"/>
  </si>
  <si>
    <t>공감능력</t>
    <phoneticPr fontId="1" type="noConversion"/>
  </si>
  <si>
    <t>다른 사람의 심리나 감정상태를 잘 읽어낼 수 있는 능력</t>
    <phoneticPr fontId="1" type="noConversion"/>
  </si>
  <si>
    <t>(성인평균 : 67.8)</t>
    <phoneticPr fontId="1" type="noConversion"/>
  </si>
  <si>
    <t>자아확장력</t>
    <phoneticPr fontId="1" type="noConversion"/>
  </si>
  <si>
    <t>자기 자신이 다른 사람과 연결되어 있다고 느끼는 정도</t>
    <phoneticPr fontId="1" type="noConversion"/>
  </si>
  <si>
    <t>75점 이상</t>
    <phoneticPr fontId="1" type="noConversion"/>
  </si>
  <si>
    <t>70점 이상</t>
    <phoneticPr fontId="1" type="noConversion"/>
  </si>
  <si>
    <t>63점 이하</t>
    <phoneticPr fontId="1" type="noConversion"/>
  </si>
  <si>
    <t>Great! 상위 7%이내</t>
    <phoneticPr fontId="1" type="noConversion"/>
  </si>
  <si>
    <t>노력 필요</t>
    <phoneticPr fontId="1" type="noConversion"/>
  </si>
  <si>
    <t>반드시 노력(하위 20%)</t>
    <phoneticPr fontId="1" type="noConversion"/>
  </si>
  <si>
    <t>긍정성</t>
    <phoneticPr fontId="1" type="noConversion"/>
  </si>
  <si>
    <t>자아낙관성</t>
    <phoneticPr fontId="1" type="noConversion"/>
  </si>
  <si>
    <t>주어진 상황은 언젠간 좋아지리라는 믿음을 지니는 정도</t>
    <phoneticPr fontId="1" type="noConversion"/>
  </si>
  <si>
    <t>생활만족도</t>
    <phoneticPr fontId="1" type="noConversion"/>
  </si>
  <si>
    <t>자신이 잘 할 수 있는 일을 통해 즐거움과 성취, 보람을 느끼는 정도</t>
    <phoneticPr fontId="1" type="noConversion"/>
  </si>
  <si>
    <t>(성인평균 : 63.4)</t>
    <phoneticPr fontId="1" type="noConversion"/>
  </si>
  <si>
    <t>감사하기</t>
    <phoneticPr fontId="1" type="noConversion"/>
  </si>
  <si>
    <t>매사에 감사하는 마음을 갖는 정도(긍정심리학의 최상위)</t>
    <phoneticPr fontId="1" type="noConversion"/>
  </si>
  <si>
    <t>67점 이하</t>
    <phoneticPr fontId="1" type="noConversion"/>
  </si>
  <si>
    <t>62점 이하</t>
    <phoneticPr fontId="1" type="noConversion"/>
  </si>
  <si>
    <t>74점 이상</t>
    <phoneticPr fontId="1" type="noConversion"/>
  </si>
  <si>
    <t>80점 이상</t>
    <phoneticPr fontId="1" type="noConversion"/>
  </si>
  <si>
    <t>대인 관계 양호</t>
    <phoneticPr fontId="1" type="noConversion"/>
  </si>
  <si>
    <t>긍정성에 별 문제 없음</t>
    <phoneticPr fontId="1" type="noConversion"/>
  </si>
  <si>
    <t>56점 이하</t>
    <phoneticPr fontId="1" type="noConversion"/>
  </si>
  <si>
    <t>나는 어려운 일이 닥쳤을 때 감정을 통제 할 수 있다.</t>
    <phoneticPr fontId="1" type="noConversion"/>
  </si>
  <si>
    <t>과연 당신의 회복 탄력성 점수는?</t>
    <phoneticPr fontId="1" type="noConversion"/>
  </si>
  <si>
    <r>
      <t>꼭 "O"이 아니어도 됩니다만, Ctrl-C, Ctrl-V는 쓰지 마십시오.</t>
    </r>
    <r>
      <rPr>
        <b/>
        <sz val="11"/>
        <color theme="1"/>
        <rFont val="맑은 고딕"/>
        <family val="3"/>
        <charset val="129"/>
        <scheme val="minor"/>
      </rPr>
      <t>(직접 Key-in)</t>
    </r>
    <phoneticPr fontId="1" type="noConversion"/>
  </si>
  <si>
    <t xml:space="preserve"> - 171~180 : 사소한 부정적 사건에도 쉽게 영향받는 나는 나약한 존재!</t>
    <phoneticPr fontId="1" type="noConversion"/>
  </si>
  <si>
    <t>평균대비</t>
    <phoneticPr fontId="1" type="noConversion"/>
  </si>
  <si>
    <t>Great! 상위 6%이내</t>
    <phoneticPr fontId="1" type="noConversion"/>
  </si>
  <si>
    <t xml:space="preserve"> - 201~211 : 안심할 수는 있지만, 상위 20%에 듭시다!</t>
    <phoneticPr fontId="1" type="noConversion"/>
  </si>
  <si>
    <t>때때로 내 감정적인 문제 때문에 학교나 직장에서 공부하거나 일할 때 집중하기 힘들다.</t>
    <phoneticPr fontId="1" type="noConversion"/>
  </si>
  <si>
    <t>당장 해야 할 일이 있으면 나는 어떠한 유혹이나 방해도 잘 이겨내고 할 일을 한다.</t>
    <phoneticPr fontId="1" type="noConversion"/>
  </si>
  <si>
    <t>누군가가 나에게 화를 낼 경우 나는 우선 그 사람의 의견을 잘 듣는다.</t>
    <phoneticPr fontId="1" type="noConversion"/>
  </si>
  <si>
    <t>미리 계획을 세우기 보다는 즉흥적으로 일을 처리하는 편이다.</t>
    <phoneticPr fontId="1" type="noConversion"/>
  </si>
  <si>
    <t>나의 회복탄력성은 얼마나 될까?</t>
    <phoneticPr fontId="1" type="noConversion"/>
  </si>
  <si>
    <t>나는 내 삶에서 중요한다고 생각한 것들은 다 갖고 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</si>
</sst>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\+#,##0&quot;점&quot;;[Red]\-#,##0&quot;점&quot;;#,##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0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13" xfId="0" applyNumberFormat="1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7" fillId="0" borderId="0" xfId="0" applyFont="1">
      <alignment vertical="center"/>
    </xf>
    <xf numFmtId="176" fontId="9" fillId="0" borderId="0" xfId="0" applyNumberFormat="1" applyFont="1">
      <alignment vertical="center"/>
    </xf>
    <xf numFmtId="0" fontId="7" fillId="0" borderId="12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0" xfId="0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" fontId="7" fillId="0" borderId="0" xfId="0" applyNumberFormat="1" applyFont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1" sqref="B51"/>
    </sheetView>
  </sheetViews>
  <sheetFormatPr defaultRowHeight="16.5" x14ac:dyDescent="0.3"/>
  <cols>
    <col min="1" max="1" width="5.25" style="1" bestFit="1" customWidth="1"/>
    <col min="2" max="2" width="59.5" style="2" customWidth="1"/>
    <col min="3" max="7" width="11.875" customWidth="1"/>
  </cols>
  <sheetData>
    <row r="1" spans="1:9" ht="17.25" x14ac:dyDescent="0.3">
      <c r="A1" s="10" t="s">
        <v>49</v>
      </c>
      <c r="B1" s="10"/>
      <c r="C1" s="10"/>
      <c r="D1" s="10"/>
      <c r="E1" s="10"/>
      <c r="F1" s="10"/>
      <c r="G1" s="10"/>
      <c r="H1" s="6" t="s">
        <v>51</v>
      </c>
    </row>
    <row r="2" spans="1:9" x14ac:dyDescent="0.3">
      <c r="A2" s="37" t="s">
        <v>126</v>
      </c>
      <c r="H2" s="6" t="s">
        <v>117</v>
      </c>
    </row>
    <row r="3" spans="1:9" s="1" customFormat="1" ht="33" x14ac:dyDescent="0.3">
      <c r="A3" s="7" t="s">
        <v>41</v>
      </c>
      <c r="B3" s="8" t="s">
        <v>42</v>
      </c>
      <c r="C3" s="8" t="s">
        <v>45</v>
      </c>
      <c r="D3" s="8" t="s">
        <v>46</v>
      </c>
      <c r="E3" s="8" t="s">
        <v>44</v>
      </c>
      <c r="F3" s="8" t="s">
        <v>47</v>
      </c>
      <c r="G3" s="8" t="s">
        <v>48</v>
      </c>
      <c r="H3" s="7" t="s">
        <v>43</v>
      </c>
    </row>
    <row r="4" spans="1:9" x14ac:dyDescent="0.3">
      <c r="A4" s="11">
        <v>1</v>
      </c>
      <c r="B4" s="3" t="s">
        <v>115</v>
      </c>
      <c r="C4" s="13"/>
      <c r="D4" s="13"/>
      <c r="E4" s="13"/>
      <c r="F4" s="13"/>
      <c r="G4" s="13"/>
      <c r="H4" s="4">
        <f>IF(COUNTA(C4:G4)=1,(IF($C4&lt;&gt;"",1,IF($D4&lt;&gt;"",2,IF($E4&lt;&gt;"",3,IF($F4&lt;&gt;"",4,IF($G4&lt;&gt;"",5,0)))))),0)</f>
        <v>0</v>
      </c>
    </row>
    <row r="5" spans="1:9" ht="33" x14ac:dyDescent="0.3">
      <c r="A5" s="11">
        <v>2</v>
      </c>
      <c r="B5" s="3" t="s">
        <v>0</v>
      </c>
      <c r="C5" s="13"/>
      <c r="D5" s="13"/>
      <c r="E5" s="13"/>
      <c r="F5" s="13"/>
      <c r="G5" s="13"/>
      <c r="H5" s="4">
        <f t="shared" ref="H5:H6" si="0">IF(COUNTA(C5:G5)=1,(IF($C5&lt;&gt;"",1,IF($D5&lt;&gt;"",2,IF($E5&lt;&gt;"",3,IF($F5&lt;&gt;"",4,IF($G5&lt;&gt;"",5,0)))))),0)</f>
        <v>0</v>
      </c>
    </row>
    <row r="6" spans="1:9" ht="33" x14ac:dyDescent="0.3">
      <c r="A6" s="11">
        <v>3</v>
      </c>
      <c r="B6" s="3" t="s">
        <v>1</v>
      </c>
      <c r="C6" s="13"/>
      <c r="D6" s="13"/>
      <c r="E6" s="13"/>
      <c r="F6" s="13"/>
      <c r="G6" s="13"/>
      <c r="H6" s="4">
        <f t="shared" si="0"/>
        <v>0</v>
      </c>
    </row>
    <row r="7" spans="1:9" ht="33" x14ac:dyDescent="0.3">
      <c r="A7" s="12">
        <v>4</v>
      </c>
      <c r="B7" s="3" t="s">
        <v>2</v>
      </c>
      <c r="C7" s="13"/>
      <c r="D7" s="13"/>
      <c r="E7" s="13"/>
      <c r="F7" s="13"/>
      <c r="G7" s="13"/>
      <c r="H7" s="4">
        <f>IF(COUNTA(C7:G7)=1,6-(IF($C7&lt;&gt;"",1,IF($D7&lt;&gt;"",2,IF($E7&lt;&gt;"",3,IF($F7&lt;&gt;"",4,IF($G7&lt;&gt;"",5,0)))))),0)</f>
        <v>0</v>
      </c>
      <c r="I7" s="5"/>
    </row>
    <row r="8" spans="1:9" x14ac:dyDescent="0.3">
      <c r="A8" s="12">
        <v>5</v>
      </c>
      <c r="B8" s="3" t="s">
        <v>3</v>
      </c>
      <c r="C8" s="13"/>
      <c r="D8" s="13"/>
      <c r="E8" s="13"/>
      <c r="F8" s="13"/>
      <c r="G8" s="13"/>
      <c r="H8" s="4">
        <f>IF(COUNTA(C8:G8)=1,6-(IF($C8&lt;&gt;"",1,IF($D8&lt;&gt;"",2,IF($E8&lt;&gt;"",3,IF($F8&lt;&gt;"",4,IF($G8&lt;&gt;"",5,0)))))),0)</f>
        <v>0</v>
      </c>
    </row>
    <row r="9" spans="1:9" ht="33" x14ac:dyDescent="0.3">
      <c r="A9" s="12">
        <v>6</v>
      </c>
      <c r="B9" s="3" t="s">
        <v>122</v>
      </c>
      <c r="C9" s="13"/>
      <c r="D9" s="13"/>
      <c r="E9" s="13"/>
      <c r="F9" s="13"/>
      <c r="G9" s="13"/>
      <c r="H9" s="4">
        <f>IF(COUNTA(C9:G9)=1,6-(IF($C9&lt;&gt;"",1,IF($D9&lt;&gt;"",2,IF($E9&lt;&gt;"",3,IF($F9&lt;&gt;"",4,IF($G9&lt;&gt;"",5,0)))))),0)</f>
        <v>0</v>
      </c>
    </row>
    <row r="10" spans="1:9" ht="33" x14ac:dyDescent="0.3">
      <c r="A10" s="11">
        <v>7</v>
      </c>
      <c r="B10" s="3" t="s">
        <v>123</v>
      </c>
      <c r="C10" s="13"/>
      <c r="D10" s="13"/>
      <c r="E10" s="13"/>
      <c r="F10" s="13"/>
      <c r="G10" s="13"/>
      <c r="H10" s="4">
        <f t="shared" ref="H10:H12" si="1">IF(COUNTA(C10:G10)=1,(IF($C10&lt;&gt;"",1,IF($D10&lt;&gt;"",2,IF($E10&lt;&gt;"",3,IF($F10&lt;&gt;"",4,IF($G10&lt;&gt;"",5,0)))))),0)</f>
        <v>0</v>
      </c>
    </row>
    <row r="11" spans="1:9" ht="33" x14ac:dyDescent="0.3">
      <c r="A11" s="11">
        <v>8</v>
      </c>
      <c r="B11" s="3" t="s">
        <v>4</v>
      </c>
      <c r="C11" s="13"/>
      <c r="D11" s="13"/>
      <c r="E11" s="13"/>
      <c r="F11" s="13"/>
      <c r="G11" s="13"/>
      <c r="H11" s="4">
        <f t="shared" si="1"/>
        <v>0</v>
      </c>
    </row>
    <row r="12" spans="1:9" x14ac:dyDescent="0.3">
      <c r="A12" s="11">
        <v>9</v>
      </c>
      <c r="B12" s="3" t="s">
        <v>124</v>
      </c>
      <c r="C12" s="13"/>
      <c r="D12" s="13"/>
      <c r="E12" s="13"/>
      <c r="F12" s="13"/>
      <c r="G12" s="13"/>
      <c r="H12" s="4">
        <f t="shared" si="1"/>
        <v>0</v>
      </c>
    </row>
    <row r="13" spans="1:9" x14ac:dyDescent="0.3">
      <c r="A13" s="12">
        <v>10</v>
      </c>
      <c r="B13" s="3" t="s">
        <v>5</v>
      </c>
      <c r="C13" s="13"/>
      <c r="D13" s="13"/>
      <c r="E13" s="13"/>
      <c r="F13" s="13"/>
      <c r="G13" s="13"/>
      <c r="H13" s="4">
        <f>IF(COUNTA(C13:G13)=1,6-(IF($C13&lt;&gt;"",1,IF($D13&lt;&gt;"",2,IF($E13&lt;&gt;"",3,IF($F13&lt;&gt;"",4,IF($G13&lt;&gt;"",5,0)))))),0)</f>
        <v>0</v>
      </c>
    </row>
    <row r="14" spans="1:9" x14ac:dyDescent="0.3">
      <c r="A14" s="12">
        <v>11</v>
      </c>
      <c r="B14" s="3" t="s">
        <v>6</v>
      </c>
      <c r="C14" s="13"/>
      <c r="D14" s="13"/>
      <c r="E14" s="13"/>
      <c r="F14" s="13"/>
      <c r="G14" s="13"/>
      <c r="H14" s="4">
        <f>IF(COUNTA(C14:G14)=1,6-(IF($C14&lt;&gt;"",1,IF($D14&lt;&gt;"",2,IF($E14&lt;&gt;"",3,IF($F14&lt;&gt;"",4,IF($G14&lt;&gt;"",5,0)))))),0)</f>
        <v>0</v>
      </c>
    </row>
    <row r="15" spans="1:9" x14ac:dyDescent="0.3">
      <c r="A15" s="12">
        <v>12</v>
      </c>
      <c r="B15" s="3" t="s">
        <v>125</v>
      </c>
      <c r="C15" s="13"/>
      <c r="D15" s="13"/>
      <c r="E15" s="13"/>
      <c r="F15" s="13"/>
      <c r="G15" s="13"/>
      <c r="H15" s="4">
        <f>IF(COUNTA(C15:G15)=1,6-(IF($C15&lt;&gt;"",1,IF($D15&lt;&gt;"",2,IF($E15&lt;&gt;"",3,IF($F15&lt;&gt;"",4,IF($G15&lt;&gt;"",5,0)))))),0)</f>
        <v>0</v>
      </c>
    </row>
    <row r="16" spans="1:9" ht="33" x14ac:dyDescent="0.3">
      <c r="A16" s="11">
        <v>13</v>
      </c>
      <c r="B16" s="3" t="s">
        <v>53</v>
      </c>
      <c r="C16" s="13"/>
      <c r="D16" s="13"/>
      <c r="E16" s="13"/>
      <c r="F16" s="13"/>
      <c r="G16" s="13"/>
      <c r="H16" s="4">
        <f t="shared" ref="H16:H18" si="2">IF(COUNTA(C16:G16)=1,(IF($C16&lt;&gt;"",1,IF($D16&lt;&gt;"",2,IF($E16&lt;&gt;"",3,IF($F16&lt;&gt;"",4,IF($G16&lt;&gt;"",5,0)))))),0)</f>
        <v>0</v>
      </c>
    </row>
    <row r="17" spans="1:8" ht="33" x14ac:dyDescent="0.3">
      <c r="A17" s="11">
        <v>14</v>
      </c>
      <c r="B17" s="3" t="s">
        <v>7</v>
      </c>
      <c r="C17" s="13"/>
      <c r="D17" s="13"/>
      <c r="E17" s="13"/>
      <c r="F17" s="13"/>
      <c r="G17" s="13"/>
      <c r="H17" s="4">
        <f t="shared" si="2"/>
        <v>0</v>
      </c>
    </row>
    <row r="18" spans="1:8" x14ac:dyDescent="0.3">
      <c r="A18" s="11">
        <v>15</v>
      </c>
      <c r="B18" s="3" t="s">
        <v>8</v>
      </c>
      <c r="C18" s="13"/>
      <c r="D18" s="13"/>
      <c r="E18" s="13"/>
      <c r="F18" s="13"/>
      <c r="G18" s="13"/>
      <c r="H18" s="4">
        <f t="shared" si="2"/>
        <v>0</v>
      </c>
    </row>
    <row r="19" spans="1:8" x14ac:dyDescent="0.3">
      <c r="A19" s="12">
        <v>16</v>
      </c>
      <c r="B19" s="3" t="s">
        <v>9</v>
      </c>
      <c r="C19" s="13"/>
      <c r="D19" s="13"/>
      <c r="E19" s="13"/>
      <c r="F19" s="13"/>
      <c r="G19" s="13"/>
      <c r="H19" s="4">
        <f>IF(COUNTA(C19:G19)=1,6-(IF($C19&lt;&gt;"",1,IF($D19&lt;&gt;"",2,IF($E19&lt;&gt;"",3,IF($F19&lt;&gt;"",4,IF($G19&lt;&gt;"",5,0)))))),0)</f>
        <v>0</v>
      </c>
    </row>
    <row r="20" spans="1:8" x14ac:dyDescent="0.3">
      <c r="A20" s="12">
        <v>17</v>
      </c>
      <c r="B20" s="3" t="s">
        <v>54</v>
      </c>
      <c r="C20" s="13"/>
      <c r="D20" s="13"/>
      <c r="E20" s="13"/>
      <c r="F20" s="13"/>
      <c r="G20" s="13"/>
      <c r="H20" s="4">
        <f>IF(COUNTA(C20:G20)=1,6-(IF($C20&lt;&gt;"",1,IF($D20&lt;&gt;"",2,IF($E20&lt;&gt;"",3,IF($F20&lt;&gt;"",4,IF($G20&lt;&gt;"",5,0)))))),0)</f>
        <v>0</v>
      </c>
    </row>
    <row r="21" spans="1:8" ht="33" x14ac:dyDescent="0.3">
      <c r="A21" s="12">
        <v>18</v>
      </c>
      <c r="B21" s="3" t="s">
        <v>55</v>
      </c>
      <c r="C21" s="13"/>
      <c r="D21" s="13"/>
      <c r="E21" s="13"/>
      <c r="F21" s="13"/>
      <c r="G21" s="13"/>
      <c r="H21" s="4">
        <f>IF(COUNTA(C21:G21)=1,6-(IF($C21&lt;&gt;"",1,IF($D21&lt;&gt;"",2,IF($E21&lt;&gt;"",3,IF($F21&lt;&gt;"",4,IF($G21&lt;&gt;"",5,0)))))),0)</f>
        <v>0</v>
      </c>
    </row>
    <row r="22" spans="1:8" x14ac:dyDescent="0.3">
      <c r="A22" s="11">
        <v>19</v>
      </c>
      <c r="B22" s="3" t="s">
        <v>10</v>
      </c>
      <c r="C22" s="13"/>
      <c r="D22" s="13"/>
      <c r="E22" s="13"/>
      <c r="F22" s="13"/>
      <c r="G22" s="13"/>
      <c r="H22" s="4">
        <f t="shared" ref="H22:H24" si="3">IF(COUNTA(C22:G22)=1,(IF($C22&lt;&gt;"",1,IF($D22&lt;&gt;"",2,IF($E22&lt;&gt;"",3,IF($F22&lt;&gt;"",4,IF($G22&lt;&gt;"",5,0)))))),0)</f>
        <v>0</v>
      </c>
    </row>
    <row r="23" spans="1:8" x14ac:dyDescent="0.3">
      <c r="A23" s="11">
        <v>20</v>
      </c>
      <c r="B23" s="3" t="s">
        <v>11</v>
      </c>
      <c r="C23" s="13"/>
      <c r="D23" s="13"/>
      <c r="E23" s="13"/>
      <c r="F23" s="13"/>
      <c r="G23" s="13"/>
      <c r="H23" s="4">
        <f t="shared" si="3"/>
        <v>0</v>
      </c>
    </row>
    <row r="24" spans="1:8" ht="33" x14ac:dyDescent="0.3">
      <c r="A24" s="11">
        <v>21</v>
      </c>
      <c r="B24" s="3" t="s">
        <v>12</v>
      </c>
      <c r="C24" s="13"/>
      <c r="D24" s="13"/>
      <c r="E24" s="13"/>
      <c r="F24" s="13"/>
      <c r="G24" s="13"/>
      <c r="H24" s="4">
        <f t="shared" si="3"/>
        <v>0</v>
      </c>
    </row>
    <row r="25" spans="1:8" x14ac:dyDescent="0.3">
      <c r="A25" s="12">
        <v>22</v>
      </c>
      <c r="B25" s="3" t="s">
        <v>13</v>
      </c>
      <c r="C25" s="13"/>
      <c r="D25" s="13"/>
      <c r="E25" s="13"/>
      <c r="F25" s="13"/>
      <c r="G25" s="13"/>
      <c r="H25" s="4">
        <f>IF(COUNTA(C25:G25)=1,6-(IF($C25&lt;&gt;"",1,IF($D25&lt;&gt;"",2,IF($E25&lt;&gt;"",3,IF($F25&lt;&gt;"",4,IF($G25&lt;&gt;"",5,0)))))),0)</f>
        <v>0</v>
      </c>
    </row>
    <row r="26" spans="1:8" x14ac:dyDescent="0.3">
      <c r="A26" s="12">
        <v>23</v>
      </c>
      <c r="B26" s="3" t="s">
        <v>14</v>
      </c>
      <c r="C26" s="13"/>
      <c r="D26" s="13"/>
      <c r="E26" s="13"/>
      <c r="F26" s="13"/>
      <c r="G26" s="13"/>
      <c r="H26" s="4">
        <f>IF(COUNTA(C26:G26)=1,6-(IF($C26&lt;&gt;"",1,IF($D26&lt;&gt;"",2,IF($E26&lt;&gt;"",3,IF($F26&lt;&gt;"",4,IF($G26&lt;&gt;"",5,0)))))),0)</f>
        <v>0</v>
      </c>
    </row>
    <row r="27" spans="1:8" x14ac:dyDescent="0.3">
      <c r="A27" s="12">
        <v>24</v>
      </c>
      <c r="B27" s="3" t="s">
        <v>15</v>
      </c>
      <c r="C27" s="13"/>
      <c r="D27" s="13"/>
      <c r="E27" s="13"/>
      <c r="F27" s="13"/>
      <c r="G27" s="13"/>
      <c r="H27" s="4">
        <f>IF(COUNTA(C27:G27)=1,6-(IF($C27&lt;&gt;"",1,IF($D27&lt;&gt;"",2,IF($E27&lt;&gt;"",3,IF($F27&lt;&gt;"",4,IF($G27&lt;&gt;"",5,0)))))),0)</f>
        <v>0</v>
      </c>
    </row>
    <row r="28" spans="1:8" x14ac:dyDescent="0.3">
      <c r="A28" s="11">
        <v>25</v>
      </c>
      <c r="B28" s="3" t="s">
        <v>16</v>
      </c>
      <c r="C28" s="13"/>
      <c r="D28" s="13"/>
      <c r="E28" s="13"/>
      <c r="F28" s="13"/>
      <c r="G28" s="13"/>
      <c r="H28" s="4">
        <f t="shared" ref="H28:H30" si="4">IF(COUNTA(C28:G28)=1,(IF($C28&lt;&gt;"",1,IF($D28&lt;&gt;"",2,IF($E28&lt;&gt;"",3,IF($F28&lt;&gt;"",4,IF($G28&lt;&gt;"",5,0)))))),0)</f>
        <v>0</v>
      </c>
    </row>
    <row r="29" spans="1:8" ht="33" x14ac:dyDescent="0.3">
      <c r="A29" s="11">
        <v>26</v>
      </c>
      <c r="B29" s="3" t="s">
        <v>17</v>
      </c>
      <c r="C29" s="13"/>
      <c r="D29" s="13"/>
      <c r="E29" s="13"/>
      <c r="F29" s="13"/>
      <c r="G29" s="13"/>
      <c r="H29" s="4">
        <f t="shared" si="4"/>
        <v>0</v>
      </c>
    </row>
    <row r="30" spans="1:8" x14ac:dyDescent="0.3">
      <c r="A30" s="11">
        <v>27</v>
      </c>
      <c r="B30" s="3" t="s">
        <v>18</v>
      </c>
      <c r="C30" s="13"/>
      <c r="D30" s="13"/>
      <c r="E30" s="13"/>
      <c r="F30" s="13"/>
      <c r="G30" s="13"/>
      <c r="H30" s="4">
        <f t="shared" si="4"/>
        <v>0</v>
      </c>
    </row>
    <row r="31" spans="1:8" x14ac:dyDescent="0.3">
      <c r="A31" s="12">
        <v>28</v>
      </c>
      <c r="B31" s="3" t="s">
        <v>19</v>
      </c>
      <c r="C31" s="13"/>
      <c r="D31" s="13"/>
      <c r="E31" s="13"/>
      <c r="F31" s="13"/>
      <c r="G31" s="13"/>
      <c r="H31" s="4">
        <f>IF(COUNTA(C31:G31)=1,6-(IF($C31&lt;&gt;"",1,IF($D31&lt;&gt;"",2,IF($E31&lt;&gt;"",3,IF($F31&lt;&gt;"",4,IF($G31&lt;&gt;"",5,0)))))),0)</f>
        <v>0</v>
      </c>
    </row>
    <row r="32" spans="1:8" ht="33" x14ac:dyDescent="0.3">
      <c r="A32" s="12">
        <v>29</v>
      </c>
      <c r="B32" s="3" t="s">
        <v>20</v>
      </c>
      <c r="C32" s="13"/>
      <c r="D32" s="13"/>
      <c r="E32" s="13"/>
      <c r="F32" s="13"/>
      <c r="G32" s="13"/>
      <c r="H32" s="4">
        <f>IF(COUNTA(C32:G32)=1,6-(IF($C32&lt;&gt;"",1,IF($D32&lt;&gt;"",2,IF($E32&lt;&gt;"",3,IF($F32&lt;&gt;"",4,IF($G32&lt;&gt;"",5,0)))))),0)</f>
        <v>0</v>
      </c>
    </row>
    <row r="33" spans="1:8" x14ac:dyDescent="0.3">
      <c r="A33" s="12">
        <v>30</v>
      </c>
      <c r="B33" s="3" t="s">
        <v>21</v>
      </c>
      <c r="C33" s="13"/>
      <c r="D33" s="13"/>
      <c r="E33" s="13"/>
      <c r="F33" s="13"/>
      <c r="G33" s="13"/>
      <c r="H33" s="4">
        <f>IF(COUNTA(C33:G33)=1,6-(IF($C33&lt;&gt;"",1,IF($D33&lt;&gt;"",2,IF($E33&lt;&gt;"",3,IF($F33&lt;&gt;"",4,IF($G33&lt;&gt;"",5,0)))))),0)</f>
        <v>0</v>
      </c>
    </row>
    <row r="34" spans="1:8" x14ac:dyDescent="0.3">
      <c r="A34" s="11">
        <v>31</v>
      </c>
      <c r="B34" s="3" t="s">
        <v>22</v>
      </c>
      <c r="C34" s="13"/>
      <c r="D34" s="13"/>
      <c r="E34" s="13"/>
      <c r="F34" s="13"/>
      <c r="G34" s="13"/>
      <c r="H34" s="4">
        <f t="shared" ref="H34:H36" si="5">IF(COUNTA(C34:G34)=1,(IF($C34&lt;&gt;"",1,IF($D34&lt;&gt;"",2,IF($E34&lt;&gt;"",3,IF($F34&lt;&gt;"",4,IF($G34&lt;&gt;"",5,0)))))),0)</f>
        <v>0</v>
      </c>
    </row>
    <row r="35" spans="1:8" x14ac:dyDescent="0.3">
      <c r="A35" s="11">
        <v>32</v>
      </c>
      <c r="B35" s="3" t="s">
        <v>23</v>
      </c>
      <c r="C35" s="13"/>
      <c r="D35" s="13"/>
      <c r="E35" s="13"/>
      <c r="F35" s="13"/>
      <c r="G35" s="13"/>
      <c r="H35" s="4">
        <f t="shared" si="5"/>
        <v>0</v>
      </c>
    </row>
    <row r="36" spans="1:8" x14ac:dyDescent="0.3">
      <c r="A36" s="11">
        <v>33</v>
      </c>
      <c r="B36" s="3" t="s">
        <v>24</v>
      </c>
      <c r="C36" s="13"/>
      <c r="D36" s="13"/>
      <c r="E36" s="13"/>
      <c r="F36" s="13"/>
      <c r="G36" s="13"/>
      <c r="H36" s="4">
        <f t="shared" si="5"/>
        <v>0</v>
      </c>
    </row>
    <row r="37" spans="1:8" x14ac:dyDescent="0.3">
      <c r="A37" s="12">
        <v>34</v>
      </c>
      <c r="B37" s="3" t="s">
        <v>25</v>
      </c>
      <c r="C37" s="13"/>
      <c r="D37" s="13"/>
      <c r="E37" s="13"/>
      <c r="F37" s="13"/>
      <c r="G37" s="13"/>
      <c r="H37" s="4">
        <f>IF(COUNTA(C37:G37)=1,6-(IF($C37&lt;&gt;"",1,IF($D37&lt;&gt;"",2,IF($E37&lt;&gt;"",3,IF($F37&lt;&gt;"",4,IF($G37&lt;&gt;"",5,0)))))),0)</f>
        <v>0</v>
      </c>
    </row>
    <row r="38" spans="1:8" x14ac:dyDescent="0.3">
      <c r="A38" s="12">
        <v>35</v>
      </c>
      <c r="B38" s="3" t="s">
        <v>26</v>
      </c>
      <c r="C38" s="13"/>
      <c r="D38" s="13"/>
      <c r="E38" s="13"/>
      <c r="F38" s="13"/>
      <c r="G38" s="13"/>
      <c r="H38" s="4">
        <f>IF(COUNTA(C38:G38)=1,6-(IF($C38&lt;&gt;"",1,IF($D38&lt;&gt;"",2,IF($E38&lt;&gt;"",3,IF($F38&lt;&gt;"",4,IF($G38&lt;&gt;"",5,0)))))),0)</f>
        <v>0</v>
      </c>
    </row>
    <row r="39" spans="1:8" x14ac:dyDescent="0.3">
      <c r="A39" s="12">
        <v>36</v>
      </c>
      <c r="B39" s="3" t="s">
        <v>27</v>
      </c>
      <c r="C39" s="13"/>
      <c r="D39" s="13"/>
      <c r="E39" s="13"/>
      <c r="F39" s="13"/>
      <c r="G39" s="13"/>
      <c r="H39" s="4">
        <f>IF(COUNTA(C39:G39)=1,6-(IF($C39&lt;&gt;"",1,IF($D39&lt;&gt;"",2,IF($E39&lt;&gt;"",3,IF($F39&lt;&gt;"",4,IF($G39&lt;&gt;"",5,0)))))),0)</f>
        <v>0</v>
      </c>
    </row>
    <row r="40" spans="1:8" x14ac:dyDescent="0.3">
      <c r="A40" s="11">
        <v>37</v>
      </c>
      <c r="B40" s="3" t="s">
        <v>28</v>
      </c>
      <c r="C40" s="13"/>
      <c r="D40" s="13"/>
      <c r="E40" s="13"/>
      <c r="F40" s="13"/>
      <c r="G40" s="13"/>
      <c r="H40" s="4">
        <f t="shared" ref="H40:H42" si="6">IF(COUNTA(C40:G40)=1,(IF($C40&lt;&gt;"",1,IF($D40&lt;&gt;"",2,IF($E40&lt;&gt;"",3,IF($F40&lt;&gt;"",4,IF($G40&lt;&gt;"",5,0)))))),0)</f>
        <v>0</v>
      </c>
    </row>
    <row r="41" spans="1:8" ht="33" x14ac:dyDescent="0.3">
      <c r="A41" s="11">
        <v>38</v>
      </c>
      <c r="B41" s="3" t="s">
        <v>56</v>
      </c>
      <c r="C41" s="13"/>
      <c r="D41" s="13"/>
      <c r="E41" s="13"/>
      <c r="F41" s="13"/>
      <c r="G41" s="13"/>
      <c r="H41" s="4">
        <f t="shared" si="6"/>
        <v>0</v>
      </c>
    </row>
    <row r="42" spans="1:8" x14ac:dyDescent="0.3">
      <c r="A42" s="11">
        <v>39</v>
      </c>
      <c r="B42" s="3" t="s">
        <v>29</v>
      </c>
      <c r="C42" s="13"/>
      <c r="D42" s="13"/>
      <c r="E42" s="13"/>
      <c r="F42" s="13"/>
      <c r="G42" s="13"/>
      <c r="H42" s="4">
        <f t="shared" si="6"/>
        <v>0</v>
      </c>
    </row>
    <row r="43" spans="1:8" ht="33" x14ac:dyDescent="0.3">
      <c r="A43" s="12">
        <v>40</v>
      </c>
      <c r="B43" s="3" t="s">
        <v>30</v>
      </c>
      <c r="C43" s="13"/>
      <c r="D43" s="13"/>
      <c r="E43" s="13"/>
      <c r="F43" s="13"/>
      <c r="G43" s="13"/>
      <c r="H43" s="4">
        <f>IF(COUNTA(C43:G43)=1,6-(IF($C43&lt;&gt;"",1,IF($D43&lt;&gt;"",2,IF($E43&lt;&gt;"",3,IF($F43&lt;&gt;"",4,IF($G43&lt;&gt;"",5,0)))))),0)</f>
        <v>0</v>
      </c>
    </row>
    <row r="44" spans="1:8" ht="33" x14ac:dyDescent="0.3">
      <c r="A44" s="12">
        <v>41</v>
      </c>
      <c r="B44" s="3" t="s">
        <v>31</v>
      </c>
      <c r="C44" s="13"/>
      <c r="D44" s="13"/>
      <c r="E44" s="13"/>
      <c r="F44" s="13"/>
      <c r="G44" s="13"/>
      <c r="H44" s="4">
        <f>IF(COUNTA(C44:G44)=1,6-(IF($C44&lt;&gt;"",1,IF($D44&lt;&gt;"",2,IF($E44&lt;&gt;"",3,IF($F44&lt;&gt;"",4,IF($G44&lt;&gt;"",5,0)))))),0)</f>
        <v>0</v>
      </c>
    </row>
    <row r="45" spans="1:8" x14ac:dyDescent="0.3">
      <c r="A45" s="12">
        <v>42</v>
      </c>
      <c r="B45" s="3" t="s">
        <v>32</v>
      </c>
      <c r="C45" s="13"/>
      <c r="D45" s="13"/>
      <c r="E45" s="13"/>
      <c r="F45" s="13"/>
      <c r="G45" s="13"/>
      <c r="H45" s="4">
        <f>IF(COUNTA(C45:G45)=1,6-(IF($C45&lt;&gt;"",1,IF($D45&lt;&gt;"",2,IF($E45&lt;&gt;"",3,IF($F45&lt;&gt;"",4,IF($G45&lt;&gt;"",5,0)))))),0)</f>
        <v>0</v>
      </c>
    </row>
    <row r="46" spans="1:8" x14ac:dyDescent="0.3">
      <c r="A46" s="11">
        <v>43</v>
      </c>
      <c r="B46" s="3" t="s">
        <v>57</v>
      </c>
      <c r="C46" s="13"/>
      <c r="D46" s="13"/>
      <c r="E46" s="13"/>
      <c r="F46" s="13"/>
      <c r="G46" s="13"/>
      <c r="H46" s="4">
        <f t="shared" ref="H46:H53" si="7">IF(COUNTA(C46:G46)=1,(IF($C46&lt;&gt;"",1,IF($D46&lt;&gt;"",2,IF($E46&lt;&gt;"",3,IF($F46&lt;&gt;"",4,IF($G46&lt;&gt;"",5,0)))))),0)</f>
        <v>0</v>
      </c>
    </row>
    <row r="47" spans="1:8" x14ac:dyDescent="0.3">
      <c r="A47" s="11">
        <v>44</v>
      </c>
      <c r="B47" s="3" t="s">
        <v>33</v>
      </c>
      <c r="C47" s="13"/>
      <c r="D47" s="13"/>
      <c r="E47" s="13"/>
      <c r="F47" s="13"/>
      <c r="G47" s="13"/>
      <c r="H47" s="4">
        <f t="shared" si="7"/>
        <v>0</v>
      </c>
    </row>
    <row r="48" spans="1:8" x14ac:dyDescent="0.3">
      <c r="A48" s="11">
        <v>45</v>
      </c>
      <c r="B48" s="3" t="s">
        <v>34</v>
      </c>
      <c r="C48" s="13"/>
      <c r="D48" s="13"/>
      <c r="E48" s="13"/>
      <c r="F48" s="13"/>
      <c r="G48" s="13"/>
      <c r="H48" s="4">
        <f t="shared" si="7"/>
        <v>0</v>
      </c>
    </row>
    <row r="49" spans="1:8" x14ac:dyDescent="0.3">
      <c r="A49" s="11">
        <v>46</v>
      </c>
      <c r="B49" s="3" t="s">
        <v>127</v>
      </c>
      <c r="C49" s="13"/>
      <c r="D49" s="13"/>
      <c r="E49" s="13"/>
      <c r="F49" s="13"/>
      <c r="G49" s="13"/>
      <c r="H49" s="4">
        <f t="shared" si="7"/>
        <v>0</v>
      </c>
    </row>
    <row r="50" spans="1:8" x14ac:dyDescent="0.3">
      <c r="A50" s="11">
        <v>47</v>
      </c>
      <c r="B50" s="3" t="s">
        <v>35</v>
      </c>
      <c r="C50" s="13"/>
      <c r="D50" s="13"/>
      <c r="E50" s="13"/>
      <c r="F50" s="13"/>
      <c r="G50" s="13"/>
      <c r="H50" s="4">
        <f t="shared" si="7"/>
        <v>0</v>
      </c>
    </row>
    <row r="51" spans="1:8" x14ac:dyDescent="0.3">
      <c r="A51" s="11">
        <v>48</v>
      </c>
      <c r="B51" s="3" t="s">
        <v>36</v>
      </c>
      <c r="C51" s="13"/>
      <c r="D51" s="13"/>
      <c r="E51" s="13"/>
      <c r="F51" s="13"/>
      <c r="G51" s="13"/>
      <c r="H51" s="4">
        <f t="shared" si="7"/>
        <v>0</v>
      </c>
    </row>
    <row r="52" spans="1:8" x14ac:dyDescent="0.3">
      <c r="A52" s="11">
        <v>49</v>
      </c>
      <c r="B52" s="3" t="s">
        <v>37</v>
      </c>
      <c r="C52" s="13"/>
      <c r="D52" s="13"/>
      <c r="E52" s="13"/>
      <c r="F52" s="13"/>
      <c r="G52" s="13"/>
      <c r="H52" s="4">
        <f t="shared" si="7"/>
        <v>0</v>
      </c>
    </row>
    <row r="53" spans="1:8" ht="33" x14ac:dyDescent="0.3">
      <c r="A53" s="11">
        <v>50</v>
      </c>
      <c r="B53" s="3" t="s">
        <v>38</v>
      </c>
      <c r="C53" s="13"/>
      <c r="D53" s="13"/>
      <c r="E53" s="13"/>
      <c r="F53" s="13"/>
      <c r="G53" s="13"/>
      <c r="H53" s="4">
        <f t="shared" si="7"/>
        <v>0</v>
      </c>
    </row>
    <row r="54" spans="1:8" x14ac:dyDescent="0.3">
      <c r="A54" s="12">
        <v>51</v>
      </c>
      <c r="B54" s="3" t="s">
        <v>39</v>
      </c>
      <c r="C54" s="13"/>
      <c r="D54" s="13"/>
      <c r="E54" s="13"/>
      <c r="F54" s="13"/>
      <c r="G54" s="13"/>
      <c r="H54" s="4">
        <f>IF(COUNTA(C54:G54)=1,6-(IF($C54&lt;&gt;"",1,IF($D54&lt;&gt;"",2,IF($E54&lt;&gt;"",3,IF($F54&lt;&gt;"",4,IF($G54&lt;&gt;"",5,0)))))),0)</f>
        <v>0</v>
      </c>
    </row>
    <row r="55" spans="1:8" x14ac:dyDescent="0.3">
      <c r="A55" s="12">
        <v>52</v>
      </c>
      <c r="B55" s="3" t="s">
        <v>58</v>
      </c>
      <c r="C55" s="13"/>
      <c r="D55" s="13"/>
      <c r="E55" s="13"/>
      <c r="F55" s="13"/>
      <c r="G55" s="13"/>
      <c r="H55" s="4">
        <f>IF(COUNTA(C55:G55)=1,6-(IF($C55&lt;&gt;"",1,IF($D55&lt;&gt;"",2,IF($E55&lt;&gt;"",3,IF($F55&lt;&gt;"",4,IF($G55&lt;&gt;"",5,0)))))),0)</f>
        <v>0</v>
      </c>
    </row>
    <row r="56" spans="1:8" x14ac:dyDescent="0.3">
      <c r="A56" s="12">
        <v>53</v>
      </c>
      <c r="B56" s="3" t="s">
        <v>40</v>
      </c>
      <c r="C56" s="13"/>
      <c r="D56" s="13"/>
      <c r="E56" s="13"/>
      <c r="F56" s="13"/>
      <c r="G56" s="13"/>
      <c r="H56" s="4">
        <f>IF(COUNTA(C56:G56)=1,6-(IF($C56&lt;&gt;"",1,IF($D56&lt;&gt;"",2,IF($E56&lt;&gt;"",3,IF($F56&lt;&gt;"",4,IF($G56&lt;&gt;"",5,0)))))),0)</f>
        <v>0</v>
      </c>
    </row>
    <row r="57" spans="1:8" ht="16.5" customHeight="1" x14ac:dyDescent="0.3">
      <c r="A57" s="38" t="s">
        <v>59</v>
      </c>
      <c r="B57" s="39"/>
      <c r="C57" s="39"/>
      <c r="D57" s="39"/>
      <c r="E57" s="39"/>
      <c r="F57" s="39"/>
      <c r="G57" s="40"/>
      <c r="H57" s="4">
        <f>SUM(H4:H56)</f>
        <v>0</v>
      </c>
    </row>
    <row r="58" spans="1:8" x14ac:dyDescent="0.3">
      <c r="G58" t="s">
        <v>50</v>
      </c>
      <c r="H58" s="9">
        <f>IF(COUNTIF(H4:H56,0)=0,"완료!!",COUNTIF(H4:H56,0))</f>
        <v>53</v>
      </c>
    </row>
    <row r="59" spans="1:8" x14ac:dyDescent="0.3">
      <c r="H59" s="6" t="s">
        <v>52</v>
      </c>
    </row>
  </sheetData>
  <mergeCells count="2">
    <mergeCell ref="A57:B57"/>
    <mergeCell ref="C57:G57"/>
  </mergeCells>
  <phoneticPr fontId="1" type="noConversion"/>
  <conditionalFormatting sqref="H4:H57">
    <cfRule type="expression" dxfId="2" priority="11">
      <formula>$H4=0</formula>
    </cfRule>
  </conditionalFormatting>
  <conditionalFormatting sqref="H58">
    <cfRule type="expression" dxfId="1" priority="9">
      <formula>$H$58="완료!!"</formula>
    </cfRule>
    <cfRule type="expression" dxfId="0" priority="10">
      <formula>$H$58&lt;&gt;0</formula>
    </cfRule>
  </conditionalFormatting>
  <dataValidations count="2">
    <dataValidation type="custom" allowBlank="1" showInputMessage="1" showErrorMessage="1" error="sdsds" sqref="K4" xr:uid="{00000000-0002-0000-0000-000000000000}">
      <formula1>J4=2</formula1>
    </dataValidation>
    <dataValidation type="custom" allowBlank="1" showInputMessage="1" showErrorMessage="1" error="하나의 값만 선택하세요!" sqref="C4:G56" xr:uid="{00000000-0002-0000-0000-000001000000}">
      <formula1>COUNTA($C4:$G4)&lt;2</formula1>
    </dataValidation>
  </dataValidations>
  <pageMargins left="0.31" right="0.31" top="0.43" bottom="0.48" header="0.31496062992125984" footer="0.31496062992125984"/>
  <pageSetup paperSize="9"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30"/>
  <sheetViews>
    <sheetView tabSelected="1" workbookViewId="0">
      <selection activeCell="P16" sqref="P16"/>
    </sheetView>
  </sheetViews>
  <sheetFormatPr defaultRowHeight="16.5" x14ac:dyDescent="0.3"/>
  <cols>
    <col min="1" max="1" width="2.75" style="14" customWidth="1"/>
    <col min="2" max="3" width="9" style="14"/>
    <col min="4" max="4" width="11" style="14" bestFit="1" customWidth="1"/>
    <col min="5" max="16384" width="9" style="14"/>
  </cols>
  <sheetData>
    <row r="2" spans="2:12" ht="20.25" x14ac:dyDescent="0.3">
      <c r="B2" s="33" t="s">
        <v>116</v>
      </c>
      <c r="G2" s="27">
        <f>검사Sheet!H57</f>
        <v>0</v>
      </c>
    </row>
    <row r="3" spans="2:12" x14ac:dyDescent="0.3">
      <c r="B3" s="26" t="s">
        <v>119</v>
      </c>
      <c r="C3" s="34">
        <f>G2-195</f>
        <v>-195</v>
      </c>
      <c r="D3" s="32" t="str">
        <f>IF(C3=0,"같습니다!",IF(C3&gt;0,"높습니다!","낮습니다"))</f>
        <v>낮습니다</v>
      </c>
      <c r="E3" s="30" t="s">
        <v>60</v>
      </c>
    </row>
    <row r="4" spans="2:12" ht="17.25" thickBot="1" x14ac:dyDescent="0.35">
      <c r="C4" s="26"/>
      <c r="D4" s="31"/>
      <c r="E4" s="32"/>
      <c r="F4" s="30"/>
    </row>
    <row r="5" spans="2:12" x14ac:dyDescent="0.3">
      <c r="B5" s="44" t="s">
        <v>63</v>
      </c>
      <c r="C5" s="22" t="s">
        <v>68</v>
      </c>
      <c r="D5" s="22"/>
      <c r="E5" s="22"/>
      <c r="F5" s="22"/>
      <c r="G5" s="22"/>
      <c r="H5" s="22"/>
      <c r="I5" s="22"/>
      <c r="J5" s="22"/>
      <c r="K5" s="22"/>
      <c r="L5" s="23"/>
    </row>
    <row r="6" spans="2:12" x14ac:dyDescent="0.3">
      <c r="B6" s="45"/>
      <c r="C6" s="16" t="s">
        <v>67</v>
      </c>
      <c r="D6" s="16"/>
      <c r="E6" s="16"/>
      <c r="F6" s="16"/>
      <c r="G6" s="16"/>
      <c r="H6" s="16"/>
      <c r="I6" s="16"/>
      <c r="J6" s="16"/>
      <c r="K6" s="16"/>
      <c r="L6" s="24"/>
    </row>
    <row r="7" spans="2:12" x14ac:dyDescent="0.3">
      <c r="B7" s="45"/>
      <c r="C7" s="16" t="s">
        <v>121</v>
      </c>
      <c r="D7" s="16"/>
      <c r="E7" s="16"/>
      <c r="F7" s="16"/>
      <c r="G7" s="16"/>
      <c r="H7" s="16"/>
      <c r="I7" s="16"/>
      <c r="J7" s="16"/>
      <c r="K7" s="16"/>
      <c r="L7" s="24"/>
    </row>
    <row r="8" spans="2:12" x14ac:dyDescent="0.3">
      <c r="B8" s="47" t="s">
        <v>64</v>
      </c>
      <c r="C8" s="16" t="s">
        <v>66</v>
      </c>
      <c r="D8" s="16"/>
      <c r="E8" s="16"/>
      <c r="F8" s="16"/>
      <c r="G8" s="16"/>
      <c r="H8" s="16"/>
      <c r="I8" s="16"/>
      <c r="J8" s="16"/>
      <c r="K8" s="16"/>
      <c r="L8" s="24"/>
    </row>
    <row r="9" spans="2:12" x14ac:dyDescent="0.3">
      <c r="B9" s="48"/>
      <c r="C9" s="16" t="s">
        <v>65</v>
      </c>
      <c r="D9" s="16"/>
      <c r="E9" s="16"/>
      <c r="F9" s="16"/>
      <c r="G9" s="16"/>
      <c r="H9" s="16"/>
      <c r="I9" s="16"/>
      <c r="J9" s="16"/>
      <c r="K9" s="16"/>
      <c r="L9" s="24"/>
    </row>
    <row r="10" spans="2:12" x14ac:dyDescent="0.3">
      <c r="B10" s="45" t="s">
        <v>62</v>
      </c>
      <c r="C10" s="16" t="s">
        <v>118</v>
      </c>
      <c r="D10" s="16"/>
      <c r="E10" s="16"/>
      <c r="F10" s="16"/>
      <c r="G10" s="16"/>
      <c r="H10" s="16"/>
      <c r="I10" s="16"/>
      <c r="J10" s="16"/>
      <c r="K10" s="16"/>
      <c r="L10" s="24"/>
    </row>
    <row r="11" spans="2:12" ht="17.25" thickBot="1" x14ac:dyDescent="0.35">
      <c r="B11" s="46"/>
      <c r="C11" s="35" t="s">
        <v>61</v>
      </c>
      <c r="D11" s="35"/>
      <c r="E11" s="35"/>
      <c r="F11" s="35"/>
      <c r="G11" s="35"/>
      <c r="H11" s="35"/>
      <c r="I11" s="35"/>
      <c r="J11" s="35"/>
      <c r="K11" s="35"/>
      <c r="L11" s="36"/>
    </row>
    <row r="13" spans="2:12" ht="17.25" thickBot="1" x14ac:dyDescent="0.35">
      <c r="B13" s="14" t="s">
        <v>69</v>
      </c>
    </row>
    <row r="14" spans="2:12" x14ac:dyDescent="0.3">
      <c r="B14" s="54" t="s">
        <v>73</v>
      </c>
      <c r="C14" s="55"/>
      <c r="D14" s="28" t="s">
        <v>70</v>
      </c>
      <c r="E14" s="20">
        <f>SUM(검사Sheet!H4:H9)</f>
        <v>0</v>
      </c>
      <c r="F14" s="21" t="s">
        <v>83</v>
      </c>
      <c r="G14" s="22"/>
      <c r="H14" s="22"/>
      <c r="I14" s="22"/>
      <c r="J14" s="22"/>
      <c r="K14" s="22"/>
      <c r="L14" s="23"/>
    </row>
    <row r="15" spans="2:12" x14ac:dyDescent="0.3">
      <c r="B15" s="49">
        <f>SUM(E14:E16)</f>
        <v>0</v>
      </c>
      <c r="C15" s="50"/>
      <c r="D15" s="29" t="s">
        <v>71</v>
      </c>
      <c r="E15" s="17">
        <f>SUM(검사Sheet!H10:H15)</f>
        <v>0</v>
      </c>
      <c r="F15" s="15" t="s">
        <v>84</v>
      </c>
      <c r="G15" s="16"/>
      <c r="H15" s="16"/>
      <c r="I15" s="16"/>
      <c r="J15" s="16"/>
      <c r="K15" s="16"/>
      <c r="L15" s="24"/>
    </row>
    <row r="16" spans="2:12" x14ac:dyDescent="0.3">
      <c r="B16" s="25" t="s">
        <v>74</v>
      </c>
      <c r="C16" s="18"/>
      <c r="D16" s="29" t="s">
        <v>72</v>
      </c>
      <c r="E16" s="17">
        <f>SUM(검사Sheet!H16:H21)</f>
        <v>0</v>
      </c>
      <c r="F16" s="15" t="s">
        <v>85</v>
      </c>
      <c r="G16" s="16"/>
      <c r="H16" s="16"/>
      <c r="I16" s="16"/>
      <c r="J16" s="16"/>
      <c r="K16" s="16"/>
      <c r="L16" s="24"/>
    </row>
    <row r="17" spans="2:12" x14ac:dyDescent="0.3">
      <c r="B17" s="59" t="s">
        <v>82</v>
      </c>
      <c r="C17" s="60"/>
      <c r="D17" s="56"/>
      <c r="E17" s="41" t="s">
        <v>81</v>
      </c>
      <c r="F17" s="42"/>
      <c r="G17" s="56"/>
      <c r="H17" s="42" t="s">
        <v>75</v>
      </c>
      <c r="I17" s="56"/>
      <c r="J17" s="41" t="s">
        <v>77</v>
      </c>
      <c r="K17" s="42"/>
      <c r="L17" s="43"/>
    </row>
    <row r="18" spans="2:12" ht="17.25" thickBot="1" x14ac:dyDescent="0.35">
      <c r="B18" s="51" t="s">
        <v>78</v>
      </c>
      <c r="C18" s="52"/>
      <c r="D18" s="53"/>
      <c r="E18" s="57" t="s">
        <v>79</v>
      </c>
      <c r="F18" s="52"/>
      <c r="G18" s="53"/>
      <c r="H18" s="52" t="s">
        <v>76</v>
      </c>
      <c r="I18" s="53"/>
      <c r="J18" s="57" t="s">
        <v>80</v>
      </c>
      <c r="K18" s="52"/>
      <c r="L18" s="58"/>
    </row>
    <row r="19" spans="2:12" ht="17.25" thickBot="1" x14ac:dyDescent="0.3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2" x14ac:dyDescent="0.3">
      <c r="B20" s="54" t="s">
        <v>86</v>
      </c>
      <c r="C20" s="55"/>
      <c r="D20" s="28" t="s">
        <v>87</v>
      </c>
      <c r="E20" s="20">
        <f>SUM(검사Sheet!H22:H27)</f>
        <v>0</v>
      </c>
      <c r="F20" s="21" t="s">
        <v>88</v>
      </c>
      <c r="G20" s="22"/>
      <c r="H20" s="22"/>
      <c r="I20" s="22"/>
      <c r="J20" s="22"/>
      <c r="K20" s="22"/>
      <c r="L20" s="23"/>
    </row>
    <row r="21" spans="2:12" x14ac:dyDescent="0.3">
      <c r="B21" s="49">
        <f>SUM(E20:E22)</f>
        <v>0</v>
      </c>
      <c r="C21" s="50"/>
      <c r="D21" s="29" t="s">
        <v>89</v>
      </c>
      <c r="E21" s="17">
        <f>SUM(검사Sheet!H28:H33)</f>
        <v>0</v>
      </c>
      <c r="F21" s="15" t="s">
        <v>90</v>
      </c>
      <c r="G21" s="16"/>
      <c r="H21" s="16"/>
      <c r="I21" s="16"/>
      <c r="J21" s="16"/>
      <c r="K21" s="16"/>
      <c r="L21" s="24"/>
    </row>
    <row r="22" spans="2:12" x14ac:dyDescent="0.3">
      <c r="B22" s="25" t="s">
        <v>91</v>
      </c>
      <c r="C22" s="18"/>
      <c r="D22" s="29" t="s">
        <v>92</v>
      </c>
      <c r="E22" s="17">
        <f>SUM(검사Sheet!H34:H39)</f>
        <v>0</v>
      </c>
      <c r="F22" s="15" t="s">
        <v>93</v>
      </c>
      <c r="G22" s="16"/>
      <c r="H22" s="16"/>
      <c r="I22" s="16"/>
      <c r="J22" s="16"/>
      <c r="K22" s="16"/>
      <c r="L22" s="24"/>
    </row>
    <row r="23" spans="2:12" x14ac:dyDescent="0.3">
      <c r="B23" s="59" t="s">
        <v>111</v>
      </c>
      <c r="C23" s="60"/>
      <c r="D23" s="56"/>
      <c r="E23" s="41" t="s">
        <v>110</v>
      </c>
      <c r="F23" s="42"/>
      <c r="G23" s="56"/>
      <c r="H23" s="42" t="s">
        <v>108</v>
      </c>
      <c r="I23" s="56"/>
      <c r="J23" s="41" t="s">
        <v>109</v>
      </c>
      <c r="K23" s="42"/>
      <c r="L23" s="43"/>
    </row>
    <row r="24" spans="2:12" ht="17.25" thickBot="1" x14ac:dyDescent="0.35">
      <c r="B24" s="51" t="s">
        <v>120</v>
      </c>
      <c r="C24" s="52"/>
      <c r="D24" s="53"/>
      <c r="E24" s="57" t="s">
        <v>112</v>
      </c>
      <c r="F24" s="52"/>
      <c r="G24" s="53"/>
      <c r="H24" s="52" t="s">
        <v>98</v>
      </c>
      <c r="I24" s="53"/>
      <c r="J24" s="57" t="s">
        <v>99</v>
      </c>
      <c r="K24" s="52"/>
      <c r="L24" s="58"/>
    </row>
    <row r="25" spans="2:12" ht="17.25" thickBot="1" x14ac:dyDescent="0.3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2:12" x14ac:dyDescent="0.3">
      <c r="B26" s="54" t="s">
        <v>100</v>
      </c>
      <c r="C26" s="55"/>
      <c r="D26" s="28" t="s">
        <v>101</v>
      </c>
      <c r="E26" s="20">
        <f>SUM(검사Sheet!H40:H45)</f>
        <v>0</v>
      </c>
      <c r="F26" s="21" t="s">
        <v>102</v>
      </c>
      <c r="G26" s="22"/>
      <c r="H26" s="22"/>
      <c r="I26" s="22"/>
      <c r="J26" s="22"/>
      <c r="K26" s="22"/>
      <c r="L26" s="23"/>
    </row>
    <row r="27" spans="2:12" x14ac:dyDescent="0.3">
      <c r="B27" s="49">
        <f>SUM(E26:E28)</f>
        <v>0</v>
      </c>
      <c r="C27" s="50"/>
      <c r="D27" s="29" t="s">
        <v>103</v>
      </c>
      <c r="E27" s="17">
        <f>SUM(검사Sheet!H46:H50)</f>
        <v>0</v>
      </c>
      <c r="F27" s="15" t="s">
        <v>104</v>
      </c>
      <c r="G27" s="16"/>
      <c r="H27" s="16"/>
      <c r="I27" s="16"/>
      <c r="J27" s="16"/>
      <c r="K27" s="16"/>
      <c r="L27" s="24"/>
    </row>
    <row r="28" spans="2:12" x14ac:dyDescent="0.3">
      <c r="B28" s="25" t="s">
        <v>105</v>
      </c>
      <c r="C28" s="18"/>
      <c r="D28" s="29" t="s">
        <v>106</v>
      </c>
      <c r="E28" s="17">
        <f>SUM(검사Sheet!H51:H56)</f>
        <v>0</v>
      </c>
      <c r="F28" s="15" t="s">
        <v>107</v>
      </c>
      <c r="G28" s="16"/>
      <c r="H28" s="16"/>
      <c r="I28" s="16"/>
      <c r="J28" s="16"/>
      <c r="K28" s="16"/>
      <c r="L28" s="24"/>
    </row>
    <row r="29" spans="2:12" x14ac:dyDescent="0.3">
      <c r="B29" s="59" t="s">
        <v>94</v>
      </c>
      <c r="C29" s="60"/>
      <c r="D29" s="56"/>
      <c r="E29" s="41" t="s">
        <v>95</v>
      </c>
      <c r="F29" s="42"/>
      <c r="G29" s="56"/>
      <c r="H29" s="42" t="s">
        <v>96</v>
      </c>
      <c r="I29" s="56"/>
      <c r="J29" s="41" t="s">
        <v>114</v>
      </c>
      <c r="K29" s="42"/>
      <c r="L29" s="43"/>
    </row>
    <row r="30" spans="2:12" ht="17.25" thickBot="1" x14ac:dyDescent="0.35">
      <c r="B30" s="51" t="s">
        <v>97</v>
      </c>
      <c r="C30" s="52"/>
      <c r="D30" s="53"/>
      <c r="E30" s="57" t="s">
        <v>113</v>
      </c>
      <c r="F30" s="52"/>
      <c r="G30" s="53"/>
      <c r="H30" s="52" t="s">
        <v>98</v>
      </c>
      <c r="I30" s="53"/>
      <c r="J30" s="57" t="s">
        <v>99</v>
      </c>
      <c r="K30" s="52"/>
      <c r="L30" s="58"/>
    </row>
  </sheetData>
  <mergeCells count="33">
    <mergeCell ref="J30:L30"/>
    <mergeCell ref="B24:D24"/>
    <mergeCell ref="E24:G24"/>
    <mergeCell ref="H24:I24"/>
    <mergeCell ref="J24:L24"/>
    <mergeCell ref="B30:D30"/>
    <mergeCell ref="E30:G30"/>
    <mergeCell ref="B27:C27"/>
    <mergeCell ref="B29:D29"/>
    <mergeCell ref="E29:G29"/>
    <mergeCell ref="H29:I29"/>
    <mergeCell ref="J29:L29"/>
    <mergeCell ref="E23:G23"/>
    <mergeCell ref="H30:I30"/>
    <mergeCell ref="E17:G17"/>
    <mergeCell ref="B26:C26"/>
    <mergeCell ref="H23:I23"/>
    <mergeCell ref="J23:L23"/>
    <mergeCell ref="B5:B7"/>
    <mergeCell ref="B10:B11"/>
    <mergeCell ref="B8:B9"/>
    <mergeCell ref="B15:C15"/>
    <mergeCell ref="B21:C21"/>
    <mergeCell ref="B18:D18"/>
    <mergeCell ref="B14:C14"/>
    <mergeCell ref="B20:C20"/>
    <mergeCell ref="H17:I17"/>
    <mergeCell ref="H18:I18"/>
    <mergeCell ref="J18:L18"/>
    <mergeCell ref="J17:L17"/>
    <mergeCell ref="B17:D17"/>
    <mergeCell ref="E18:G18"/>
    <mergeCell ref="B23:D23"/>
  </mergeCells>
  <phoneticPr fontId="1" type="noConversion"/>
  <conditionalFormatting sqref="B15:C15">
    <cfRule type="colorScale" priority="4">
      <colorScale>
        <cfvo type="num" val="60"/>
        <cfvo type="num" val="70"/>
        <cfvo type="num" val="90"/>
        <color rgb="FFF8696B"/>
        <color rgb="FFFFEB84"/>
        <color rgb="FF63BE7B"/>
      </colorScale>
    </cfRule>
  </conditionalFormatting>
  <conditionalFormatting sqref="B21:C21">
    <cfRule type="colorScale" priority="3">
      <colorScale>
        <cfvo type="num" val="60"/>
        <cfvo type="num" val="70"/>
        <cfvo type="num" val="90"/>
        <color rgb="FFF8696B"/>
        <color rgb="FFFFEB84"/>
        <color rgb="FF63BE7B"/>
      </colorScale>
    </cfRule>
  </conditionalFormatting>
  <conditionalFormatting sqref="B27:C27">
    <cfRule type="colorScale" priority="2">
      <colorScale>
        <cfvo type="num" val="60"/>
        <cfvo type="num" val="70"/>
        <cfvo type="num" val="90"/>
        <color rgb="FFF8696B"/>
        <color rgb="FFFFEB84"/>
        <color rgb="FF63BE7B"/>
      </colorScale>
    </cfRule>
  </conditionalFormatting>
  <conditionalFormatting sqref="G2">
    <cfRule type="colorScale" priority="1">
      <colorScale>
        <cfvo type="num" val="170"/>
        <cfvo type="num" val="190"/>
        <cfvo type="num" val="201"/>
        <color rgb="FFFF0000"/>
        <color theme="8" tint="0.39997558519241921"/>
        <color rgb="FF0070C0"/>
      </colorScale>
    </cfRule>
  </conditionalFormatting>
  <pageMargins left="0.23622047244094491" right="0.23622047244094491" top="0.4724409448818898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검사Sheet</vt:lpstr>
      <vt:lpstr>분석Sheet</vt:lpstr>
      <vt:lpstr>검사Sheet!Print_Titles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KOYANG</dc:creator>
  <cp:lastModifiedBy>Minsung Sung</cp:lastModifiedBy>
  <cp:lastPrinted>2011-04-26T02:23:20Z</cp:lastPrinted>
  <dcterms:created xsi:type="dcterms:W3CDTF">2011-04-25T08:56:40Z</dcterms:created>
  <dcterms:modified xsi:type="dcterms:W3CDTF">2025-03-09T21:18:13Z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