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115" windowHeight="10905" activeTab="1"/>
  </bookViews>
  <sheets>
    <sheet name="배당금" sheetId="1" r:id="rId1"/>
    <sheet name="실시간 환율" sheetId="2" r:id="rId2"/>
  </sheets>
  <definedNames>
    <definedName name="exchangeList.naver" localSheetId="1">'실시간 환율'!$B$5:$H$51</definedName>
  </definedNames>
  <calcPr calcId="162913"/>
</workbook>
</file>

<file path=xl/calcChain.xml><?xml version="1.0" encoding="utf-8"?>
<calcChain xmlns="http://schemas.openxmlformats.org/spreadsheetml/2006/main">
  <c r="I37" i="1" l="1"/>
  <c r="V37" i="1" s="1"/>
  <c r="I36" i="1"/>
  <c r="I23" i="1"/>
  <c r="V23" i="1" s="1"/>
  <c r="I22" i="1"/>
  <c r="V22" i="1" s="1"/>
  <c r="I10" i="1"/>
  <c r="V10" i="1" s="1"/>
  <c r="I9" i="1"/>
  <c r="V9" i="1" s="1"/>
  <c r="E37" i="1"/>
  <c r="G37" i="1" s="1"/>
  <c r="E36" i="1"/>
  <c r="G36" i="1" s="1"/>
  <c r="E23" i="1"/>
  <c r="G23" i="1" s="1"/>
  <c r="E22" i="1"/>
  <c r="E10" i="1"/>
  <c r="G10" i="1" s="1"/>
  <c r="E9" i="1"/>
  <c r="E48" i="1"/>
  <c r="E47" i="1"/>
  <c r="E46" i="1"/>
  <c r="E45" i="1"/>
  <c r="D48" i="1"/>
  <c r="D47" i="1"/>
  <c r="D46" i="1"/>
  <c r="D45" i="1"/>
  <c r="G9" i="1"/>
  <c r="G22" i="1"/>
  <c r="V34" i="1"/>
  <c r="G34" i="1"/>
  <c r="V33" i="1"/>
  <c r="G33" i="1"/>
  <c r="V20" i="1"/>
  <c r="G20" i="1"/>
  <c r="V19" i="1"/>
  <c r="G19" i="1"/>
  <c r="V7" i="1"/>
  <c r="G7" i="1"/>
  <c r="V6" i="1"/>
  <c r="G6" i="1"/>
  <c r="G38" i="1" l="1"/>
  <c r="V24" i="1"/>
  <c r="G27" i="1" s="1"/>
  <c r="G24" i="1"/>
  <c r="V11" i="1"/>
  <c r="G14" i="1" s="1"/>
  <c r="G11" i="1"/>
  <c r="G26" i="1" l="1"/>
  <c r="G13" i="1"/>
  <c r="V36" i="1"/>
  <c r="V38" i="1" s="1"/>
  <c r="G40" i="1" l="1"/>
  <c r="G41" i="1"/>
</calcChain>
</file>

<file path=xl/connections.xml><?xml version="1.0" encoding="utf-8"?>
<connections xmlns="http://schemas.openxmlformats.org/spreadsheetml/2006/main">
  <connection id="1" name="연결" type="4" refreshedVersion="6" background="1" saveData="1">
    <webPr sourceData="1" parsePre="1" consecutive="1" xl2000="1" url="https://finance.naver.com/marketindex/exchangeList.naver"/>
  </connection>
</connections>
</file>

<file path=xl/sharedStrings.xml><?xml version="1.0" encoding="utf-8"?>
<sst xmlns="http://schemas.openxmlformats.org/spreadsheetml/2006/main" count="161" uniqueCount="97">
  <si>
    <t>12월</t>
  </si>
  <si>
    <t>구분</t>
  </si>
  <si>
    <t>1월</t>
  </si>
  <si>
    <t>매입가</t>
  </si>
  <si>
    <t>8월</t>
  </si>
  <si>
    <t>-</t>
  </si>
  <si>
    <t>5월</t>
  </si>
  <si>
    <t>7월</t>
  </si>
  <si>
    <t>2월</t>
  </si>
  <si>
    <t>6월</t>
  </si>
  <si>
    <t>9월</t>
  </si>
  <si>
    <t>10월</t>
  </si>
  <si>
    <t>국내</t>
  </si>
  <si>
    <t>4월</t>
  </si>
  <si>
    <t>11월</t>
  </si>
  <si>
    <t>해외</t>
  </si>
  <si>
    <t>3월</t>
  </si>
  <si>
    <t>주당 배당금(예상)</t>
  </si>
  <si>
    <t>연간 배당 포트폴리오</t>
  </si>
  <si>
    <t>연간 배당 이익</t>
  </si>
  <si>
    <t>연간 배당 수익률</t>
  </si>
  <si>
    <t>코카콜라</t>
  </si>
  <si>
    <t>롯데리츠</t>
  </si>
  <si>
    <t>리얼티인컴</t>
  </si>
  <si>
    <t>총 투자액</t>
  </si>
  <si>
    <t>매입 수량</t>
  </si>
  <si>
    <t>맥쿼리인프라</t>
  </si>
  <si>
    <t>총 매입비</t>
  </si>
  <si>
    <t>시뮬레이션 VER. (원하는 종목 넣어서 수익 계산해보는 용도)</t>
    <phoneticPr fontId="4" type="noConversion"/>
  </si>
  <si>
    <t>총 투자액</t>
    <phoneticPr fontId="4" type="noConversion"/>
  </si>
  <si>
    <t>연간 배당 수익액</t>
    <phoneticPr fontId="4" type="noConversion"/>
  </si>
  <si>
    <t>환전 고시 환율</t>
  </si>
  <si>
    <t>통화명</t>
  </si>
  <si>
    <t>매매기준율</t>
  </si>
  <si>
    <t>현찰</t>
  </si>
  <si>
    <t>송금</t>
  </si>
  <si>
    <t>미화환산율</t>
  </si>
  <si>
    <t xml:space="preserve">사실 때 </t>
  </si>
  <si>
    <t xml:space="preserve">파실 때 </t>
  </si>
  <si>
    <t xml:space="preserve">보내실 때 </t>
  </si>
  <si>
    <t>받으실 때</t>
  </si>
  <si>
    <t xml:space="preserve">미국 USD </t>
  </si>
  <si>
    <t xml:space="preserve">유럽연합 EUR </t>
  </si>
  <si>
    <t xml:space="preserve">일본 JPY (100엔) </t>
  </si>
  <si>
    <t xml:space="preserve">중국 CNY </t>
  </si>
  <si>
    <t xml:space="preserve">홍콩 HKD </t>
  </si>
  <si>
    <t xml:space="preserve">대만 TWD </t>
  </si>
  <si>
    <t xml:space="preserve">영국 GBP </t>
  </si>
  <si>
    <t xml:space="preserve">오만 OMR </t>
  </si>
  <si>
    <t xml:space="preserve">캐나다 CAD </t>
  </si>
  <si>
    <t xml:space="preserve">스위스 CHF </t>
  </si>
  <si>
    <t xml:space="preserve">스웨덴 SEK </t>
  </si>
  <si>
    <t xml:space="preserve">호주 AUD </t>
  </si>
  <si>
    <t xml:space="preserve">뉴질랜드 NZD </t>
  </si>
  <si>
    <t xml:space="preserve">체코 CZK </t>
  </si>
  <si>
    <t xml:space="preserve">칠레 CLP </t>
  </si>
  <si>
    <t xml:space="preserve">터키 TRY </t>
  </si>
  <si>
    <t xml:space="preserve">몽골 MNT </t>
  </si>
  <si>
    <t xml:space="preserve">이스라엘 ILS </t>
  </si>
  <si>
    <t xml:space="preserve">덴마크 DKK </t>
  </si>
  <si>
    <t xml:space="preserve">노르웨이 NOK </t>
  </si>
  <si>
    <t xml:space="preserve">사우디아라비아 SAR </t>
  </si>
  <si>
    <t xml:space="preserve">쿠웨이트 KWD </t>
  </si>
  <si>
    <t xml:space="preserve">바레인 BHD </t>
  </si>
  <si>
    <t xml:space="preserve">아랍에미리트 AED </t>
  </si>
  <si>
    <t xml:space="preserve">요르단 JOD </t>
  </si>
  <si>
    <t xml:space="preserve">이집트 EGP </t>
  </si>
  <si>
    <t xml:space="preserve">태국 THB </t>
  </si>
  <si>
    <t xml:space="preserve">싱가포르 SGD </t>
  </si>
  <si>
    <t xml:space="preserve">말레이시아 MYR </t>
  </si>
  <si>
    <t xml:space="preserve">인도네시아 IDR 100 </t>
  </si>
  <si>
    <t xml:space="preserve">카타르 QAR </t>
  </si>
  <si>
    <t xml:space="preserve">카자흐스탄 KZT </t>
  </si>
  <si>
    <t xml:space="preserve">브루나이 BND </t>
  </si>
  <si>
    <t xml:space="preserve">인도 INR </t>
  </si>
  <si>
    <t xml:space="preserve">파키스탄 PKR </t>
  </si>
  <si>
    <t xml:space="preserve">방글라데시 BDT </t>
  </si>
  <si>
    <t xml:space="preserve">필리핀 PHP </t>
  </si>
  <si>
    <t xml:space="preserve">멕시코 MXN </t>
  </si>
  <si>
    <t xml:space="preserve">브라질 BRL </t>
  </si>
  <si>
    <t xml:space="preserve">베트남 VND 100 </t>
  </si>
  <si>
    <t xml:space="preserve">남아프리카 공화국 ZAR </t>
  </si>
  <si>
    <t xml:space="preserve">러시아 RUB </t>
  </si>
  <si>
    <t xml:space="preserve">헝가리 HUF </t>
  </si>
  <si>
    <t xml:space="preserve">폴란드 PLN </t>
  </si>
  <si>
    <t xml:space="preserve">사용할 때 기준에 맞춰 새로운 데이터를 가져오고 싶다면 : 메뉴 &gt; 데이터 &gt; 모두 새로고침 클릭하여 업데이트하시면 됩니다. </t>
    <phoneticPr fontId="4" type="noConversion"/>
  </si>
  <si>
    <t xml:space="preserve">이 시트는 실시간 환율을 가져온 시트로서 손대거나 수정하지 말 것. </t>
    <phoneticPr fontId="4" type="noConversion"/>
  </si>
  <si>
    <t xml:space="preserve">환율계산기 </t>
    <phoneticPr fontId="4" type="noConversion"/>
  </si>
  <si>
    <t>달러</t>
    <phoneticPr fontId="4" type="noConversion"/>
  </si>
  <si>
    <t>위안</t>
    <phoneticPr fontId="4" type="noConversion"/>
  </si>
  <si>
    <t>유로</t>
    <phoneticPr fontId="4" type="noConversion"/>
  </si>
  <si>
    <t>구분</t>
    <phoneticPr fontId="4" type="noConversion"/>
  </si>
  <si>
    <t>기준값</t>
    <phoneticPr fontId="4" type="noConversion"/>
  </si>
  <si>
    <t>환율</t>
    <phoneticPr fontId="4" type="noConversion"/>
  </si>
  <si>
    <t>1원</t>
    <phoneticPr fontId="4" type="noConversion"/>
  </si>
  <si>
    <t>엔(100)</t>
    <phoneticPr fontId="4" type="noConversion"/>
  </si>
  <si>
    <t>*환율 계산 방법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</si>
</sst>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1" formatCode="\$#,##0.00;[Red]\$#,##0.00"/>
  </numFmts>
  <fonts count="6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4"/>
      <color theme="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2" fillId="0" borderId="2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176" fontId="2" fillId="3" borderId="1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>
      <alignment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right" vertical="center"/>
    </xf>
    <xf numFmtId="176" fontId="0" fillId="6" borderId="1" xfId="0" applyNumberForma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0" fillId="7" borderId="8" xfId="0" applyNumberFormat="1" applyFill="1" applyBorder="1" applyAlignment="1">
      <alignment horizontal="center" vertical="center"/>
    </xf>
    <xf numFmtId="0" fontId="0" fillId="7" borderId="9" xfId="0" applyNumberFormat="1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3" fillId="8" borderId="11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5" xfId="0" applyNumberFormat="1" applyFont="1" applyFill="1" applyBorder="1" applyAlignment="1">
      <alignment horizontal="center" vertical="center"/>
    </xf>
    <xf numFmtId="0" fontId="3" fillId="9" borderId="14" xfId="0" applyNumberFormat="1" applyFont="1" applyFill="1" applyBorder="1" applyAlignment="1">
      <alignment horizontal="center" vertical="center"/>
    </xf>
    <xf numFmtId="0" fontId="3" fillId="9" borderId="15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5" fillId="11" borderId="14" xfId="0" applyNumberFormat="1" applyFont="1" applyFill="1" applyBorder="1" applyAlignment="1">
      <alignment horizontal="center" vertical="center"/>
    </xf>
    <xf numFmtId="0" fontId="5" fillId="11" borderId="15" xfId="0" applyNumberFormat="1" applyFont="1" applyFill="1" applyBorder="1" applyAlignment="1">
      <alignment horizontal="center" vertical="center"/>
    </xf>
    <xf numFmtId="0" fontId="5" fillId="11" borderId="16" xfId="0" applyNumberFormat="1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2" fillId="12" borderId="11" xfId="0" applyNumberFormat="1" applyFont="1" applyFill="1" applyBorder="1" applyAlignment="1">
      <alignment horizontal="center" vertical="center"/>
    </xf>
    <xf numFmtId="0" fontId="2" fillId="12" borderId="12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>
      <alignment horizontal="center" vertical="center"/>
    </xf>
    <xf numFmtId="176" fontId="2" fillId="12" borderId="5" xfId="0" applyNumberFormat="1" applyFont="1" applyFill="1" applyBorder="1" applyAlignment="1">
      <alignment horizontal="center" vertical="center"/>
    </xf>
    <xf numFmtId="4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2" fillId="3" borderId="0" xfId="0" applyNumberFormat="1" applyFont="1" applyFill="1">
      <alignment vertical="center"/>
    </xf>
    <xf numFmtId="181" fontId="0" fillId="0" borderId="0" xfId="0" applyNumberFormat="1">
      <alignment vertical="center"/>
    </xf>
    <xf numFmtId="181" fontId="0" fillId="0" borderId="1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NumberFormat="1" applyBorder="1">
      <alignment vertical="center"/>
    </xf>
    <xf numFmtId="0" fontId="1" fillId="0" borderId="3" xfId="0" applyNumberFormat="1" applyFont="1" applyBorder="1">
      <alignment vertical="center"/>
    </xf>
    <xf numFmtId="0" fontId="0" fillId="0" borderId="6" xfId="0" applyNumberFormat="1" applyBorder="1">
      <alignment vertical="center"/>
    </xf>
    <xf numFmtId="0" fontId="2" fillId="10" borderId="17" xfId="0" applyNumberFormat="1" applyFont="1" applyFill="1" applyBorder="1" applyAlignment="1">
      <alignment horizontal="center" vertical="center"/>
    </xf>
    <xf numFmtId="0" fontId="2" fillId="10" borderId="18" xfId="0" applyNumberFormat="1" applyFont="1" applyFill="1" applyBorder="1" applyAlignment="1">
      <alignment horizontal="center" vertical="center"/>
    </xf>
    <xf numFmtId="0" fontId="2" fillId="10" borderId="19" xfId="0" applyNumberFormat="1" applyFont="1" applyFill="1" applyBorder="1" applyAlignment="1">
      <alignment horizontal="center" vertical="center"/>
    </xf>
    <xf numFmtId="0" fontId="2" fillId="10" borderId="2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10" borderId="4" xfId="0" applyNumberFormat="1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43</xdr:row>
      <xdr:rowOff>95250</xdr:rowOff>
    </xdr:from>
    <xdr:to>
      <xdr:col>12</xdr:col>
      <xdr:colOff>514350</xdr:colOff>
      <xdr:row>53</xdr:row>
      <xdr:rowOff>175380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8867775"/>
          <a:ext cx="5324475" cy="2185155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</xdr:row>
      <xdr:rowOff>0</xdr:rowOff>
    </xdr:from>
    <xdr:to>
      <xdr:col>19</xdr:col>
      <xdr:colOff>361019</xdr:colOff>
      <xdr:row>6</xdr:row>
      <xdr:rowOff>180821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209550"/>
          <a:ext cx="7447619" cy="12285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changeList.nave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A48"/>
  <sheetViews>
    <sheetView topLeftCell="A13" zoomScaleNormal="100" zoomScaleSheetLayoutView="75" workbookViewId="0">
      <selection activeCell="B2" sqref="B2:V2"/>
    </sheetView>
  </sheetViews>
  <sheetFormatPr defaultColWidth="9" defaultRowHeight="16.5" x14ac:dyDescent="0.3"/>
  <cols>
    <col min="1" max="1" width="1.875" style="1" customWidth="1"/>
    <col min="2" max="2" width="8.125" style="1" customWidth="1"/>
    <col min="3" max="3" width="14.875" style="1" customWidth="1"/>
    <col min="4" max="4" width="11.125" style="42" customWidth="1"/>
    <col min="5" max="6" width="11.125" style="1" customWidth="1"/>
    <col min="7" max="7" width="14.125" style="1" customWidth="1"/>
    <col min="8" max="8" width="11.125" style="42" customWidth="1"/>
    <col min="9" max="9" width="12" style="1" customWidth="1"/>
    <col min="10" max="21" width="9" style="2"/>
    <col min="22" max="22" width="15.75" style="1" customWidth="1"/>
  </cols>
  <sheetData>
    <row r="2" spans="2:27" ht="20.25" x14ac:dyDescent="0.3">
      <c r="B2" s="24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</row>
    <row r="3" spans="2:27" ht="8.25" customHeight="1" x14ac:dyDescent="0.3"/>
    <row r="4" spans="2:27" ht="20.25" x14ac:dyDescent="0.3">
      <c r="B4" s="27">
        <v>2021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X4" s="34"/>
      <c r="Y4" s="34"/>
    </row>
    <row r="5" spans="2:27" x14ac:dyDescent="0.3">
      <c r="B5" s="15" t="s">
        <v>1</v>
      </c>
      <c r="C5" s="30"/>
      <c r="D5" s="30" t="s">
        <v>3</v>
      </c>
      <c r="E5" s="30"/>
      <c r="F5" s="11" t="s">
        <v>25</v>
      </c>
      <c r="G5" s="11" t="s">
        <v>27</v>
      </c>
      <c r="H5" s="30" t="s">
        <v>17</v>
      </c>
      <c r="I5" s="30"/>
      <c r="J5" s="11" t="s">
        <v>2</v>
      </c>
      <c r="K5" s="11" t="s">
        <v>8</v>
      </c>
      <c r="L5" s="11" t="s">
        <v>16</v>
      </c>
      <c r="M5" s="11" t="s">
        <v>13</v>
      </c>
      <c r="N5" s="11" t="s">
        <v>6</v>
      </c>
      <c r="O5" s="11" t="s">
        <v>9</v>
      </c>
      <c r="P5" s="11" t="s">
        <v>7</v>
      </c>
      <c r="Q5" s="11" t="s">
        <v>4</v>
      </c>
      <c r="R5" s="11" t="s">
        <v>10</v>
      </c>
      <c r="S5" s="11" t="s">
        <v>11</v>
      </c>
      <c r="T5" s="11" t="s">
        <v>14</v>
      </c>
      <c r="U5" s="11" t="s">
        <v>0</v>
      </c>
      <c r="V5" s="12" t="s">
        <v>19</v>
      </c>
      <c r="X5" s="44"/>
      <c r="Y5" s="45"/>
      <c r="AA5" s="39"/>
    </row>
    <row r="6" spans="2:27" x14ac:dyDescent="0.3">
      <c r="B6" s="15" t="s">
        <v>12</v>
      </c>
      <c r="C6" s="4" t="s">
        <v>22</v>
      </c>
      <c r="D6" s="43" t="s">
        <v>5</v>
      </c>
      <c r="E6" s="3">
        <v>5560</v>
      </c>
      <c r="F6" s="3">
        <v>100</v>
      </c>
      <c r="G6" s="7">
        <f>E6*F6</f>
        <v>556000</v>
      </c>
      <c r="H6" s="43" t="s">
        <v>5</v>
      </c>
      <c r="I6" s="3">
        <v>360</v>
      </c>
      <c r="J6" s="14"/>
      <c r="K6" s="14"/>
      <c r="L6" s="14"/>
      <c r="M6" s="14"/>
      <c r="N6" s="14"/>
      <c r="O6" s="14"/>
      <c r="P6" s="14"/>
      <c r="Q6" s="14"/>
      <c r="R6" s="14"/>
      <c r="S6" s="3"/>
      <c r="T6" s="3"/>
      <c r="U6" s="3"/>
      <c r="V6" s="9">
        <f>SUM(J6:U6)*F6*I6</f>
        <v>0</v>
      </c>
      <c r="Y6" s="34"/>
    </row>
    <row r="7" spans="2:27" x14ac:dyDescent="0.3">
      <c r="B7" s="15"/>
      <c r="C7" s="4" t="s">
        <v>26</v>
      </c>
      <c r="D7" s="43" t="s">
        <v>5</v>
      </c>
      <c r="E7" s="3">
        <v>12600</v>
      </c>
      <c r="F7" s="3">
        <v>50</v>
      </c>
      <c r="G7" s="7">
        <f>E7*F7</f>
        <v>630000</v>
      </c>
      <c r="H7" s="43" t="s">
        <v>5</v>
      </c>
      <c r="I7" s="3">
        <v>370</v>
      </c>
      <c r="J7" s="14"/>
      <c r="K7" s="14"/>
      <c r="L7" s="14"/>
      <c r="M7" s="14"/>
      <c r="N7" s="14"/>
      <c r="O7" s="14"/>
      <c r="P7" s="14"/>
      <c r="Q7" s="14"/>
      <c r="R7" s="14"/>
      <c r="S7" s="3"/>
      <c r="T7" s="3"/>
      <c r="U7" s="3"/>
      <c r="V7" s="9">
        <f>SUM(J7:U7)*F7*I7</f>
        <v>0</v>
      </c>
      <c r="Y7" s="34"/>
    </row>
    <row r="8" spans="2:27" ht="5.25" customHeight="1" x14ac:dyDescent="0.3">
      <c r="B8" s="5"/>
      <c r="C8" s="6"/>
      <c r="D8" s="43"/>
      <c r="E8" s="3"/>
      <c r="F8" s="3"/>
      <c r="G8" s="7"/>
      <c r="H8" s="43"/>
      <c r="I8" s="3"/>
      <c r="J8" s="14"/>
      <c r="K8" s="14"/>
      <c r="L8" s="14"/>
      <c r="M8" s="14"/>
      <c r="N8" s="14"/>
      <c r="O8" s="14"/>
      <c r="P8" s="14"/>
      <c r="Q8" s="14"/>
      <c r="R8" s="14"/>
      <c r="S8" s="3"/>
      <c r="T8" s="3"/>
      <c r="U8" s="3"/>
      <c r="V8" s="9"/>
    </row>
    <row r="9" spans="2:27" x14ac:dyDescent="0.3">
      <c r="B9" s="15" t="s">
        <v>15</v>
      </c>
      <c r="C9" s="4" t="s">
        <v>21</v>
      </c>
      <c r="D9" s="43">
        <v>54.06</v>
      </c>
      <c r="E9" s="3">
        <f>D9*E45</f>
        <v>64007.040000000001</v>
      </c>
      <c r="F9" s="3">
        <v>10</v>
      </c>
      <c r="G9" s="7">
        <f>E9*F9</f>
        <v>640070.40000000002</v>
      </c>
      <c r="H9" s="43">
        <v>0.42</v>
      </c>
      <c r="I9" s="3">
        <f>H9*D45</f>
        <v>497.28</v>
      </c>
      <c r="J9" s="14"/>
      <c r="K9" s="14"/>
      <c r="L9" s="14"/>
      <c r="M9" s="14"/>
      <c r="N9" s="14"/>
      <c r="O9" s="14"/>
      <c r="P9" s="14"/>
      <c r="Q9" s="14"/>
      <c r="R9" s="14"/>
      <c r="S9" s="3"/>
      <c r="T9" s="3"/>
      <c r="U9" s="3">
        <v>1</v>
      </c>
      <c r="V9" s="9">
        <f>SUM(J9:U9)*F9*I9</f>
        <v>4972.7999999999993</v>
      </c>
    </row>
    <row r="10" spans="2:27" x14ac:dyDescent="0.3">
      <c r="B10" s="15"/>
      <c r="C10" s="4" t="s">
        <v>23</v>
      </c>
      <c r="D10" s="43">
        <v>67.61</v>
      </c>
      <c r="E10" s="3">
        <f>D10*E45</f>
        <v>80050.240000000005</v>
      </c>
      <c r="F10" s="3">
        <v>100</v>
      </c>
      <c r="G10" s="7">
        <f>E10*F10</f>
        <v>8005024.0000000009</v>
      </c>
      <c r="H10" s="43">
        <v>0.23</v>
      </c>
      <c r="I10" s="3">
        <f>H10*D45</f>
        <v>272.32</v>
      </c>
      <c r="J10" s="14"/>
      <c r="K10" s="14"/>
      <c r="L10" s="14"/>
      <c r="M10" s="14"/>
      <c r="N10" s="14"/>
      <c r="O10" s="14"/>
      <c r="P10" s="14"/>
      <c r="Q10" s="14"/>
      <c r="R10" s="14"/>
      <c r="S10" s="3">
        <v>1</v>
      </c>
      <c r="T10" s="3">
        <v>1</v>
      </c>
      <c r="U10" s="3">
        <v>1</v>
      </c>
      <c r="V10" s="9">
        <f>SUM(J10:U10)*F10*I10</f>
        <v>81696</v>
      </c>
    </row>
    <row r="11" spans="2:27" ht="17.25" thickBot="1" x14ac:dyDescent="0.35">
      <c r="B11" s="16" t="s">
        <v>29</v>
      </c>
      <c r="C11" s="17"/>
      <c r="D11" s="17"/>
      <c r="E11" s="17"/>
      <c r="F11" s="17"/>
      <c r="G11" s="8">
        <f>SUM(G6:G10)</f>
        <v>9831094.4000000004</v>
      </c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13">
        <f>SUM(V6:V10)</f>
        <v>86668.800000000003</v>
      </c>
    </row>
    <row r="12" spans="2:27" ht="17.25" thickBot="1" x14ac:dyDescent="0.35"/>
    <row r="13" spans="2:27" ht="17.25" thickBot="1" x14ac:dyDescent="0.35">
      <c r="B13" s="21" t="s">
        <v>20</v>
      </c>
      <c r="C13" s="22"/>
      <c r="D13" s="22"/>
      <c r="E13" s="22"/>
      <c r="F13" s="23"/>
      <c r="G13" s="10">
        <f>V11/G11*100</f>
        <v>0.88157835205000168</v>
      </c>
    </row>
    <row r="14" spans="2:27" ht="17.25" thickBot="1" x14ac:dyDescent="0.35">
      <c r="B14" s="35" t="s">
        <v>30</v>
      </c>
      <c r="C14" s="36"/>
      <c r="D14" s="36"/>
      <c r="E14" s="36"/>
      <c r="F14" s="37"/>
      <c r="G14" s="38">
        <f>V11</f>
        <v>86668.800000000003</v>
      </c>
    </row>
    <row r="17" spans="2:22" ht="23.25" customHeight="1" x14ac:dyDescent="0.3">
      <c r="B17" s="27">
        <v>2022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</row>
    <row r="18" spans="2:22" ht="19.5" customHeight="1" x14ac:dyDescent="0.3">
      <c r="B18" s="15" t="s">
        <v>1</v>
      </c>
      <c r="C18" s="30"/>
      <c r="D18" s="30" t="s">
        <v>3</v>
      </c>
      <c r="E18" s="30"/>
      <c r="F18" s="11" t="s">
        <v>25</v>
      </c>
      <c r="G18" s="11" t="s">
        <v>27</v>
      </c>
      <c r="H18" s="30" t="s">
        <v>17</v>
      </c>
      <c r="I18" s="30"/>
      <c r="J18" s="11" t="s">
        <v>2</v>
      </c>
      <c r="K18" s="11" t="s">
        <v>8</v>
      </c>
      <c r="L18" s="11" t="s">
        <v>16</v>
      </c>
      <c r="M18" s="11" t="s">
        <v>13</v>
      </c>
      <c r="N18" s="11" t="s">
        <v>6</v>
      </c>
      <c r="O18" s="11" t="s">
        <v>9</v>
      </c>
      <c r="P18" s="11" t="s">
        <v>7</v>
      </c>
      <c r="Q18" s="11" t="s">
        <v>4</v>
      </c>
      <c r="R18" s="11" t="s">
        <v>10</v>
      </c>
      <c r="S18" s="11" t="s">
        <v>11</v>
      </c>
      <c r="T18" s="11" t="s">
        <v>14</v>
      </c>
      <c r="U18" s="11" t="s">
        <v>0</v>
      </c>
      <c r="V18" s="12" t="s">
        <v>19</v>
      </c>
    </row>
    <row r="19" spans="2:22" x14ac:dyDescent="0.3">
      <c r="B19" s="15" t="s">
        <v>12</v>
      </c>
      <c r="C19" s="4" t="s">
        <v>22</v>
      </c>
      <c r="D19" s="43" t="s">
        <v>5</v>
      </c>
      <c r="E19" s="3">
        <v>5560</v>
      </c>
      <c r="F19" s="3">
        <v>100</v>
      </c>
      <c r="G19" s="7">
        <f>E19*F19</f>
        <v>556000</v>
      </c>
      <c r="H19" s="43" t="s">
        <v>5</v>
      </c>
      <c r="I19" s="3">
        <v>360</v>
      </c>
      <c r="J19" s="3"/>
      <c r="K19" s="3">
        <v>1</v>
      </c>
      <c r="L19" s="3"/>
      <c r="M19" s="3"/>
      <c r="N19" s="3"/>
      <c r="O19" s="3"/>
      <c r="P19" s="3"/>
      <c r="Q19" s="3">
        <v>1</v>
      </c>
      <c r="R19" s="3"/>
      <c r="S19" s="3"/>
      <c r="T19" s="3"/>
      <c r="U19" s="3"/>
      <c r="V19" s="9">
        <f>SUM(J19:U19)*F19*I19</f>
        <v>72000</v>
      </c>
    </row>
    <row r="20" spans="2:22" x14ac:dyDescent="0.3">
      <c r="B20" s="15"/>
      <c r="C20" s="4" t="s">
        <v>26</v>
      </c>
      <c r="D20" s="43" t="s">
        <v>5</v>
      </c>
      <c r="E20" s="3">
        <v>12600</v>
      </c>
      <c r="F20" s="3">
        <v>100</v>
      </c>
      <c r="G20" s="7">
        <f>E20*F20</f>
        <v>1260000</v>
      </c>
      <c r="H20" s="43" t="s">
        <v>5</v>
      </c>
      <c r="I20" s="3">
        <v>370</v>
      </c>
      <c r="J20" s="3"/>
      <c r="K20" s="3">
        <v>1</v>
      </c>
      <c r="L20" s="3"/>
      <c r="M20" s="3"/>
      <c r="N20" s="3"/>
      <c r="O20" s="3"/>
      <c r="P20" s="3"/>
      <c r="Q20" s="3">
        <v>1</v>
      </c>
      <c r="R20" s="3"/>
      <c r="S20" s="3"/>
      <c r="T20" s="3"/>
      <c r="U20" s="3"/>
      <c r="V20" s="9">
        <f>SUM(J20:U20)*F20*I20</f>
        <v>74000</v>
      </c>
    </row>
    <row r="21" spans="2:22" ht="5.25" customHeight="1" x14ac:dyDescent="0.3">
      <c r="B21" s="5"/>
      <c r="C21" s="6"/>
      <c r="D21" s="43"/>
      <c r="E21" s="3"/>
      <c r="F21" s="3"/>
      <c r="G21" s="7"/>
      <c r="H21" s="4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9"/>
    </row>
    <row r="22" spans="2:22" x14ac:dyDescent="0.3">
      <c r="B22" s="15" t="s">
        <v>15</v>
      </c>
      <c r="C22" s="4" t="s">
        <v>21</v>
      </c>
      <c r="D22" s="43">
        <v>54.06</v>
      </c>
      <c r="E22" s="3">
        <f>D22*D45</f>
        <v>64007.040000000001</v>
      </c>
      <c r="F22" s="3">
        <v>150</v>
      </c>
      <c r="G22" s="7">
        <f>E22*F22</f>
        <v>9601056</v>
      </c>
      <c r="H22" s="43">
        <v>0.42</v>
      </c>
      <c r="I22" s="3">
        <f>H22*D45</f>
        <v>497.28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T22" s="3"/>
      <c r="U22" s="3">
        <v>1</v>
      </c>
      <c r="V22" s="9">
        <f>SUM(J22:U22)*F22*I22</f>
        <v>298368</v>
      </c>
    </row>
    <row r="23" spans="2:22" x14ac:dyDescent="0.3">
      <c r="B23" s="15"/>
      <c r="C23" s="4" t="s">
        <v>23</v>
      </c>
      <c r="D23" s="43">
        <v>67.61</v>
      </c>
      <c r="E23" s="3">
        <f>D23*D45</f>
        <v>80050.240000000005</v>
      </c>
      <c r="F23" s="3">
        <v>100</v>
      </c>
      <c r="G23" s="7">
        <f>E23*F23</f>
        <v>8005024.0000000009</v>
      </c>
      <c r="H23" s="43">
        <v>0.23</v>
      </c>
      <c r="I23" s="3">
        <f>H23*D45</f>
        <v>272.32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9">
        <f>SUM(J23:U23)*F23*I23</f>
        <v>326784</v>
      </c>
    </row>
    <row r="24" spans="2:22" ht="17.25" thickBot="1" x14ac:dyDescent="0.35">
      <c r="B24" s="16" t="s">
        <v>24</v>
      </c>
      <c r="C24" s="17"/>
      <c r="D24" s="17"/>
      <c r="E24" s="17"/>
      <c r="F24" s="17"/>
      <c r="G24" s="8">
        <f>SUM(G19:G23)</f>
        <v>19422080</v>
      </c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13">
        <f>SUM(V19:V23)</f>
        <v>771152</v>
      </c>
    </row>
    <row r="26" spans="2:22" ht="17.25" thickBot="1" x14ac:dyDescent="0.35">
      <c r="B26" s="21" t="s">
        <v>20</v>
      </c>
      <c r="C26" s="22"/>
      <c r="D26" s="22"/>
      <c r="E26" s="22"/>
      <c r="F26" s="23"/>
      <c r="G26" s="10">
        <f>V24/G24*100</f>
        <v>3.9704913170988898</v>
      </c>
    </row>
    <row r="27" spans="2:22" ht="17.25" thickBot="1" x14ac:dyDescent="0.35">
      <c r="B27" s="35" t="s">
        <v>30</v>
      </c>
      <c r="C27" s="36"/>
      <c r="D27" s="36"/>
      <c r="E27" s="36"/>
      <c r="F27" s="37"/>
      <c r="G27" s="38">
        <f>V24</f>
        <v>771152</v>
      </c>
    </row>
    <row r="30" spans="2:22" ht="8.25" customHeight="1" thickBot="1" x14ac:dyDescent="0.35"/>
    <row r="31" spans="2:22" ht="23.25" customHeight="1" x14ac:dyDescent="0.3">
      <c r="B31" s="31" t="s">
        <v>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</row>
    <row r="32" spans="2:22" x14ac:dyDescent="0.3">
      <c r="B32" s="15" t="s">
        <v>1</v>
      </c>
      <c r="C32" s="30"/>
      <c r="D32" s="30" t="s">
        <v>3</v>
      </c>
      <c r="E32" s="30"/>
      <c r="F32" s="11" t="s">
        <v>25</v>
      </c>
      <c r="G32" s="11" t="s">
        <v>27</v>
      </c>
      <c r="H32" s="30" t="s">
        <v>17</v>
      </c>
      <c r="I32" s="30"/>
      <c r="J32" s="11" t="s">
        <v>2</v>
      </c>
      <c r="K32" s="11" t="s">
        <v>8</v>
      </c>
      <c r="L32" s="11" t="s">
        <v>16</v>
      </c>
      <c r="M32" s="11" t="s">
        <v>13</v>
      </c>
      <c r="N32" s="11" t="s">
        <v>6</v>
      </c>
      <c r="O32" s="11" t="s">
        <v>9</v>
      </c>
      <c r="P32" s="11" t="s">
        <v>7</v>
      </c>
      <c r="Q32" s="11" t="s">
        <v>4</v>
      </c>
      <c r="R32" s="11" t="s">
        <v>10</v>
      </c>
      <c r="S32" s="11" t="s">
        <v>11</v>
      </c>
      <c r="T32" s="11" t="s">
        <v>14</v>
      </c>
      <c r="U32" s="11" t="s">
        <v>0</v>
      </c>
      <c r="V32" s="12" t="s">
        <v>19</v>
      </c>
    </row>
    <row r="33" spans="2:22" x14ac:dyDescent="0.3">
      <c r="B33" s="15" t="s">
        <v>12</v>
      </c>
      <c r="C33" s="4" t="s">
        <v>22</v>
      </c>
      <c r="D33" s="43" t="s">
        <v>5</v>
      </c>
      <c r="E33" s="3">
        <v>5560</v>
      </c>
      <c r="F33" s="3">
        <v>100</v>
      </c>
      <c r="G33" s="7">
        <f>E33*F33</f>
        <v>556000</v>
      </c>
      <c r="H33" s="43" t="s">
        <v>5</v>
      </c>
      <c r="I33" s="3">
        <v>360</v>
      </c>
      <c r="J33" s="3"/>
      <c r="K33" s="3">
        <v>1</v>
      </c>
      <c r="L33" s="3"/>
      <c r="M33" s="3"/>
      <c r="N33" s="3"/>
      <c r="O33" s="3"/>
      <c r="P33" s="3"/>
      <c r="Q33" s="3">
        <v>1</v>
      </c>
      <c r="R33" s="3"/>
      <c r="S33" s="3"/>
      <c r="T33" s="3"/>
      <c r="U33" s="3"/>
      <c r="V33" s="9">
        <f>SUM(J33:U33)*F33*I33</f>
        <v>72000</v>
      </c>
    </row>
    <row r="34" spans="2:22" x14ac:dyDescent="0.3">
      <c r="B34" s="15"/>
      <c r="C34" s="4" t="s">
        <v>26</v>
      </c>
      <c r="D34" s="43" t="s">
        <v>5</v>
      </c>
      <c r="E34" s="3">
        <v>12600</v>
      </c>
      <c r="F34" s="3">
        <v>100</v>
      </c>
      <c r="G34" s="7">
        <f>E34*F34</f>
        <v>1260000</v>
      </c>
      <c r="H34" s="43" t="s">
        <v>5</v>
      </c>
      <c r="I34" s="3">
        <v>370</v>
      </c>
      <c r="J34" s="3"/>
      <c r="K34" s="3">
        <v>1</v>
      </c>
      <c r="L34" s="3"/>
      <c r="M34" s="3"/>
      <c r="N34" s="3"/>
      <c r="O34" s="3"/>
      <c r="P34" s="3"/>
      <c r="Q34" s="3">
        <v>1</v>
      </c>
      <c r="R34" s="3"/>
      <c r="S34" s="3"/>
      <c r="T34" s="3"/>
      <c r="U34" s="3"/>
      <c r="V34" s="9">
        <f>SUM(J34:U34)*F34*I34</f>
        <v>74000</v>
      </c>
    </row>
    <row r="35" spans="2:22" ht="4.5" customHeight="1" x14ac:dyDescent="0.3">
      <c r="B35" s="5"/>
      <c r="C35" s="6"/>
      <c r="D35" s="43"/>
      <c r="E35" s="3"/>
      <c r="F35" s="3"/>
      <c r="G35" s="7"/>
      <c r="H35" s="4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9"/>
    </row>
    <row r="36" spans="2:22" x14ac:dyDescent="0.3">
      <c r="B36" s="15" t="s">
        <v>15</v>
      </c>
      <c r="C36" s="4" t="s">
        <v>21</v>
      </c>
      <c r="D36" s="43">
        <v>54.06</v>
      </c>
      <c r="E36" s="3">
        <f>D36*D45</f>
        <v>64007.040000000001</v>
      </c>
      <c r="F36" s="3">
        <v>150</v>
      </c>
      <c r="G36" s="7">
        <f>E36*F36</f>
        <v>9601056</v>
      </c>
      <c r="H36" s="43">
        <v>0.42</v>
      </c>
      <c r="I36" s="3">
        <f>H36*D45</f>
        <v>497.28</v>
      </c>
      <c r="J36" s="3"/>
      <c r="K36" s="3"/>
      <c r="L36" s="3">
        <v>1</v>
      </c>
      <c r="M36" s="3"/>
      <c r="N36" s="3"/>
      <c r="O36" s="3">
        <v>1</v>
      </c>
      <c r="P36" s="3"/>
      <c r="Q36" s="3"/>
      <c r="R36" s="3">
        <v>1</v>
      </c>
      <c r="S36" s="3"/>
      <c r="T36" s="3"/>
      <c r="U36" s="3">
        <v>1</v>
      </c>
      <c r="V36" s="9">
        <f>SUM(J36:U36)*F36*I36</f>
        <v>298368</v>
      </c>
    </row>
    <row r="37" spans="2:22" x14ac:dyDescent="0.3">
      <c r="B37" s="15"/>
      <c r="C37" s="4" t="s">
        <v>23</v>
      </c>
      <c r="D37" s="43">
        <v>67.61</v>
      </c>
      <c r="E37" s="3">
        <f>D37*D45</f>
        <v>80050.240000000005</v>
      </c>
      <c r="F37" s="3">
        <v>100</v>
      </c>
      <c r="G37" s="7">
        <f>E37*F37</f>
        <v>8005024.0000000009</v>
      </c>
      <c r="H37" s="43">
        <v>0.23</v>
      </c>
      <c r="I37" s="3">
        <f>H37*D45</f>
        <v>272.32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9">
        <f>SUM(J37:U37)*F37*I37</f>
        <v>326784</v>
      </c>
    </row>
    <row r="38" spans="2:22" ht="17.25" thickBot="1" x14ac:dyDescent="0.35">
      <c r="B38" s="16" t="s">
        <v>24</v>
      </c>
      <c r="C38" s="17"/>
      <c r="D38" s="17"/>
      <c r="E38" s="17"/>
      <c r="F38" s="17"/>
      <c r="G38" s="8">
        <f>SUM(G33:G37)</f>
        <v>19422080</v>
      </c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13">
        <f>SUM(V33:V37)</f>
        <v>771152</v>
      </c>
    </row>
    <row r="40" spans="2:22" ht="17.25" thickBot="1" x14ac:dyDescent="0.35">
      <c r="B40" s="21" t="s">
        <v>20</v>
      </c>
      <c r="C40" s="22"/>
      <c r="D40" s="22"/>
      <c r="E40" s="22"/>
      <c r="F40" s="23"/>
      <c r="G40" s="10">
        <f>V38/G38*100</f>
        <v>3.9704913170988898</v>
      </c>
    </row>
    <row r="41" spans="2:22" ht="17.25" thickBot="1" x14ac:dyDescent="0.35">
      <c r="B41" s="35" t="s">
        <v>30</v>
      </c>
      <c r="C41" s="36"/>
      <c r="D41" s="36"/>
      <c r="E41" s="36"/>
      <c r="F41" s="37"/>
      <c r="G41" s="38">
        <f>V38</f>
        <v>771152</v>
      </c>
    </row>
    <row r="42" spans="2:22" ht="17.25" thickBot="1" x14ac:dyDescent="0.35"/>
    <row r="43" spans="2:22" x14ac:dyDescent="0.3">
      <c r="B43" s="52" t="s">
        <v>87</v>
      </c>
      <c r="C43" s="53"/>
      <c r="D43" s="53"/>
      <c r="E43" s="54"/>
      <c r="G43" s="40" t="s">
        <v>96</v>
      </c>
    </row>
    <row r="44" spans="2:22" s="1" customFormat="1" x14ac:dyDescent="0.3">
      <c r="B44" s="55" t="s">
        <v>91</v>
      </c>
      <c r="C44" s="56" t="s">
        <v>92</v>
      </c>
      <c r="D44" s="56" t="s">
        <v>93</v>
      </c>
      <c r="E44" s="57" t="s">
        <v>94</v>
      </c>
      <c r="H44" s="4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2" x14ac:dyDescent="0.3">
      <c r="B45" s="55" t="s">
        <v>88</v>
      </c>
      <c r="C45" s="46">
        <v>1</v>
      </c>
      <c r="D45" s="47">
        <f>'실시간 환율'!C8</f>
        <v>1184</v>
      </c>
      <c r="E45" s="48">
        <f>C45*D45</f>
        <v>1184</v>
      </c>
    </row>
    <row r="46" spans="2:22" s="1" customFormat="1" x14ac:dyDescent="0.3">
      <c r="B46" s="55" t="s">
        <v>90</v>
      </c>
      <c r="C46" s="46">
        <v>1</v>
      </c>
      <c r="D46" s="47">
        <f>'실시간 환율'!C9</f>
        <v>1389.07</v>
      </c>
      <c r="E46" s="48">
        <f>C46*D46</f>
        <v>1389.07</v>
      </c>
      <c r="H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2" x14ac:dyDescent="0.3">
      <c r="B47" s="55" t="s">
        <v>95</v>
      </c>
      <c r="C47" s="46">
        <v>1</v>
      </c>
      <c r="D47" s="47">
        <f>'실시간 환율'!C10</f>
        <v>1080.54</v>
      </c>
      <c r="E47" s="48">
        <f>C47*D47</f>
        <v>1080.54</v>
      </c>
    </row>
    <row r="48" spans="2:22" ht="17.25" thickBot="1" x14ac:dyDescent="0.35">
      <c r="B48" s="58" t="s">
        <v>89</v>
      </c>
      <c r="C48" s="49">
        <v>1</v>
      </c>
      <c r="D48" s="50">
        <f>'실시간 환율'!C11</f>
        <v>182.8</v>
      </c>
      <c r="E48" s="51">
        <f>C48*D48</f>
        <v>182.8</v>
      </c>
    </row>
  </sheetData>
  <mergeCells count="32">
    <mergeCell ref="B24:F24"/>
    <mergeCell ref="B14:F14"/>
    <mergeCell ref="B27:F27"/>
    <mergeCell ref="B41:F41"/>
    <mergeCell ref="B43:E43"/>
    <mergeCell ref="H18:I18"/>
    <mergeCell ref="D5:E5"/>
    <mergeCell ref="D18:E18"/>
    <mergeCell ref="B19:B20"/>
    <mergeCell ref="B22:B23"/>
    <mergeCell ref="B17:V17"/>
    <mergeCell ref="B2:V2"/>
    <mergeCell ref="B31:V31"/>
    <mergeCell ref="B32:C32"/>
    <mergeCell ref="D32:E32"/>
    <mergeCell ref="H32:I32"/>
    <mergeCell ref="H24:U24"/>
    <mergeCell ref="B26:F26"/>
    <mergeCell ref="B4:V4"/>
    <mergeCell ref="H5:I5"/>
    <mergeCell ref="B6:B7"/>
    <mergeCell ref="B9:B10"/>
    <mergeCell ref="B11:F11"/>
    <mergeCell ref="H11:U11"/>
    <mergeCell ref="B13:F13"/>
    <mergeCell ref="B18:C18"/>
    <mergeCell ref="B5:C5"/>
    <mergeCell ref="B36:B37"/>
    <mergeCell ref="B38:F38"/>
    <mergeCell ref="H38:U38"/>
    <mergeCell ref="B40:F40"/>
    <mergeCell ref="B33:B34"/>
  </mergeCells>
  <phoneticPr fontId="4" type="noConversion"/>
  <pageMargins left="0.69999998807907104" right="0.69999998807907104" top="0.75" bottom="0.75" header="0.30000001192092896" footer="0.3000000119209289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tabSelected="1" workbookViewId="0">
      <selection activeCell="O31" sqref="O31"/>
    </sheetView>
  </sheetViews>
  <sheetFormatPr defaultRowHeight="16.5" x14ac:dyDescent="0.3"/>
  <cols>
    <col min="1" max="1" width="2" customWidth="1"/>
    <col min="2" max="8" width="14.375" customWidth="1"/>
  </cols>
  <sheetData>
    <row r="2" spans="2:8" x14ac:dyDescent="0.3">
      <c r="B2" s="41" t="s">
        <v>86</v>
      </c>
      <c r="C2" s="41"/>
      <c r="D2" s="41"/>
      <c r="E2" s="41"/>
      <c r="F2" s="41"/>
      <c r="G2" s="41"/>
      <c r="H2" s="41"/>
    </row>
    <row r="3" spans="2:8" s="1" customFormat="1" x14ac:dyDescent="0.3">
      <c r="B3" s="41" t="s">
        <v>85</v>
      </c>
      <c r="C3" s="41"/>
      <c r="D3" s="41"/>
      <c r="E3" s="41"/>
      <c r="F3" s="41"/>
      <c r="G3" s="41"/>
      <c r="H3" s="41"/>
    </row>
    <row r="5" spans="2:8" x14ac:dyDescent="0.3">
      <c r="B5" t="s">
        <v>31</v>
      </c>
    </row>
    <row r="6" spans="2:8" x14ac:dyDescent="0.3">
      <c r="B6" t="s">
        <v>32</v>
      </c>
      <c r="C6" t="s">
        <v>33</v>
      </c>
      <c r="D6" t="s">
        <v>34</v>
      </c>
      <c r="F6" t="s">
        <v>35</v>
      </c>
      <c r="H6" t="s">
        <v>36</v>
      </c>
    </row>
    <row r="7" spans="2:8" x14ac:dyDescent="0.3">
      <c r="D7" t="s">
        <v>37</v>
      </c>
      <c r="E7" t="s">
        <v>38</v>
      </c>
      <c r="F7" t="s">
        <v>39</v>
      </c>
      <c r="G7" t="s">
        <v>40</v>
      </c>
    </row>
    <row r="8" spans="2:8" x14ac:dyDescent="0.3">
      <c r="B8" t="s">
        <v>41</v>
      </c>
      <c r="C8" s="39">
        <v>1184</v>
      </c>
      <c r="D8" s="39">
        <v>1204.72</v>
      </c>
      <c r="E8" s="39">
        <v>1163.28</v>
      </c>
      <c r="F8" s="39">
        <v>1195.5999999999999</v>
      </c>
      <c r="G8" s="39">
        <v>1172.4000000000001</v>
      </c>
      <c r="H8">
        <v>1</v>
      </c>
    </row>
    <row r="9" spans="2:8" x14ac:dyDescent="0.3">
      <c r="B9" t="s">
        <v>42</v>
      </c>
      <c r="C9" s="39">
        <v>1389.07</v>
      </c>
      <c r="D9" s="39">
        <v>1416.71</v>
      </c>
      <c r="E9" s="39">
        <v>1361.43</v>
      </c>
      <c r="F9" s="39">
        <v>1402.96</v>
      </c>
      <c r="G9" s="39">
        <v>1375.18</v>
      </c>
      <c r="H9">
        <v>1.173</v>
      </c>
    </row>
    <row r="10" spans="2:8" x14ac:dyDescent="0.3">
      <c r="B10" t="s">
        <v>43</v>
      </c>
      <c r="C10" s="39">
        <v>1080.54</v>
      </c>
      <c r="D10" s="39">
        <v>1099.44</v>
      </c>
      <c r="E10" s="39">
        <v>1061.6400000000001</v>
      </c>
      <c r="F10" s="39">
        <v>1091.1199999999999</v>
      </c>
      <c r="G10" s="39">
        <v>1069.96</v>
      </c>
      <c r="H10">
        <v>0.91300000000000003</v>
      </c>
    </row>
    <row r="11" spans="2:8" x14ac:dyDescent="0.3">
      <c r="B11" t="s">
        <v>44</v>
      </c>
      <c r="C11">
        <v>182.8</v>
      </c>
      <c r="D11">
        <v>191.94</v>
      </c>
      <c r="E11">
        <v>173.66</v>
      </c>
      <c r="F11">
        <v>184.62</v>
      </c>
      <c r="G11">
        <v>180.98</v>
      </c>
      <c r="H11">
        <v>0.154</v>
      </c>
    </row>
    <row r="12" spans="2:8" x14ac:dyDescent="0.3">
      <c r="B12" t="s">
        <v>45</v>
      </c>
      <c r="C12">
        <v>152.09</v>
      </c>
      <c r="D12">
        <v>155.08000000000001</v>
      </c>
      <c r="E12">
        <v>149.1</v>
      </c>
      <c r="F12">
        <v>153.61000000000001</v>
      </c>
      <c r="G12">
        <v>150.57</v>
      </c>
      <c r="H12">
        <v>0.129</v>
      </c>
    </row>
    <row r="13" spans="2:8" x14ac:dyDescent="0.3">
      <c r="B13" t="s">
        <v>46</v>
      </c>
      <c r="C13">
        <v>42.58</v>
      </c>
      <c r="D13">
        <v>48.15</v>
      </c>
      <c r="E13">
        <v>39.6</v>
      </c>
      <c r="F13">
        <v>0</v>
      </c>
      <c r="G13">
        <v>0</v>
      </c>
      <c r="H13">
        <v>3.5999999999999997E-2</v>
      </c>
    </row>
    <row r="14" spans="2:8" x14ac:dyDescent="0.3">
      <c r="B14" t="s">
        <v>47</v>
      </c>
      <c r="C14" s="39">
        <v>1619.06</v>
      </c>
      <c r="D14" s="39">
        <v>1650.95</v>
      </c>
      <c r="E14" s="39">
        <v>1587.17</v>
      </c>
      <c r="F14" s="39">
        <v>1635.25</v>
      </c>
      <c r="G14" s="39">
        <v>1602.87</v>
      </c>
      <c r="H14">
        <v>1.367</v>
      </c>
    </row>
    <row r="15" spans="2:8" x14ac:dyDescent="0.3">
      <c r="B15" t="s">
        <v>48</v>
      </c>
      <c r="C15" s="39">
        <v>3075.24</v>
      </c>
      <c r="D15" s="39">
        <v>3348.93</v>
      </c>
      <c r="E15" s="39">
        <v>2890.73</v>
      </c>
      <c r="F15">
        <v>0</v>
      </c>
      <c r="G15">
        <v>0</v>
      </c>
      <c r="H15">
        <v>2.597</v>
      </c>
    </row>
    <row r="16" spans="2:8" x14ac:dyDescent="0.3">
      <c r="B16" t="s">
        <v>49</v>
      </c>
      <c r="C16">
        <v>927.72</v>
      </c>
      <c r="D16">
        <v>945.99</v>
      </c>
      <c r="E16">
        <v>909.45</v>
      </c>
      <c r="F16">
        <v>936.99</v>
      </c>
      <c r="G16">
        <v>918.45</v>
      </c>
      <c r="H16">
        <v>0.78400000000000003</v>
      </c>
    </row>
    <row r="17" spans="2:8" x14ac:dyDescent="0.3">
      <c r="B17" t="s">
        <v>50</v>
      </c>
      <c r="C17" s="39">
        <v>1276.27</v>
      </c>
      <c r="D17" s="39">
        <v>1301.4100000000001</v>
      </c>
      <c r="E17" s="39">
        <v>1251.1300000000001</v>
      </c>
      <c r="F17" s="39">
        <v>1289.03</v>
      </c>
      <c r="G17" s="39">
        <v>1263.51</v>
      </c>
      <c r="H17">
        <v>1.0780000000000001</v>
      </c>
    </row>
    <row r="18" spans="2:8" x14ac:dyDescent="0.3">
      <c r="B18" t="s">
        <v>51</v>
      </c>
      <c r="C18">
        <v>136.66</v>
      </c>
      <c r="D18">
        <v>140</v>
      </c>
      <c r="E18">
        <v>133.32</v>
      </c>
      <c r="F18">
        <v>138.02000000000001</v>
      </c>
      <c r="G18">
        <v>135.30000000000001</v>
      </c>
      <c r="H18">
        <v>0.115</v>
      </c>
    </row>
    <row r="19" spans="2:8" x14ac:dyDescent="0.3">
      <c r="B19" t="s">
        <v>52</v>
      </c>
      <c r="C19">
        <v>861.24</v>
      </c>
      <c r="D19">
        <v>878.2</v>
      </c>
      <c r="E19">
        <v>844.28</v>
      </c>
      <c r="F19">
        <v>869.85</v>
      </c>
      <c r="G19">
        <v>852.63</v>
      </c>
      <c r="H19">
        <v>0.72699999999999998</v>
      </c>
    </row>
    <row r="20" spans="2:8" x14ac:dyDescent="0.3">
      <c r="B20" t="s">
        <v>53</v>
      </c>
      <c r="C20">
        <v>831.88</v>
      </c>
      <c r="D20">
        <v>848.26</v>
      </c>
      <c r="E20">
        <v>815.5</v>
      </c>
      <c r="F20">
        <v>840.19</v>
      </c>
      <c r="G20">
        <v>823.57</v>
      </c>
      <c r="H20">
        <v>0.70299999999999996</v>
      </c>
    </row>
    <row r="21" spans="2:8" x14ac:dyDescent="0.3">
      <c r="B21" t="s">
        <v>54</v>
      </c>
      <c r="C21">
        <v>54.55</v>
      </c>
      <c r="D21">
        <v>59.18</v>
      </c>
      <c r="E21">
        <v>49.65</v>
      </c>
      <c r="F21">
        <v>55.15</v>
      </c>
      <c r="G21">
        <v>53.95</v>
      </c>
      <c r="H21">
        <v>4.5999999999999999E-2</v>
      </c>
    </row>
    <row r="22" spans="2:8" x14ac:dyDescent="0.3">
      <c r="B22" t="s">
        <v>55</v>
      </c>
      <c r="C22">
        <v>1.5</v>
      </c>
      <c r="D22">
        <v>1.62</v>
      </c>
      <c r="E22">
        <v>1.38</v>
      </c>
      <c r="F22">
        <v>0</v>
      </c>
      <c r="G22">
        <v>0</v>
      </c>
      <c r="H22">
        <v>1E-3</v>
      </c>
    </row>
    <row r="23" spans="2:8" x14ac:dyDescent="0.3">
      <c r="B23" t="s">
        <v>56</v>
      </c>
      <c r="C23">
        <v>136.61000000000001</v>
      </c>
      <c r="D23">
        <v>0</v>
      </c>
      <c r="E23">
        <v>0</v>
      </c>
      <c r="F23">
        <v>138.11000000000001</v>
      </c>
      <c r="G23">
        <v>135.11000000000001</v>
      </c>
      <c r="H23">
        <v>0.115</v>
      </c>
    </row>
    <row r="24" spans="2:8" x14ac:dyDescent="0.3">
      <c r="B24" t="s">
        <v>57</v>
      </c>
      <c r="C24">
        <v>0.41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2:8" x14ac:dyDescent="0.3">
      <c r="B25" t="s">
        <v>58</v>
      </c>
      <c r="C25">
        <v>368.57</v>
      </c>
      <c r="D25">
        <v>405.42</v>
      </c>
      <c r="E25">
        <v>339.09</v>
      </c>
      <c r="F25">
        <v>0</v>
      </c>
      <c r="G25">
        <v>0</v>
      </c>
      <c r="H25">
        <v>0.311</v>
      </c>
    </row>
    <row r="26" spans="2:8" x14ac:dyDescent="0.3">
      <c r="B26" t="s">
        <v>59</v>
      </c>
      <c r="C26">
        <v>186.81</v>
      </c>
      <c r="D26">
        <v>191.38</v>
      </c>
      <c r="E26">
        <v>182.24</v>
      </c>
      <c r="F26">
        <v>188.67</v>
      </c>
      <c r="G26">
        <v>184.95</v>
      </c>
      <c r="H26">
        <v>0.158</v>
      </c>
    </row>
    <row r="27" spans="2:8" x14ac:dyDescent="0.3">
      <c r="B27" t="s">
        <v>60</v>
      </c>
      <c r="C27">
        <v>136.26</v>
      </c>
      <c r="D27">
        <v>139.59</v>
      </c>
      <c r="E27">
        <v>132.93</v>
      </c>
      <c r="F27">
        <v>137.62</v>
      </c>
      <c r="G27">
        <v>134.9</v>
      </c>
      <c r="H27">
        <v>0.115</v>
      </c>
    </row>
    <row r="28" spans="2:8" x14ac:dyDescent="0.3">
      <c r="B28" t="s">
        <v>61</v>
      </c>
      <c r="C28">
        <v>315.72000000000003</v>
      </c>
      <c r="D28">
        <v>335.61</v>
      </c>
      <c r="E28">
        <v>293.94</v>
      </c>
      <c r="F28">
        <v>318.87</v>
      </c>
      <c r="G28">
        <v>312.57</v>
      </c>
      <c r="H28">
        <v>0.26700000000000002</v>
      </c>
    </row>
    <row r="29" spans="2:8" x14ac:dyDescent="0.3">
      <c r="B29" t="s">
        <v>62</v>
      </c>
      <c r="C29" s="39">
        <v>3933.55</v>
      </c>
      <c r="D29" s="39">
        <v>4189.2299999999996</v>
      </c>
      <c r="E29" s="39">
        <v>3618.87</v>
      </c>
      <c r="F29" s="39">
        <v>3972.88</v>
      </c>
      <c r="G29" s="39">
        <v>3894.22</v>
      </c>
      <c r="H29">
        <v>3.3220000000000001</v>
      </c>
    </row>
    <row r="30" spans="2:8" x14ac:dyDescent="0.3">
      <c r="B30" t="s">
        <v>63</v>
      </c>
      <c r="C30" s="39">
        <v>3141.08</v>
      </c>
      <c r="D30" s="39">
        <v>3342.1</v>
      </c>
      <c r="E30" s="39">
        <v>2889.8</v>
      </c>
      <c r="F30" s="39">
        <v>3172.49</v>
      </c>
      <c r="G30" s="39">
        <v>3109.67</v>
      </c>
      <c r="H30">
        <v>2.653</v>
      </c>
    </row>
    <row r="31" spans="2:8" x14ac:dyDescent="0.3">
      <c r="B31" t="s">
        <v>64</v>
      </c>
      <c r="C31">
        <v>322.33999999999997</v>
      </c>
      <c r="D31">
        <v>340.06</v>
      </c>
      <c r="E31">
        <v>300.10000000000002</v>
      </c>
      <c r="F31">
        <v>325.56</v>
      </c>
      <c r="G31">
        <v>319.12</v>
      </c>
      <c r="H31">
        <v>0.27200000000000002</v>
      </c>
    </row>
    <row r="32" spans="2:8" x14ac:dyDescent="0.3">
      <c r="B32" t="s">
        <v>65</v>
      </c>
      <c r="C32" s="39">
        <v>1669.96</v>
      </c>
      <c r="D32" s="39">
        <v>1818.58</v>
      </c>
      <c r="E32" s="39">
        <v>1536.37</v>
      </c>
      <c r="F32">
        <v>0</v>
      </c>
      <c r="G32">
        <v>0</v>
      </c>
      <c r="H32">
        <v>1.41</v>
      </c>
    </row>
    <row r="33" spans="2:8" x14ac:dyDescent="0.3">
      <c r="B33" t="s">
        <v>66</v>
      </c>
      <c r="C33">
        <v>75.290000000000006</v>
      </c>
      <c r="D33">
        <v>0</v>
      </c>
      <c r="E33">
        <v>0</v>
      </c>
      <c r="F33">
        <v>0</v>
      </c>
      <c r="G33">
        <v>0</v>
      </c>
      <c r="H33">
        <v>6.4000000000000001E-2</v>
      </c>
    </row>
    <row r="34" spans="2:8" x14ac:dyDescent="0.3">
      <c r="B34" t="s">
        <v>67</v>
      </c>
      <c r="C34">
        <v>35.44</v>
      </c>
      <c r="D34">
        <v>37.21</v>
      </c>
      <c r="E34">
        <v>33.32</v>
      </c>
      <c r="F34">
        <v>35.79</v>
      </c>
      <c r="G34">
        <v>35.090000000000003</v>
      </c>
      <c r="H34">
        <v>0.03</v>
      </c>
    </row>
    <row r="35" spans="2:8" x14ac:dyDescent="0.3">
      <c r="B35" t="s">
        <v>68</v>
      </c>
      <c r="C35">
        <v>876.36</v>
      </c>
      <c r="D35">
        <v>893.79</v>
      </c>
      <c r="E35">
        <v>858.93</v>
      </c>
      <c r="F35">
        <v>885.12</v>
      </c>
      <c r="G35">
        <v>867.6</v>
      </c>
      <c r="H35">
        <v>0.74</v>
      </c>
    </row>
    <row r="36" spans="2:8" x14ac:dyDescent="0.3">
      <c r="B36" t="s">
        <v>69</v>
      </c>
      <c r="C36">
        <v>282.64999999999998</v>
      </c>
      <c r="D36">
        <v>300.45</v>
      </c>
      <c r="E36">
        <v>261.74</v>
      </c>
      <c r="F36">
        <v>0</v>
      </c>
      <c r="G36">
        <v>279.83</v>
      </c>
      <c r="H36">
        <v>0.23899999999999999</v>
      </c>
    </row>
    <row r="37" spans="2:8" x14ac:dyDescent="0.3">
      <c r="B37" t="s">
        <v>70</v>
      </c>
      <c r="C37">
        <v>8.34</v>
      </c>
      <c r="D37">
        <v>8.92</v>
      </c>
      <c r="E37">
        <v>7.51</v>
      </c>
      <c r="F37">
        <v>8.42</v>
      </c>
      <c r="G37">
        <v>8.26</v>
      </c>
      <c r="H37">
        <v>7.0000000000000001E-3</v>
      </c>
    </row>
    <row r="38" spans="2:8" x14ac:dyDescent="0.3">
      <c r="B38" t="s">
        <v>71</v>
      </c>
      <c r="C38">
        <v>325.19</v>
      </c>
      <c r="D38">
        <v>0</v>
      </c>
      <c r="E38">
        <v>0</v>
      </c>
      <c r="F38">
        <v>0</v>
      </c>
      <c r="G38">
        <v>0</v>
      </c>
      <c r="H38">
        <v>0.27500000000000002</v>
      </c>
    </row>
    <row r="39" spans="2:8" x14ac:dyDescent="0.3">
      <c r="B39" t="s">
        <v>72</v>
      </c>
      <c r="C39">
        <v>2.78</v>
      </c>
      <c r="D39">
        <v>0</v>
      </c>
      <c r="E39">
        <v>0</v>
      </c>
      <c r="F39">
        <v>0</v>
      </c>
      <c r="G39">
        <v>0</v>
      </c>
      <c r="H39">
        <v>2E-3</v>
      </c>
    </row>
    <row r="40" spans="2:8" x14ac:dyDescent="0.3">
      <c r="B40" t="s">
        <v>73</v>
      </c>
      <c r="C40">
        <v>876.36</v>
      </c>
      <c r="D40">
        <v>911.41</v>
      </c>
      <c r="E40">
        <v>823.78</v>
      </c>
      <c r="F40">
        <v>0</v>
      </c>
      <c r="G40">
        <v>0</v>
      </c>
      <c r="H40">
        <v>0.74</v>
      </c>
    </row>
    <row r="41" spans="2:8" x14ac:dyDescent="0.3">
      <c r="B41" t="s">
        <v>74</v>
      </c>
      <c r="C41">
        <v>16.09</v>
      </c>
      <c r="D41">
        <v>0</v>
      </c>
      <c r="E41">
        <v>0</v>
      </c>
      <c r="F41">
        <v>0</v>
      </c>
      <c r="G41">
        <v>0</v>
      </c>
      <c r="H41">
        <v>1.4E-2</v>
      </c>
    </row>
    <row r="42" spans="2:8" x14ac:dyDescent="0.3">
      <c r="B42" t="s">
        <v>75</v>
      </c>
      <c r="C42">
        <v>7</v>
      </c>
      <c r="D42">
        <v>0</v>
      </c>
      <c r="E42">
        <v>0</v>
      </c>
      <c r="F42">
        <v>0</v>
      </c>
      <c r="G42">
        <v>0</v>
      </c>
      <c r="H42">
        <v>6.0000000000000001E-3</v>
      </c>
    </row>
    <row r="43" spans="2:8" x14ac:dyDescent="0.3">
      <c r="B43" t="s">
        <v>76</v>
      </c>
      <c r="C43">
        <v>13.87</v>
      </c>
      <c r="D43">
        <v>0</v>
      </c>
      <c r="E43">
        <v>0</v>
      </c>
      <c r="F43">
        <v>0</v>
      </c>
      <c r="G43">
        <v>0</v>
      </c>
      <c r="H43">
        <v>1.2E-2</v>
      </c>
    </row>
    <row r="44" spans="2:8" x14ac:dyDescent="0.3">
      <c r="B44" t="s">
        <v>77</v>
      </c>
      <c r="C44">
        <v>23.64</v>
      </c>
      <c r="D44">
        <v>26</v>
      </c>
      <c r="E44">
        <v>21.71</v>
      </c>
      <c r="F44">
        <v>23.87</v>
      </c>
      <c r="G44">
        <v>23.41</v>
      </c>
      <c r="H44">
        <v>0.02</v>
      </c>
    </row>
    <row r="45" spans="2:8" x14ac:dyDescent="0.3">
      <c r="B45" t="s">
        <v>78</v>
      </c>
      <c r="C45">
        <v>58.92</v>
      </c>
      <c r="D45">
        <v>64.81</v>
      </c>
      <c r="E45">
        <v>53.98</v>
      </c>
      <c r="F45">
        <v>59.5</v>
      </c>
      <c r="G45">
        <v>58.34</v>
      </c>
      <c r="H45">
        <v>0.05</v>
      </c>
    </row>
    <row r="46" spans="2:8" x14ac:dyDescent="0.3">
      <c r="B46" t="s">
        <v>79</v>
      </c>
      <c r="C46">
        <v>222.33</v>
      </c>
      <c r="D46">
        <v>245</v>
      </c>
      <c r="E46">
        <v>204.55</v>
      </c>
      <c r="F46">
        <v>0</v>
      </c>
      <c r="G46">
        <v>219.67</v>
      </c>
      <c r="H46">
        <v>0.188</v>
      </c>
    </row>
    <row r="47" spans="2:8" x14ac:dyDescent="0.3">
      <c r="B47" t="s">
        <v>80</v>
      </c>
      <c r="C47">
        <v>5.2</v>
      </c>
      <c r="D47">
        <v>5.81</v>
      </c>
      <c r="E47">
        <v>4.59</v>
      </c>
      <c r="F47">
        <v>5.25</v>
      </c>
      <c r="G47">
        <v>5.15</v>
      </c>
      <c r="H47">
        <v>4.0000000000000001E-3</v>
      </c>
    </row>
    <row r="48" spans="2:8" x14ac:dyDescent="0.3">
      <c r="B48" t="s">
        <v>81</v>
      </c>
      <c r="C48">
        <v>80.19</v>
      </c>
      <c r="D48">
        <v>85</v>
      </c>
      <c r="E48">
        <v>73.78</v>
      </c>
      <c r="F48">
        <v>81.150000000000006</v>
      </c>
      <c r="G48">
        <v>79.23</v>
      </c>
      <c r="H48">
        <v>6.8000000000000005E-2</v>
      </c>
    </row>
    <row r="49" spans="2:8" x14ac:dyDescent="0.3">
      <c r="B49" t="s">
        <v>82</v>
      </c>
      <c r="C49">
        <v>16.14</v>
      </c>
      <c r="D49">
        <v>17.260000000000002</v>
      </c>
      <c r="E49">
        <v>14.37</v>
      </c>
      <c r="F49">
        <v>16.3</v>
      </c>
      <c r="G49">
        <v>15.98</v>
      </c>
      <c r="H49">
        <v>1.4E-2</v>
      </c>
    </row>
    <row r="50" spans="2:8" x14ac:dyDescent="0.3">
      <c r="B50" t="s">
        <v>83</v>
      </c>
      <c r="C50">
        <v>3.93</v>
      </c>
      <c r="D50">
        <v>4.29</v>
      </c>
      <c r="E50">
        <v>3.62</v>
      </c>
      <c r="F50">
        <v>3.97</v>
      </c>
      <c r="G50">
        <v>3.89</v>
      </c>
      <c r="H50">
        <v>3.0000000000000001E-3</v>
      </c>
    </row>
    <row r="51" spans="2:8" x14ac:dyDescent="0.3">
      <c r="B51" t="s">
        <v>84</v>
      </c>
      <c r="C51">
        <v>301.62</v>
      </c>
      <c r="D51">
        <v>325.74</v>
      </c>
      <c r="E51">
        <v>277.5</v>
      </c>
      <c r="F51">
        <v>304.93</v>
      </c>
      <c r="G51">
        <v>298.31</v>
      </c>
      <c r="H51">
        <v>0.255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배당금</vt:lpstr>
      <vt:lpstr>실시간 환율</vt:lpstr>
      <vt:lpstr>'실시간 환율'!exchangeList.naver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dcterms:created xsi:type="dcterms:W3CDTF">2021-09-21T07:20:00Z</dcterms:created>
  <dcterms:modified xsi:type="dcterms:W3CDTF">2021-09-22T09:23:01Z</dcterms:modified>
  <cp:version>1100.0100.01</cp:version>
</cp:coreProperties>
</file>