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31371\Desktop\"/>
    </mc:Choice>
  </mc:AlternateContent>
  <xr:revisionPtr revIDLastSave="0" documentId="13_ncr:1_{3034ECA2-B6CC-4BD2-8D03-508823E90AF4}" xr6:coauthVersionLast="47" xr6:coauthVersionMax="47" xr10:uidLastSave="{00000000-0000-0000-0000-000000000000}"/>
  <bookViews>
    <workbookView xWindow="-108" yWindow="-108" windowWidth="23256" windowHeight="12576" xr2:uid="{333785F6-FDC2-48BE-B490-95C5A32C9F94}"/>
  </bookViews>
  <sheets>
    <sheet name="최종본" sheetId="3" r:id="rId1"/>
    <sheet name="이전 최종" sheetId="1" r:id="rId2"/>
    <sheet name="이전 내용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L25" i="3"/>
  <c r="L24" i="3"/>
  <c r="M26" i="3" s="1"/>
  <c r="C16" i="3" s="1"/>
  <c r="K26" i="3"/>
  <c r="K25" i="3"/>
  <c r="K24" i="3"/>
  <c r="K15" i="3"/>
  <c r="L15" i="3" s="1"/>
  <c r="K21" i="3"/>
  <c r="L21" i="3" s="1"/>
  <c r="K20" i="3"/>
  <c r="L20" i="3" s="1"/>
  <c r="K19" i="3"/>
  <c r="K18" i="3"/>
  <c r="L18" i="3" s="1"/>
  <c r="K14" i="3"/>
  <c r="L14" i="3" s="1"/>
  <c r="K13" i="3"/>
  <c r="L13" i="3" s="1"/>
  <c r="K12" i="3"/>
  <c r="L12" i="3"/>
  <c r="K11" i="3"/>
  <c r="L11" i="3" s="1"/>
  <c r="K8" i="3"/>
  <c r="L8" i="3" s="1"/>
  <c r="K7" i="3"/>
  <c r="L7" i="3" s="1"/>
  <c r="K6" i="3"/>
  <c r="K5" i="3"/>
  <c r="L5" i="3" s="1"/>
  <c r="J6" i="3"/>
  <c r="C4" i="3"/>
  <c r="C6" i="3" s="1"/>
  <c r="C10" i="3" s="1"/>
  <c r="K41" i="2"/>
  <c r="H41" i="2"/>
  <c r="I38" i="2"/>
  <c r="I37" i="2"/>
  <c r="I36" i="2"/>
  <c r="I35" i="2"/>
  <c r="I31" i="2"/>
  <c r="I30" i="2"/>
  <c r="I29" i="2"/>
  <c r="I28" i="2"/>
  <c r="I24" i="2"/>
  <c r="I23" i="2"/>
  <c r="I22" i="2"/>
  <c r="I21" i="2"/>
  <c r="I20" i="2"/>
  <c r="I16" i="2"/>
  <c r="I15" i="2"/>
  <c r="I14" i="2"/>
  <c r="J16" i="2" s="1"/>
  <c r="H14" i="2"/>
  <c r="I13" i="2"/>
  <c r="I38" i="1"/>
  <c r="I37" i="1"/>
  <c r="I36" i="1"/>
  <c r="I35" i="1"/>
  <c r="I31" i="1"/>
  <c r="I30" i="1"/>
  <c r="I29" i="1"/>
  <c r="I28" i="1"/>
  <c r="J31" i="1" s="1"/>
  <c r="I16" i="1"/>
  <c r="I15" i="1"/>
  <c r="I14" i="1"/>
  <c r="I13" i="1"/>
  <c r="I21" i="1"/>
  <c r="I22" i="1"/>
  <c r="I23" i="1"/>
  <c r="I24" i="1"/>
  <c r="I20" i="1"/>
  <c r="K41" i="1"/>
  <c r="H41" i="1"/>
  <c r="H14" i="1"/>
  <c r="L6" i="3" l="1"/>
  <c r="M8" i="3" s="1"/>
  <c r="C13" i="3" s="1"/>
  <c r="L19" i="3"/>
  <c r="M21" i="3" s="1"/>
  <c r="C15" i="3" s="1"/>
  <c r="M15" i="3"/>
  <c r="C14" i="3" s="1"/>
  <c r="J24" i="2"/>
  <c r="J31" i="2"/>
  <c r="J38" i="2"/>
  <c r="J16" i="1"/>
  <c r="J24" i="1"/>
  <c r="J38" i="1"/>
  <c r="C12" i="3" l="1"/>
  <c r="D12" i="3" s="1"/>
  <c r="D41" i="2"/>
  <c r="M41" i="2" s="1"/>
  <c r="D41" i="1"/>
  <c r="M41" i="1" s="1"/>
</calcChain>
</file>

<file path=xl/sharedStrings.xml><?xml version="1.0" encoding="utf-8"?>
<sst xmlns="http://schemas.openxmlformats.org/spreadsheetml/2006/main" count="229" uniqueCount="84">
  <si>
    <t>오늘의 주제</t>
    <phoneticPr fontId="2" type="noConversion"/>
  </si>
  <si>
    <t>중간 고사까지 공부 계획</t>
    <phoneticPr fontId="2" type="noConversion"/>
  </si>
  <si>
    <t>변수가 생겼을 때 대응 방안</t>
    <phoneticPr fontId="2" type="noConversion"/>
  </si>
  <si>
    <t>운동 어떻게 할 건지</t>
    <phoneticPr fontId="2" type="noConversion"/>
  </si>
  <si>
    <t>1. 중간 고사 계획</t>
    <phoneticPr fontId="2" type="noConversion"/>
  </si>
  <si>
    <t>4월 23-24일</t>
    <phoneticPr fontId="2" type="noConversion"/>
  </si>
  <si>
    <t>1달 남음 - 5주</t>
    <phoneticPr fontId="2" type="noConversion"/>
  </si>
  <si>
    <t>국어</t>
    <phoneticPr fontId="2" type="noConversion"/>
  </si>
  <si>
    <t>현재 학교 진도</t>
    <phoneticPr fontId="2" type="noConversion"/>
  </si>
  <si>
    <t>체크체크</t>
    <phoneticPr fontId="2" type="noConversion"/>
  </si>
  <si>
    <t>평가 문제집</t>
    <phoneticPr fontId="2" type="noConversion"/>
  </si>
  <si>
    <t>자습서 정리</t>
    <phoneticPr fontId="2" type="noConversion"/>
  </si>
  <si>
    <t>기출 문제</t>
    <phoneticPr fontId="2" type="noConversion"/>
  </si>
  <si>
    <t>총 강좌수</t>
    <phoneticPr fontId="2" type="noConversion"/>
  </si>
  <si>
    <t>강좌별 시간</t>
    <phoneticPr fontId="2" type="noConversion"/>
  </si>
  <si>
    <t>필요한 시간</t>
    <phoneticPr fontId="2" type="noConversion"/>
  </si>
  <si>
    <t>고등학교</t>
    <phoneticPr fontId="2" type="noConversion"/>
  </si>
  <si>
    <t>수학</t>
    <phoneticPr fontId="2" type="noConversion"/>
  </si>
  <si>
    <t>개념원리</t>
    <phoneticPr fontId="2" type="noConversion"/>
  </si>
  <si>
    <t>RPM</t>
    <phoneticPr fontId="2" type="noConversion"/>
  </si>
  <si>
    <t>쎈</t>
    <phoneticPr fontId="2" type="noConversion"/>
  </si>
  <si>
    <t>일품</t>
    <phoneticPr fontId="2" type="noConversion"/>
  </si>
  <si>
    <t>블라</t>
    <phoneticPr fontId="2" type="noConversion"/>
  </si>
  <si>
    <t>영어</t>
    <phoneticPr fontId="2" type="noConversion"/>
  </si>
  <si>
    <t>평가 문제집1</t>
    <phoneticPr fontId="2" type="noConversion"/>
  </si>
  <si>
    <t>평가 문제집2</t>
    <phoneticPr fontId="2" type="noConversion"/>
  </si>
  <si>
    <t>내신콘서트</t>
    <phoneticPr fontId="2" type="noConversion"/>
  </si>
  <si>
    <t xml:space="preserve"> </t>
    <phoneticPr fontId="2" type="noConversion"/>
  </si>
  <si>
    <t>백발백중</t>
    <phoneticPr fontId="2" type="noConversion"/>
  </si>
  <si>
    <t>과학</t>
    <phoneticPr fontId="2" type="noConversion"/>
  </si>
  <si>
    <t>백신과학</t>
    <phoneticPr fontId="2" type="noConversion"/>
  </si>
  <si>
    <t>하이탑</t>
    <phoneticPr fontId="2" type="noConversion"/>
  </si>
  <si>
    <t>76시간</t>
    <phoneticPr fontId="2" type="noConversion"/>
  </si>
  <si>
    <t>총</t>
    <phoneticPr fontId="2" type="noConversion"/>
  </si>
  <si>
    <t>일주일</t>
    <phoneticPr fontId="2" type="noConversion"/>
  </si>
  <si>
    <t xml:space="preserve">월요일 </t>
    <phoneticPr fontId="2" type="noConversion"/>
  </si>
  <si>
    <t>4시</t>
    <phoneticPr fontId="2" type="noConversion"/>
  </si>
  <si>
    <t>새벽 2시</t>
    <phoneticPr fontId="2" type="noConversion"/>
  </si>
  <si>
    <t>화요일</t>
    <phoneticPr fontId="2" type="noConversion"/>
  </si>
  <si>
    <t>5시</t>
    <phoneticPr fontId="2" type="noConversion"/>
  </si>
  <si>
    <t>수요일</t>
    <phoneticPr fontId="2" type="noConversion"/>
  </si>
  <si>
    <t>7시 반</t>
    <phoneticPr fontId="2" type="noConversion"/>
  </si>
  <si>
    <t>목요일</t>
    <phoneticPr fontId="2" type="noConversion"/>
  </si>
  <si>
    <t xml:space="preserve">금요일 </t>
    <phoneticPr fontId="2" type="noConversion"/>
  </si>
  <si>
    <t>9시</t>
    <phoneticPr fontId="2" type="noConversion"/>
  </si>
  <si>
    <t>토요일</t>
    <phoneticPr fontId="2" type="noConversion"/>
  </si>
  <si>
    <t>일요일</t>
    <phoneticPr fontId="2" type="noConversion"/>
  </si>
  <si>
    <t>3시 반에 학교 끝나고</t>
    <phoneticPr fontId="2" type="noConversion"/>
  </si>
  <si>
    <t>스카 4시반 도착</t>
    <phoneticPr fontId="2" type="noConversion"/>
  </si>
  <si>
    <t xml:space="preserve">저녁 1시간 </t>
    <phoneticPr fontId="2" type="noConversion"/>
  </si>
  <si>
    <t>노는 30분</t>
    <phoneticPr fontId="2" type="noConversion"/>
  </si>
  <si>
    <t>일주일 현실 기준</t>
    <phoneticPr fontId="2" type="noConversion"/>
  </si>
  <si>
    <t>학교 마치고 메가는 테이크 아웃만 한다</t>
    <phoneticPr fontId="2" type="noConversion"/>
  </si>
  <si>
    <t>중간에 쉬는 시간은 30분내로 한다.</t>
    <phoneticPr fontId="2" type="noConversion"/>
  </si>
  <si>
    <t xml:space="preserve">새벽 2시에는 들어온다. </t>
    <phoneticPr fontId="2" type="noConversion"/>
  </si>
  <si>
    <t>주말 아침에는 8시에는 일어난다.</t>
    <phoneticPr fontId="2" type="noConversion"/>
  </si>
  <si>
    <t>친구들하고 모임은 일주일에 2회 이하로 한다. 그리고 시간은 2시간 이내</t>
    <phoneticPr fontId="2" type="noConversion"/>
  </si>
  <si>
    <t>외식도 하고</t>
    <phoneticPr fontId="2" type="noConversion"/>
  </si>
  <si>
    <t>티비도 하나 보고</t>
    <phoneticPr fontId="2" type="noConversion"/>
  </si>
  <si>
    <t>실제 진도</t>
    <phoneticPr fontId="2" type="noConversion"/>
  </si>
  <si>
    <t>이수인 중학교 3학년 중간 고사 준비 계획</t>
    <phoneticPr fontId="2" type="noConversion"/>
  </si>
  <si>
    <t>오늘</t>
    <phoneticPr fontId="2" type="noConversion"/>
  </si>
  <si>
    <t>시험 시작</t>
    <phoneticPr fontId="2" type="noConversion"/>
  </si>
  <si>
    <t>남은 일수</t>
    <phoneticPr fontId="2" type="noConversion"/>
  </si>
  <si>
    <t>일주일 목표</t>
    <phoneticPr fontId="2" type="noConversion"/>
  </si>
  <si>
    <t>시간</t>
    <phoneticPr fontId="2" type="noConversion"/>
  </si>
  <si>
    <t>일</t>
    <phoneticPr fontId="2" type="noConversion"/>
  </si>
  <si>
    <t>과목별 계획</t>
    <phoneticPr fontId="2" type="noConversion"/>
  </si>
  <si>
    <t>문제집</t>
    <phoneticPr fontId="2" type="noConversion"/>
  </si>
  <si>
    <t>진도율</t>
    <phoneticPr fontId="2" type="noConversion"/>
  </si>
  <si>
    <t>남은 시간</t>
    <phoneticPr fontId="2" type="noConversion"/>
  </si>
  <si>
    <t>팔요한 시간</t>
    <phoneticPr fontId="2" type="noConversion"/>
  </si>
  <si>
    <t>개념원리</t>
  </si>
  <si>
    <t>RPM</t>
  </si>
  <si>
    <t>쎈</t>
  </si>
  <si>
    <t>일품</t>
  </si>
  <si>
    <t>블라</t>
  </si>
  <si>
    <t>평가 문제집1</t>
  </si>
  <si>
    <t>평가 문제집2</t>
  </si>
  <si>
    <t>내신콘서트</t>
  </si>
  <si>
    <t>백발백중</t>
  </si>
  <si>
    <t>체크체크</t>
  </si>
  <si>
    <t>백신과학</t>
  </si>
  <si>
    <t>하이탑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</si>
</sst>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0.0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9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7" xfId="0" applyFont="1" applyFill="1" applyBorder="1">
      <alignment vertical="center"/>
    </xf>
    <xf numFmtId="2" fontId="4" fillId="4" borderId="4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0" fontId="4" fillId="5" borderId="3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6" borderId="4" xfId="0" applyFont="1" applyFill="1" applyBorder="1">
      <alignment vertical="center"/>
    </xf>
    <xf numFmtId="0" fontId="4" fillId="6" borderId="3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7" borderId="3" xfId="0" applyFont="1" applyFill="1" applyBorder="1">
      <alignment vertical="center"/>
    </xf>
    <xf numFmtId="0" fontId="4" fillId="7" borderId="6" xfId="0" applyFont="1" applyFill="1" applyBorder="1">
      <alignment vertical="center"/>
    </xf>
    <xf numFmtId="9" fontId="4" fillId="5" borderId="1" xfId="1" applyFont="1" applyFill="1" applyBorder="1">
      <alignment vertical="center"/>
    </xf>
    <xf numFmtId="9" fontId="4" fillId="7" borderId="1" xfId="1" applyFont="1" applyFill="1" applyBorder="1">
      <alignment vertical="center"/>
    </xf>
    <xf numFmtId="9" fontId="4" fillId="2" borderId="1" xfId="1" applyFont="1" applyFill="1" applyBorder="1">
      <alignment vertical="center"/>
    </xf>
    <xf numFmtId="9" fontId="4" fillId="4" borderId="1" xfId="1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4" fillId="8" borderId="4" xfId="0" applyFont="1" applyFill="1" applyBorder="1">
      <alignment vertical="center"/>
    </xf>
    <xf numFmtId="0" fontId="5" fillId="0" borderId="11" xfId="0" applyFont="1" applyBorder="1">
      <alignment vertical="center"/>
    </xf>
    <xf numFmtId="0" fontId="4" fillId="9" borderId="4" xfId="0" applyFont="1" applyFill="1" applyBorder="1">
      <alignment vertical="center"/>
    </xf>
    <xf numFmtId="0" fontId="4" fillId="9" borderId="3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4" fillId="9" borderId="6" xfId="0" applyFont="1" applyFill="1" applyBorder="1">
      <alignment vertical="center"/>
    </xf>
    <xf numFmtId="9" fontId="4" fillId="9" borderId="1" xfId="1" applyFont="1" applyFill="1" applyBorder="1">
      <alignment vertical="center"/>
    </xf>
    <xf numFmtId="185" fontId="4" fillId="9" borderId="4" xfId="0" applyNumberFormat="1" applyFont="1" applyFill="1" applyBorder="1">
      <alignment vertical="center"/>
    </xf>
    <xf numFmtId="0" fontId="4" fillId="10" borderId="4" xfId="0" applyFont="1" applyFill="1" applyBorder="1">
      <alignment vertical="center"/>
    </xf>
    <xf numFmtId="0" fontId="4" fillId="10" borderId="3" xfId="0" applyFont="1" applyFill="1" applyBorder="1">
      <alignment vertical="center"/>
    </xf>
    <xf numFmtId="0" fontId="4" fillId="10" borderId="5" xfId="0" applyFont="1" applyFill="1" applyBorder="1">
      <alignment vertical="center"/>
    </xf>
    <xf numFmtId="0" fontId="4" fillId="10" borderId="1" xfId="0" applyFont="1" applyFill="1" applyBorder="1">
      <alignment vertical="center"/>
    </xf>
    <xf numFmtId="0" fontId="3" fillId="11" borderId="1" xfId="0" applyFont="1" applyFill="1" applyBorder="1">
      <alignment vertical="center"/>
    </xf>
    <xf numFmtId="0" fontId="4" fillId="11" borderId="4" xfId="0" applyFont="1" applyFill="1" applyBorder="1">
      <alignment vertical="center"/>
    </xf>
    <xf numFmtId="0" fontId="4" fillId="11" borderId="3" xfId="0" applyFont="1" applyFill="1" applyBorder="1">
      <alignment vertical="center"/>
    </xf>
    <xf numFmtId="0" fontId="4" fillId="11" borderId="6" xfId="0" applyFont="1" applyFill="1" applyBorder="1">
      <alignment vertical="center"/>
    </xf>
    <xf numFmtId="185" fontId="4" fillId="11" borderId="4" xfId="0" applyNumberFormat="1" applyFont="1" applyFill="1" applyBorder="1">
      <alignment vertical="center"/>
    </xf>
    <xf numFmtId="9" fontId="4" fillId="11" borderId="1" xfId="1" applyFont="1" applyFill="1" applyBorder="1">
      <alignment vertical="center"/>
    </xf>
    <xf numFmtId="0" fontId="4" fillId="11" borderId="1" xfId="0" applyFont="1" applyFill="1" applyBorder="1">
      <alignment vertical="center"/>
    </xf>
    <xf numFmtId="0" fontId="4" fillId="11" borderId="7" xfId="0" applyFont="1" applyFill="1" applyBorder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3" borderId="2" xfId="0" applyFont="1" applyFill="1" applyBorder="1">
      <alignment vertical="center"/>
    </xf>
    <xf numFmtId="0" fontId="5" fillId="5" borderId="0" xfId="0" applyFont="1" applyFill="1" applyBorder="1">
      <alignment vertical="center"/>
    </xf>
    <xf numFmtId="0" fontId="5" fillId="6" borderId="2" xfId="0" applyFont="1" applyFill="1" applyBorder="1">
      <alignment vertical="center"/>
    </xf>
    <xf numFmtId="0" fontId="5" fillId="9" borderId="0" xfId="0" applyFont="1" applyFill="1">
      <alignment vertical="center"/>
    </xf>
    <xf numFmtId="0" fontId="5" fillId="10" borderId="2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6" borderId="9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5" fillId="10" borderId="8" xfId="0" applyFont="1" applyFill="1" applyBorder="1">
      <alignment vertical="center"/>
    </xf>
    <xf numFmtId="0" fontId="5" fillId="10" borderId="9" xfId="0" applyFont="1" applyFill="1" applyBorder="1">
      <alignment vertical="center"/>
    </xf>
    <xf numFmtId="0" fontId="5" fillId="10" borderId="10" xfId="0" applyFont="1" applyFill="1" applyBorder="1">
      <alignment vertical="center"/>
    </xf>
    <xf numFmtId="14" fontId="4" fillId="0" borderId="8" xfId="0" applyNumberFormat="1" applyFont="1" applyBorder="1">
      <alignment vertical="center"/>
    </xf>
    <xf numFmtId="0" fontId="4" fillId="12" borderId="4" xfId="0" applyFont="1" applyFill="1" applyBorder="1">
      <alignment vertical="center"/>
    </xf>
    <xf numFmtId="0" fontId="4" fillId="12" borderId="3" xfId="0" applyFont="1" applyFill="1" applyBorder="1">
      <alignment vertical="center"/>
    </xf>
    <xf numFmtId="0" fontId="4" fillId="12" borderId="1" xfId="0" applyFont="1" applyFill="1" applyBorder="1">
      <alignment vertical="center"/>
    </xf>
    <xf numFmtId="0" fontId="5" fillId="12" borderId="0" xfId="0" applyFont="1" applyFill="1">
      <alignment vertical="center"/>
    </xf>
    <xf numFmtId="0" fontId="4" fillId="12" borderId="6" xfId="0" applyFont="1" applyFill="1" applyBorder="1">
      <alignment vertical="center"/>
    </xf>
    <xf numFmtId="0" fontId="5" fillId="13" borderId="8" xfId="0" applyFont="1" applyFill="1" applyBorder="1">
      <alignment vertical="center"/>
    </xf>
    <xf numFmtId="0" fontId="5" fillId="13" borderId="9" xfId="0" applyFont="1" applyFill="1" applyBorder="1">
      <alignment vertical="center"/>
    </xf>
    <xf numFmtId="0" fontId="4" fillId="13" borderId="4" xfId="0" applyFont="1" applyFill="1" applyBorder="1">
      <alignment vertical="center"/>
    </xf>
    <xf numFmtId="0" fontId="4" fillId="13" borderId="3" xfId="0" applyFont="1" applyFill="1" applyBorder="1">
      <alignment vertical="center"/>
    </xf>
    <xf numFmtId="0" fontId="4" fillId="13" borderId="5" xfId="0" applyFont="1" applyFill="1" applyBorder="1">
      <alignment vertical="center"/>
    </xf>
    <xf numFmtId="0" fontId="4" fillId="13" borderId="1" xfId="0" applyFont="1" applyFill="1" applyBorder="1">
      <alignment vertical="center"/>
    </xf>
    <xf numFmtId="0" fontId="5" fillId="13" borderId="2" xfId="0" applyFont="1" applyFill="1" applyBorder="1">
      <alignment vertical="center"/>
    </xf>
    <xf numFmtId="0" fontId="4" fillId="14" borderId="4" xfId="0" applyFont="1" applyFill="1" applyBorder="1">
      <alignment vertical="center"/>
    </xf>
    <xf numFmtId="0" fontId="4" fillId="14" borderId="3" xfId="0" applyFont="1" applyFill="1" applyBorder="1">
      <alignment vertical="center"/>
    </xf>
    <xf numFmtId="0" fontId="4" fillId="14" borderId="6" xfId="0" applyFont="1" applyFill="1" applyBorder="1">
      <alignment vertical="center"/>
    </xf>
    <xf numFmtId="0" fontId="4" fillId="14" borderId="1" xfId="0" applyFont="1" applyFill="1" applyBorder="1">
      <alignment vertical="center"/>
    </xf>
    <xf numFmtId="0" fontId="5" fillId="13" borderId="10" xfId="0" applyFont="1" applyFill="1" applyBorder="1">
      <alignment vertical="center"/>
    </xf>
    <xf numFmtId="9" fontId="4" fillId="12" borderId="1" xfId="1" applyFont="1" applyFill="1" applyBorder="1">
      <alignment vertical="center"/>
    </xf>
    <xf numFmtId="9" fontId="4" fillId="14" borderId="1" xfId="1" applyFont="1" applyFill="1" applyBorder="1">
      <alignment vertical="center"/>
    </xf>
    <xf numFmtId="185" fontId="4" fillId="14" borderId="4" xfId="0" applyNumberFormat="1" applyFont="1" applyFill="1" applyBorder="1">
      <alignment vertical="center"/>
    </xf>
    <xf numFmtId="185" fontId="4" fillId="12" borderId="4" xfId="0" applyNumberFormat="1" applyFont="1" applyFill="1" applyBorder="1">
      <alignment vertical="center"/>
    </xf>
    <xf numFmtId="185" fontId="4" fillId="5" borderId="4" xfId="0" applyNumberFormat="1" applyFont="1" applyFill="1" applyBorder="1">
      <alignment vertical="center"/>
    </xf>
    <xf numFmtId="185" fontId="4" fillId="7" borderId="4" xfId="0" applyNumberFormat="1" applyFont="1" applyFill="1" applyBorder="1">
      <alignment vertical="center"/>
    </xf>
    <xf numFmtId="185" fontId="4" fillId="8" borderId="4" xfId="0" applyNumberFormat="1" applyFont="1" applyFill="1" applyBorder="1">
      <alignment vertical="center"/>
    </xf>
    <xf numFmtId="185" fontId="3" fillId="8" borderId="4" xfId="0" applyNumberFormat="1" applyFont="1" applyFill="1" applyBorder="1">
      <alignment vertical="center"/>
    </xf>
    <xf numFmtId="185" fontId="4" fillId="2" borderId="4" xfId="0" applyNumberFormat="1" applyFont="1" applyFill="1" applyBorder="1">
      <alignment vertical="center"/>
    </xf>
    <xf numFmtId="0" fontId="4" fillId="12" borderId="7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3" fillId="7" borderId="15" xfId="0" applyFont="1" applyFill="1" applyBorder="1">
      <alignment vertical="center"/>
    </xf>
    <xf numFmtId="0" fontId="4" fillId="7" borderId="16" xfId="0" applyFont="1" applyFill="1" applyBorder="1">
      <alignment vertical="center"/>
    </xf>
    <xf numFmtId="0" fontId="3" fillId="11" borderId="15" xfId="0" applyFont="1" applyFill="1" applyBorder="1">
      <alignment vertical="center"/>
    </xf>
    <xf numFmtId="0" fontId="4" fillId="11" borderId="16" xfId="0" applyFont="1" applyFill="1" applyBorder="1">
      <alignment vertical="center"/>
    </xf>
    <xf numFmtId="0" fontId="3" fillId="14" borderId="17" xfId="0" applyFont="1" applyFill="1" applyBorder="1">
      <alignment vertical="center"/>
    </xf>
    <xf numFmtId="0" fontId="3" fillId="14" borderId="18" xfId="0" applyFont="1" applyFill="1" applyBorder="1">
      <alignment vertical="center"/>
    </xf>
    <xf numFmtId="0" fontId="4" fillId="14" borderId="19" xfId="0" applyFont="1" applyFill="1" applyBorder="1">
      <alignment vertical="center"/>
    </xf>
    <xf numFmtId="0" fontId="5" fillId="0" borderId="20" xfId="0" applyFont="1" applyBorder="1">
      <alignment vertical="center"/>
    </xf>
    <xf numFmtId="9" fontId="6" fillId="0" borderId="2" xfId="1" applyFont="1" applyBorder="1">
      <alignment vertical="center"/>
    </xf>
  </cellXfs>
  <cellStyles count="2">
    <cellStyle name="백분율" xfId="1" builtinId="5"/>
    <cellStyle name="표준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03275-4703-4A12-8E9A-F221B0069DF9}">
  <dimension ref="B2:M26"/>
  <sheetViews>
    <sheetView tabSelected="1" zoomScaleNormal="100" workbookViewId="0">
      <selection activeCell="M26" sqref="B2:M26"/>
    </sheetView>
  </sheetViews>
  <sheetFormatPr defaultRowHeight="15.6" x14ac:dyDescent="0.4"/>
  <cols>
    <col min="1" max="1" width="8.796875" style="2"/>
    <col min="2" max="2" width="15.19921875" style="2" customWidth="1"/>
    <col min="3" max="3" width="10.8984375" style="2" bestFit="1" customWidth="1"/>
    <col min="4" max="6" width="8.796875" style="2"/>
    <col min="7" max="7" width="13.69921875" style="2" bestFit="1" customWidth="1"/>
    <col min="8" max="8" width="10.796875" style="2" customWidth="1"/>
    <col min="9" max="9" width="11.3984375" style="2" customWidth="1"/>
    <col min="10" max="10" width="9.8984375" style="2" customWidth="1"/>
    <col min="11" max="12" width="11.69921875" style="2" customWidth="1"/>
    <col min="13" max="13" width="11" style="61" customWidth="1"/>
    <col min="14" max="16384" width="8.796875" style="2"/>
  </cols>
  <sheetData>
    <row r="2" spans="2:13" x14ac:dyDescent="0.4">
      <c r="B2" s="61" t="s">
        <v>60</v>
      </c>
      <c r="F2" s="61" t="s">
        <v>67</v>
      </c>
    </row>
    <row r="3" spans="2:13" ht="16.2" thickBot="1" x14ac:dyDescent="0.45">
      <c r="B3" s="61"/>
      <c r="F3" s="61"/>
    </row>
    <row r="4" spans="2:13" x14ac:dyDescent="0.4">
      <c r="B4" s="3" t="s">
        <v>61</v>
      </c>
      <c r="C4" s="4">
        <f ca="1">TODAY()</f>
        <v>45376</v>
      </c>
      <c r="D4" s="6"/>
      <c r="F4" s="68" t="s">
        <v>7</v>
      </c>
      <c r="G4" s="12" t="s">
        <v>68</v>
      </c>
      <c r="H4" s="13" t="s">
        <v>13</v>
      </c>
      <c r="I4" s="14" t="s">
        <v>59</v>
      </c>
      <c r="J4" s="12" t="s">
        <v>14</v>
      </c>
      <c r="K4" s="15" t="s">
        <v>69</v>
      </c>
      <c r="L4" s="15" t="s">
        <v>15</v>
      </c>
      <c r="M4" s="62"/>
    </row>
    <row r="5" spans="2:13" x14ac:dyDescent="0.4">
      <c r="B5" s="7" t="s">
        <v>62</v>
      </c>
      <c r="C5" s="77">
        <v>45405</v>
      </c>
      <c r="D5" s="6"/>
      <c r="F5" s="69"/>
      <c r="G5" s="8" t="s">
        <v>9</v>
      </c>
      <c r="H5" s="9">
        <v>21</v>
      </c>
      <c r="I5" s="11">
        <v>5</v>
      </c>
      <c r="J5" s="103">
        <v>1</v>
      </c>
      <c r="K5" s="38">
        <f>I5/H5</f>
        <v>0.23809523809523808</v>
      </c>
      <c r="L5" s="10">
        <f>ROUND((H5-I5)*J5*(1-K5),0)</f>
        <v>12</v>
      </c>
      <c r="M5" s="62"/>
    </row>
    <row r="6" spans="2:13" x14ac:dyDescent="0.4">
      <c r="B6" s="3" t="s">
        <v>63</v>
      </c>
      <c r="C6" s="3">
        <f ca="1">C5-C4</f>
        <v>29</v>
      </c>
      <c r="D6" s="3" t="s">
        <v>66</v>
      </c>
      <c r="F6" s="69"/>
      <c r="G6" s="16" t="s">
        <v>10</v>
      </c>
      <c r="H6" s="17">
        <v>24</v>
      </c>
      <c r="I6" s="18">
        <v>3</v>
      </c>
      <c r="J6" s="21">
        <f>2/3</f>
        <v>0.66666666666666663</v>
      </c>
      <c r="K6" s="39">
        <f>I6/H6</f>
        <v>0.125</v>
      </c>
      <c r="L6" s="19">
        <f t="shared" ref="L6:L8" si="0">ROUND((H6-I6)*J6*(1-K6),0)</f>
        <v>12</v>
      </c>
      <c r="M6" s="62"/>
    </row>
    <row r="7" spans="2:13" ht="16.2" thickBot="1" x14ac:dyDescent="0.45">
      <c r="F7" s="69"/>
      <c r="G7" s="8" t="s">
        <v>11</v>
      </c>
      <c r="H7" s="9">
        <v>6</v>
      </c>
      <c r="I7" s="11">
        <v>2</v>
      </c>
      <c r="J7" s="103">
        <v>2</v>
      </c>
      <c r="K7" s="38">
        <f>I7/H7</f>
        <v>0.33333333333333331</v>
      </c>
      <c r="L7" s="10">
        <f t="shared" si="0"/>
        <v>5</v>
      </c>
      <c r="M7" s="62"/>
    </row>
    <row r="8" spans="2:13" ht="16.2" thickBot="1" x14ac:dyDescent="0.45">
      <c r="B8" s="3" t="s">
        <v>64</v>
      </c>
      <c r="C8" s="3">
        <v>50</v>
      </c>
      <c r="D8" s="3" t="s">
        <v>65</v>
      </c>
      <c r="F8" s="70"/>
      <c r="G8" s="16" t="s">
        <v>12</v>
      </c>
      <c r="H8" s="17">
        <v>2</v>
      </c>
      <c r="I8" s="20">
        <v>1</v>
      </c>
      <c r="J8" s="41"/>
      <c r="K8" s="39">
        <f>I8/H8</f>
        <v>0.5</v>
      </c>
      <c r="L8" s="17">
        <f t="shared" si="0"/>
        <v>0</v>
      </c>
      <c r="M8" s="63">
        <f>SUM(L5:L8)</f>
        <v>29</v>
      </c>
    </row>
    <row r="9" spans="2:13" ht="16.2" thickBot="1" x14ac:dyDescent="0.45">
      <c r="B9" s="5"/>
      <c r="F9" s="61"/>
    </row>
    <row r="10" spans="2:13" x14ac:dyDescent="0.4">
      <c r="B10" s="22" t="s">
        <v>70</v>
      </c>
      <c r="C10" s="22">
        <f ca="1">ROUND(C8/7*C6,0)</f>
        <v>207</v>
      </c>
      <c r="D10" s="3" t="s">
        <v>65</v>
      </c>
      <c r="F10" s="71" t="s">
        <v>17</v>
      </c>
      <c r="G10" s="30" t="s">
        <v>68</v>
      </c>
      <c r="H10" s="28" t="s">
        <v>13</v>
      </c>
      <c r="I10" s="29" t="s">
        <v>59</v>
      </c>
      <c r="J10" s="27" t="s">
        <v>14</v>
      </c>
      <c r="K10" s="30" t="s">
        <v>69</v>
      </c>
      <c r="L10" s="30" t="s">
        <v>15</v>
      </c>
      <c r="M10" s="64"/>
    </row>
    <row r="11" spans="2:13" ht="16.2" thickBot="1" x14ac:dyDescent="0.45">
      <c r="F11" s="72"/>
      <c r="G11" s="24" t="s">
        <v>72</v>
      </c>
      <c r="H11" s="23">
        <v>38</v>
      </c>
      <c r="I11" s="25">
        <v>12</v>
      </c>
      <c r="J11" s="99">
        <v>1.2</v>
      </c>
      <c r="K11" s="36">
        <f>I11/H11</f>
        <v>0.31578947368421051</v>
      </c>
      <c r="L11" s="24">
        <f>ROUND((H11-I11)*J11*(1-K11),0)</f>
        <v>21</v>
      </c>
      <c r="M11" s="64"/>
    </row>
    <row r="12" spans="2:13" ht="21.6" thickBot="1" x14ac:dyDescent="0.45">
      <c r="B12" s="42" t="s">
        <v>71</v>
      </c>
      <c r="C12" s="115">
        <f>SUM(C13:C16)</f>
        <v>188</v>
      </c>
      <c r="D12" s="116">
        <f ca="1">C12/C10</f>
        <v>0.90821256038647347</v>
      </c>
      <c r="F12" s="72"/>
      <c r="G12" s="33" t="s">
        <v>73</v>
      </c>
      <c r="H12" s="34">
        <v>42</v>
      </c>
      <c r="I12" s="35">
        <v>10</v>
      </c>
      <c r="J12" s="100">
        <v>0.8</v>
      </c>
      <c r="K12" s="37">
        <f>I12/H12</f>
        <v>0.23809523809523808</v>
      </c>
      <c r="L12" s="33">
        <f t="shared" ref="L12:L15" si="1">ROUND((H12-I12)*J12*(1-K12),0)</f>
        <v>20</v>
      </c>
      <c r="M12" s="64"/>
    </row>
    <row r="13" spans="2:13" x14ac:dyDescent="0.4">
      <c r="B13" s="105" t="s">
        <v>7</v>
      </c>
      <c r="C13" s="106">
        <f>M8</f>
        <v>29</v>
      </c>
      <c r="D13" s="107" t="s">
        <v>65</v>
      </c>
      <c r="F13" s="72"/>
      <c r="G13" s="24" t="s">
        <v>74</v>
      </c>
      <c r="H13" s="23">
        <v>14</v>
      </c>
      <c r="I13" s="25"/>
      <c r="J13" s="101"/>
      <c r="K13" s="36">
        <f>I13/H13</f>
        <v>0</v>
      </c>
      <c r="L13" s="24">
        <f t="shared" si="1"/>
        <v>0</v>
      </c>
      <c r="M13" s="64"/>
    </row>
    <row r="14" spans="2:13" ht="16.2" thickBot="1" x14ac:dyDescent="0.45">
      <c r="B14" s="108" t="s">
        <v>17</v>
      </c>
      <c r="C14" s="40">
        <f>M15</f>
        <v>58</v>
      </c>
      <c r="D14" s="109" t="s">
        <v>65</v>
      </c>
      <c r="F14" s="72"/>
      <c r="G14" s="33" t="s">
        <v>75</v>
      </c>
      <c r="H14" s="34">
        <v>12</v>
      </c>
      <c r="I14" s="35">
        <v>2</v>
      </c>
      <c r="J14" s="100">
        <v>2</v>
      </c>
      <c r="K14" s="37">
        <f>I14/H14</f>
        <v>0.16666666666666666</v>
      </c>
      <c r="L14" s="33">
        <f t="shared" si="1"/>
        <v>17</v>
      </c>
      <c r="M14" s="64"/>
    </row>
    <row r="15" spans="2:13" ht="16.2" thickBot="1" x14ac:dyDescent="0.45">
      <c r="B15" s="110" t="s">
        <v>23</v>
      </c>
      <c r="C15" s="53">
        <f>M21</f>
        <v>41</v>
      </c>
      <c r="D15" s="111" t="s">
        <v>65</v>
      </c>
      <c r="F15" s="73"/>
      <c r="G15" s="31" t="s">
        <v>76</v>
      </c>
      <c r="H15" s="32">
        <v>10</v>
      </c>
      <c r="I15" s="26"/>
      <c r="J15" s="102"/>
      <c r="K15" s="36">
        <f>I15/H15</f>
        <v>0</v>
      </c>
      <c r="L15" s="23">
        <f t="shared" si="1"/>
        <v>0</v>
      </c>
      <c r="M15" s="65">
        <f>SUM(L11:L15)</f>
        <v>58</v>
      </c>
    </row>
    <row r="16" spans="2:13" ht="16.2" thickBot="1" x14ac:dyDescent="0.45">
      <c r="B16" s="112" t="s">
        <v>29</v>
      </c>
      <c r="C16" s="113">
        <f>M26</f>
        <v>60</v>
      </c>
      <c r="D16" s="114" t="s">
        <v>65</v>
      </c>
      <c r="F16" s="61"/>
    </row>
    <row r="17" spans="6:13" x14ac:dyDescent="0.4">
      <c r="F17" s="74" t="s">
        <v>23</v>
      </c>
      <c r="G17" s="49" t="s">
        <v>68</v>
      </c>
      <c r="H17" s="50" t="s">
        <v>13</v>
      </c>
      <c r="I17" s="51" t="s">
        <v>59</v>
      </c>
      <c r="J17" s="49" t="s">
        <v>14</v>
      </c>
      <c r="K17" s="52" t="s">
        <v>69</v>
      </c>
      <c r="L17" s="52" t="s">
        <v>15</v>
      </c>
      <c r="M17" s="66"/>
    </row>
    <row r="18" spans="6:13" x14ac:dyDescent="0.4">
      <c r="F18" s="75"/>
      <c r="G18" s="43" t="s">
        <v>77</v>
      </c>
      <c r="H18" s="44">
        <v>14</v>
      </c>
      <c r="I18" s="46">
        <v>2</v>
      </c>
      <c r="J18" s="48">
        <v>0.6</v>
      </c>
      <c r="K18" s="47">
        <f>I18/H18</f>
        <v>0.14285714285714285</v>
      </c>
      <c r="L18" s="45">
        <f>ROUND((H18-I18)*J18*(1-K18),0)</f>
        <v>6</v>
      </c>
      <c r="M18" s="66"/>
    </row>
    <row r="19" spans="6:13" x14ac:dyDescent="0.4">
      <c r="F19" s="75"/>
      <c r="G19" s="54" t="s">
        <v>78</v>
      </c>
      <c r="H19" s="55">
        <v>22</v>
      </c>
      <c r="I19" s="56">
        <v>2</v>
      </c>
      <c r="J19" s="57">
        <v>0.6</v>
      </c>
      <c r="K19" s="58">
        <f>I19/H19</f>
        <v>9.0909090909090912E-2</v>
      </c>
      <c r="L19" s="59">
        <f t="shared" ref="L19:L21" si="2">ROUND((H19-I19)*J19*(1-K19),0)</f>
        <v>11</v>
      </c>
      <c r="M19" s="66"/>
    </row>
    <row r="20" spans="6:13" ht="16.2" thickBot="1" x14ac:dyDescent="0.45">
      <c r="F20" s="75"/>
      <c r="G20" s="43" t="s">
        <v>79</v>
      </c>
      <c r="H20" s="44">
        <v>2</v>
      </c>
      <c r="I20" s="46">
        <v>0</v>
      </c>
      <c r="J20" s="48">
        <v>12</v>
      </c>
      <c r="K20" s="47">
        <f>I20/H20</f>
        <v>0</v>
      </c>
      <c r="L20" s="45">
        <f t="shared" si="2"/>
        <v>24</v>
      </c>
      <c r="M20" s="66"/>
    </row>
    <row r="21" spans="6:13" ht="16.2" thickBot="1" x14ac:dyDescent="0.45">
      <c r="F21" s="76"/>
      <c r="G21" s="54" t="s">
        <v>80</v>
      </c>
      <c r="H21" s="55">
        <v>30</v>
      </c>
      <c r="I21" s="60"/>
      <c r="J21" s="101"/>
      <c r="K21" s="58">
        <f>I21/H21</f>
        <v>0</v>
      </c>
      <c r="L21" s="55">
        <f t="shared" si="2"/>
        <v>0</v>
      </c>
      <c r="M21" s="67">
        <f>SUM(L18:L21)</f>
        <v>41</v>
      </c>
    </row>
    <row r="22" spans="6:13" ht="16.2" thickBot="1" x14ac:dyDescent="0.45">
      <c r="F22" s="61"/>
    </row>
    <row r="23" spans="6:13" x14ac:dyDescent="0.4">
      <c r="F23" s="83" t="s">
        <v>29</v>
      </c>
      <c r="G23" s="85" t="s">
        <v>68</v>
      </c>
      <c r="H23" s="86" t="s">
        <v>13</v>
      </c>
      <c r="I23" s="87" t="s">
        <v>59</v>
      </c>
      <c r="J23" s="85" t="s">
        <v>14</v>
      </c>
      <c r="K23" s="88" t="s">
        <v>69</v>
      </c>
      <c r="L23" s="88" t="s">
        <v>15</v>
      </c>
      <c r="M23" s="81"/>
    </row>
    <row r="24" spans="6:13" x14ac:dyDescent="0.4">
      <c r="F24" s="84"/>
      <c r="G24" s="78" t="s">
        <v>81</v>
      </c>
      <c r="H24" s="79">
        <v>23</v>
      </c>
      <c r="I24" s="82">
        <v>3</v>
      </c>
      <c r="J24" s="98">
        <v>1</v>
      </c>
      <c r="K24" s="95">
        <f>I24/H24</f>
        <v>0.13043478260869565</v>
      </c>
      <c r="L24" s="80">
        <f>ROUND((H24-I24)*J24*(1-K24),0)</f>
        <v>17</v>
      </c>
      <c r="M24" s="81"/>
    </row>
    <row r="25" spans="6:13" ht="16.2" thickBot="1" x14ac:dyDescent="0.45">
      <c r="F25" s="84"/>
      <c r="G25" s="90" t="s">
        <v>82</v>
      </c>
      <c r="H25" s="91">
        <v>35</v>
      </c>
      <c r="I25" s="92">
        <v>3</v>
      </c>
      <c r="J25" s="97">
        <v>1</v>
      </c>
      <c r="K25" s="96">
        <f>I25/H25</f>
        <v>8.5714285714285715E-2</v>
      </c>
      <c r="L25" s="93">
        <f t="shared" ref="L25:L26" si="3">ROUND((H25-I25)*J25*(1-K25),0)</f>
        <v>29</v>
      </c>
      <c r="M25" s="81"/>
    </row>
    <row r="26" spans="6:13" ht="16.2" thickBot="1" x14ac:dyDescent="0.45">
      <c r="F26" s="94"/>
      <c r="G26" s="78" t="s">
        <v>83</v>
      </c>
      <c r="H26" s="79">
        <v>20</v>
      </c>
      <c r="I26" s="104">
        <v>3</v>
      </c>
      <c r="J26" s="98">
        <v>1</v>
      </c>
      <c r="K26" s="95">
        <f>I26/H26</f>
        <v>0.15</v>
      </c>
      <c r="L26" s="80">
        <f t="shared" si="3"/>
        <v>14</v>
      </c>
      <c r="M26" s="89">
        <f>SUM(L24:L26)</f>
        <v>60</v>
      </c>
    </row>
  </sheetData>
  <phoneticPr fontId="2" type="noConversion"/>
  <conditionalFormatting sqref="D12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B681F-9D06-4D4D-911B-ED4DF9013F33}">
  <dimension ref="B2:M51"/>
  <sheetViews>
    <sheetView topLeftCell="A28" workbookViewId="0">
      <selection activeCell="K44" sqref="K44:K49"/>
    </sheetView>
  </sheetViews>
  <sheetFormatPr defaultRowHeight="17.399999999999999" x14ac:dyDescent="0.4"/>
  <cols>
    <col min="4" max="4" width="13.69921875" bestFit="1" customWidth="1"/>
    <col min="6" max="9" width="10.59765625" customWidth="1"/>
  </cols>
  <sheetData>
    <row r="2" spans="2:10" x14ac:dyDescent="0.4">
      <c r="B2" t="s">
        <v>0</v>
      </c>
    </row>
    <row r="3" spans="2:10" x14ac:dyDescent="0.4">
      <c r="C3" t="s">
        <v>1</v>
      </c>
    </row>
    <row r="4" spans="2:10" x14ac:dyDescent="0.4">
      <c r="C4" t="s">
        <v>2</v>
      </c>
    </row>
    <row r="5" spans="2:10" x14ac:dyDescent="0.4">
      <c r="C5" t="s">
        <v>3</v>
      </c>
    </row>
    <row r="6" spans="2:10" x14ac:dyDescent="0.4">
      <c r="C6" t="s">
        <v>16</v>
      </c>
    </row>
    <row r="8" spans="2:10" x14ac:dyDescent="0.4">
      <c r="B8" t="s">
        <v>4</v>
      </c>
    </row>
    <row r="9" spans="2:10" x14ac:dyDescent="0.4">
      <c r="C9" t="s">
        <v>5</v>
      </c>
    </row>
    <row r="10" spans="2:10" x14ac:dyDescent="0.4">
      <c r="C10" t="s">
        <v>6</v>
      </c>
    </row>
    <row r="11" spans="2:10" x14ac:dyDescent="0.4">
      <c r="C11" t="s">
        <v>7</v>
      </c>
      <c r="F11" t="s">
        <v>13</v>
      </c>
      <c r="G11" t="s">
        <v>59</v>
      </c>
      <c r="H11" t="s">
        <v>14</v>
      </c>
      <c r="I11" t="s">
        <v>15</v>
      </c>
    </row>
    <row r="12" spans="2:10" x14ac:dyDescent="0.4">
      <c r="D12" t="s">
        <v>8</v>
      </c>
      <c r="E12">
        <v>40</v>
      </c>
    </row>
    <row r="13" spans="2:10" x14ac:dyDescent="0.4">
      <c r="D13" t="s">
        <v>9</v>
      </c>
      <c r="E13">
        <v>0</v>
      </c>
      <c r="F13">
        <v>21</v>
      </c>
      <c r="H13">
        <v>1</v>
      </c>
      <c r="I13">
        <f>ROUND((F13-G13)*H13,0)</f>
        <v>21</v>
      </c>
    </row>
    <row r="14" spans="2:10" x14ac:dyDescent="0.4">
      <c r="D14" t="s">
        <v>10</v>
      </c>
      <c r="E14">
        <v>0</v>
      </c>
      <c r="F14">
        <v>24</v>
      </c>
      <c r="H14">
        <f>0.66666</f>
        <v>0.66666000000000003</v>
      </c>
      <c r="I14">
        <f t="shared" ref="I14:I16" si="0">ROUND((F14-G14)*H14,0)</f>
        <v>16</v>
      </c>
    </row>
    <row r="15" spans="2:10" x14ac:dyDescent="0.4">
      <c r="D15" t="s">
        <v>11</v>
      </c>
      <c r="E15">
        <v>0</v>
      </c>
      <c r="F15">
        <v>6</v>
      </c>
      <c r="H15">
        <v>2</v>
      </c>
      <c r="I15">
        <f t="shared" si="0"/>
        <v>12</v>
      </c>
    </row>
    <row r="16" spans="2:10" x14ac:dyDescent="0.4">
      <c r="D16" t="s">
        <v>12</v>
      </c>
      <c r="E16">
        <v>0</v>
      </c>
      <c r="F16">
        <v>2</v>
      </c>
      <c r="I16">
        <f t="shared" si="0"/>
        <v>0</v>
      </c>
      <c r="J16">
        <f>SUM(I13:I16)</f>
        <v>49</v>
      </c>
    </row>
    <row r="18" spans="3:11" x14ac:dyDescent="0.4">
      <c r="C18" t="s">
        <v>17</v>
      </c>
      <c r="F18" t="s">
        <v>13</v>
      </c>
      <c r="H18" t="s">
        <v>14</v>
      </c>
      <c r="I18" t="s">
        <v>15</v>
      </c>
    </row>
    <row r="19" spans="3:11" x14ac:dyDescent="0.4">
      <c r="D19" t="s">
        <v>8</v>
      </c>
      <c r="E19">
        <v>50</v>
      </c>
    </row>
    <row r="20" spans="3:11" x14ac:dyDescent="0.4">
      <c r="D20" t="s">
        <v>18</v>
      </c>
      <c r="E20">
        <v>50</v>
      </c>
      <c r="F20">
        <v>38</v>
      </c>
      <c r="G20">
        <v>8</v>
      </c>
      <c r="H20">
        <v>1.2</v>
      </c>
      <c r="I20">
        <f>ROUND((F20-G20)*H20,0)</f>
        <v>36</v>
      </c>
    </row>
    <row r="21" spans="3:11" x14ac:dyDescent="0.4">
      <c r="D21" t="s">
        <v>19</v>
      </c>
      <c r="E21">
        <v>30</v>
      </c>
      <c r="F21">
        <v>42</v>
      </c>
      <c r="G21">
        <v>5</v>
      </c>
      <c r="H21">
        <v>1.2</v>
      </c>
      <c r="I21">
        <f t="shared" ref="I21:I24" si="1">ROUND((F21-G21)*H21,0)</f>
        <v>44</v>
      </c>
    </row>
    <row r="22" spans="3:11" x14ac:dyDescent="0.4">
      <c r="D22" t="s">
        <v>20</v>
      </c>
      <c r="E22">
        <v>0</v>
      </c>
      <c r="F22">
        <v>14</v>
      </c>
      <c r="I22">
        <f t="shared" si="1"/>
        <v>0</v>
      </c>
      <c r="K22">
        <v>4</v>
      </c>
    </row>
    <row r="23" spans="3:11" x14ac:dyDescent="0.4">
      <c r="D23" t="s">
        <v>21</v>
      </c>
      <c r="E23">
        <v>0</v>
      </c>
      <c r="F23">
        <v>12</v>
      </c>
      <c r="H23">
        <v>2</v>
      </c>
      <c r="I23">
        <f t="shared" si="1"/>
        <v>24</v>
      </c>
    </row>
    <row r="24" spans="3:11" x14ac:dyDescent="0.4">
      <c r="D24" t="s">
        <v>22</v>
      </c>
      <c r="E24">
        <v>0</v>
      </c>
      <c r="F24">
        <v>10</v>
      </c>
      <c r="I24">
        <f t="shared" si="1"/>
        <v>0</v>
      </c>
      <c r="J24">
        <f>SUM(I20:I24)</f>
        <v>104</v>
      </c>
    </row>
    <row r="26" spans="3:11" x14ac:dyDescent="0.4">
      <c r="C26" t="s">
        <v>23</v>
      </c>
      <c r="F26" t="s">
        <v>13</v>
      </c>
      <c r="H26" t="s">
        <v>14</v>
      </c>
      <c r="I26" t="s">
        <v>15</v>
      </c>
    </row>
    <row r="27" spans="3:11" x14ac:dyDescent="0.4">
      <c r="D27" t="s">
        <v>8</v>
      </c>
      <c r="E27">
        <v>35</v>
      </c>
    </row>
    <row r="28" spans="3:11" x14ac:dyDescent="0.4">
      <c r="D28" t="s">
        <v>24</v>
      </c>
      <c r="E28">
        <v>0</v>
      </c>
      <c r="F28">
        <v>14</v>
      </c>
      <c r="H28">
        <v>0.6</v>
      </c>
      <c r="I28">
        <f>ROUND((F28-G28)*H28,0)</f>
        <v>8</v>
      </c>
    </row>
    <row r="29" spans="3:11" x14ac:dyDescent="0.4">
      <c r="D29" t="s">
        <v>25</v>
      </c>
      <c r="E29">
        <v>0</v>
      </c>
      <c r="F29">
        <v>22</v>
      </c>
      <c r="H29">
        <v>0.6</v>
      </c>
      <c r="I29">
        <f t="shared" ref="I29:I31" si="2">ROUND((F29-G29)*H29,0)</f>
        <v>13</v>
      </c>
    </row>
    <row r="30" spans="3:11" x14ac:dyDescent="0.4">
      <c r="D30" t="s">
        <v>26</v>
      </c>
      <c r="E30">
        <v>0</v>
      </c>
      <c r="F30">
        <v>2</v>
      </c>
      <c r="H30">
        <v>12</v>
      </c>
      <c r="I30">
        <f t="shared" si="2"/>
        <v>24</v>
      </c>
    </row>
    <row r="31" spans="3:11" x14ac:dyDescent="0.4">
      <c r="D31" t="s">
        <v>28</v>
      </c>
      <c r="I31">
        <f t="shared" si="2"/>
        <v>0</v>
      </c>
      <c r="J31">
        <f>SUM(I28:I31)</f>
        <v>45</v>
      </c>
    </row>
    <row r="32" spans="3:11" x14ac:dyDescent="0.4">
      <c r="C32" t="s">
        <v>27</v>
      </c>
    </row>
    <row r="33" spans="3:13" x14ac:dyDescent="0.4">
      <c r="C33" t="s">
        <v>29</v>
      </c>
      <c r="F33" t="s">
        <v>13</v>
      </c>
      <c r="H33" t="s">
        <v>14</v>
      </c>
      <c r="I33" t="s">
        <v>15</v>
      </c>
    </row>
    <row r="34" spans="3:13" x14ac:dyDescent="0.4">
      <c r="D34" t="s">
        <v>8</v>
      </c>
      <c r="E34">
        <v>30</v>
      </c>
    </row>
    <row r="35" spans="3:13" x14ac:dyDescent="0.4">
      <c r="D35" t="s">
        <v>9</v>
      </c>
      <c r="E35">
        <v>0</v>
      </c>
      <c r="F35">
        <v>23</v>
      </c>
      <c r="H35">
        <v>1</v>
      </c>
      <c r="I35">
        <f>ROUND((F35-G35)*H35,0)</f>
        <v>23</v>
      </c>
    </row>
    <row r="36" spans="3:13" x14ac:dyDescent="0.4">
      <c r="D36" t="s">
        <v>30</v>
      </c>
      <c r="E36">
        <v>0</v>
      </c>
      <c r="F36">
        <v>35</v>
      </c>
      <c r="H36">
        <v>1</v>
      </c>
      <c r="I36">
        <f t="shared" ref="I36:I38" si="3">ROUND((F36-G36)*H36,0)</f>
        <v>35</v>
      </c>
    </row>
    <row r="37" spans="3:13" x14ac:dyDescent="0.4">
      <c r="D37" t="s">
        <v>31</v>
      </c>
      <c r="E37">
        <v>0</v>
      </c>
      <c r="H37">
        <v>1</v>
      </c>
      <c r="I37">
        <f t="shared" si="3"/>
        <v>0</v>
      </c>
    </row>
    <row r="38" spans="3:13" x14ac:dyDescent="0.4">
      <c r="I38">
        <f t="shared" si="3"/>
        <v>0</v>
      </c>
      <c r="J38">
        <f>SUM(I35:I38)</f>
        <v>58</v>
      </c>
    </row>
    <row r="40" spans="3:13" x14ac:dyDescent="0.4">
      <c r="D40" t="s">
        <v>33</v>
      </c>
      <c r="E40" t="s">
        <v>34</v>
      </c>
      <c r="I40" t="s">
        <v>51</v>
      </c>
    </row>
    <row r="41" spans="3:13" x14ac:dyDescent="0.4">
      <c r="D41">
        <f>SUM(J16:J38)</f>
        <v>256</v>
      </c>
      <c r="E41" t="s">
        <v>32</v>
      </c>
      <c r="H41">
        <f>SUM(H43:H49)</f>
        <v>68</v>
      </c>
      <c r="I41">
        <v>50</v>
      </c>
      <c r="J41">
        <v>5</v>
      </c>
      <c r="K41">
        <f>I41*J41</f>
        <v>250</v>
      </c>
      <c r="M41" s="1">
        <f>K41/D41</f>
        <v>0.9765625</v>
      </c>
    </row>
    <row r="43" spans="3:13" x14ac:dyDescent="0.4">
      <c r="D43" t="s">
        <v>35</v>
      </c>
      <c r="E43" t="s">
        <v>36</v>
      </c>
      <c r="F43" t="s">
        <v>37</v>
      </c>
      <c r="H43">
        <v>9</v>
      </c>
      <c r="K43" t="s">
        <v>52</v>
      </c>
    </row>
    <row r="44" spans="3:13" x14ac:dyDescent="0.4">
      <c r="D44" t="s">
        <v>38</v>
      </c>
      <c r="E44" t="s">
        <v>39</v>
      </c>
      <c r="F44" t="s">
        <v>37</v>
      </c>
      <c r="H44">
        <v>8</v>
      </c>
      <c r="K44" t="s">
        <v>53</v>
      </c>
    </row>
    <row r="45" spans="3:13" x14ac:dyDescent="0.4">
      <c r="D45" t="s">
        <v>40</v>
      </c>
      <c r="E45" t="s">
        <v>41</v>
      </c>
      <c r="F45" t="s">
        <v>37</v>
      </c>
      <c r="H45">
        <v>6.5</v>
      </c>
      <c r="K45" t="s">
        <v>54</v>
      </c>
    </row>
    <row r="46" spans="3:13" x14ac:dyDescent="0.4">
      <c r="D46" t="s">
        <v>42</v>
      </c>
      <c r="E46" t="s">
        <v>39</v>
      </c>
      <c r="F46" t="s">
        <v>37</v>
      </c>
      <c r="H46">
        <v>8</v>
      </c>
      <c r="K46" t="s">
        <v>55</v>
      </c>
    </row>
    <row r="47" spans="3:13" x14ac:dyDescent="0.4">
      <c r="D47" t="s">
        <v>43</v>
      </c>
      <c r="E47" t="s">
        <v>41</v>
      </c>
      <c r="F47" t="s">
        <v>37</v>
      </c>
      <c r="H47">
        <v>6.5</v>
      </c>
      <c r="K47" t="s">
        <v>56</v>
      </c>
    </row>
    <row r="48" spans="3:13" x14ac:dyDescent="0.4">
      <c r="D48" t="s">
        <v>45</v>
      </c>
      <c r="E48" t="s">
        <v>44</v>
      </c>
      <c r="F48" t="s">
        <v>37</v>
      </c>
      <c r="H48">
        <v>15</v>
      </c>
      <c r="K48" t="s">
        <v>58</v>
      </c>
    </row>
    <row r="49" spans="4:11" x14ac:dyDescent="0.4">
      <c r="D49" t="s">
        <v>46</v>
      </c>
      <c r="E49" t="s">
        <v>44</v>
      </c>
      <c r="F49" t="s">
        <v>37</v>
      </c>
      <c r="H49">
        <v>15</v>
      </c>
      <c r="K49" t="s">
        <v>57</v>
      </c>
    </row>
    <row r="51" spans="4:11" x14ac:dyDescent="0.4">
      <c r="D51" t="s">
        <v>35</v>
      </c>
      <c r="E51" t="s">
        <v>47</v>
      </c>
      <c r="H51" t="s">
        <v>48</v>
      </c>
      <c r="I51" t="s">
        <v>49</v>
      </c>
      <c r="J51" t="s">
        <v>50</v>
      </c>
    </row>
  </sheetData>
  <phoneticPr fontId="2" type="noConversion"/>
  <pageMargins left="0.7" right="0.7" top="0.75" bottom="0.75" header="0.3" footer="0.3"/>
  <headerFooter>
    <oddFooter>&amp;R_x000D_&amp;1#&amp;"Arial"&amp;10&amp;K000000 Confidential 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AB64-966D-4B6C-B634-BB6EBE424668}">
  <dimension ref="B2:M51"/>
  <sheetViews>
    <sheetView topLeftCell="C17" workbookViewId="0">
      <selection activeCell="Q34" sqref="Q34"/>
    </sheetView>
  </sheetViews>
  <sheetFormatPr defaultRowHeight="17.399999999999999" x14ac:dyDescent="0.4"/>
  <cols>
    <col min="4" max="4" width="13.69921875" bestFit="1" customWidth="1"/>
    <col min="6" max="9" width="10.59765625" customWidth="1"/>
  </cols>
  <sheetData>
    <row r="2" spans="2:10" x14ac:dyDescent="0.4">
      <c r="B2" t="s">
        <v>0</v>
      </c>
    </row>
    <row r="3" spans="2:10" x14ac:dyDescent="0.4">
      <c r="C3" t="s">
        <v>1</v>
      </c>
    </row>
    <row r="4" spans="2:10" x14ac:dyDescent="0.4">
      <c r="C4" t="s">
        <v>2</v>
      </c>
    </row>
    <row r="5" spans="2:10" x14ac:dyDescent="0.4">
      <c r="C5" t="s">
        <v>3</v>
      </c>
    </row>
    <row r="6" spans="2:10" x14ac:dyDescent="0.4">
      <c r="C6" t="s">
        <v>16</v>
      </c>
    </row>
    <row r="8" spans="2:10" x14ac:dyDescent="0.4">
      <c r="B8" t="s">
        <v>4</v>
      </c>
    </row>
    <row r="9" spans="2:10" x14ac:dyDescent="0.4">
      <c r="C9" t="s">
        <v>5</v>
      </c>
    </row>
    <row r="10" spans="2:10" x14ac:dyDescent="0.4">
      <c r="C10" t="s">
        <v>6</v>
      </c>
    </row>
    <row r="11" spans="2:10" x14ac:dyDescent="0.4">
      <c r="C11" t="s">
        <v>7</v>
      </c>
      <c r="F11" t="s">
        <v>13</v>
      </c>
      <c r="G11" t="s">
        <v>59</v>
      </c>
      <c r="H11" t="s">
        <v>14</v>
      </c>
      <c r="I11" t="s">
        <v>15</v>
      </c>
    </row>
    <row r="12" spans="2:10" x14ac:dyDescent="0.4">
      <c r="D12" t="s">
        <v>8</v>
      </c>
      <c r="E12">
        <v>40</v>
      </c>
    </row>
    <row r="13" spans="2:10" x14ac:dyDescent="0.4">
      <c r="D13" t="s">
        <v>9</v>
      </c>
      <c r="E13">
        <v>0</v>
      </c>
      <c r="F13">
        <v>21</v>
      </c>
      <c r="H13">
        <v>1</v>
      </c>
      <c r="I13">
        <f>ROUND((F13-G13)*H13,0)</f>
        <v>21</v>
      </c>
    </row>
    <row r="14" spans="2:10" x14ac:dyDescent="0.4">
      <c r="D14" t="s">
        <v>10</v>
      </c>
      <c r="E14">
        <v>0</v>
      </c>
      <c r="F14">
        <v>24</v>
      </c>
      <c r="H14">
        <f>0.66666</f>
        <v>0.66666000000000003</v>
      </c>
      <c r="I14">
        <f t="shared" ref="I14:I16" si="0">ROUND((F14-G14)*H14,0)</f>
        <v>16</v>
      </c>
    </row>
    <row r="15" spans="2:10" x14ac:dyDescent="0.4">
      <c r="D15" t="s">
        <v>11</v>
      </c>
      <c r="E15">
        <v>0</v>
      </c>
      <c r="F15">
        <v>6</v>
      </c>
      <c r="H15">
        <v>2</v>
      </c>
      <c r="I15">
        <f t="shared" si="0"/>
        <v>12</v>
      </c>
    </row>
    <row r="16" spans="2:10" x14ac:dyDescent="0.4">
      <c r="D16" t="s">
        <v>12</v>
      </c>
      <c r="E16">
        <v>0</v>
      </c>
      <c r="F16">
        <v>2</v>
      </c>
      <c r="I16">
        <f t="shared" si="0"/>
        <v>0</v>
      </c>
      <c r="J16">
        <f>SUM(I13:I16)</f>
        <v>49</v>
      </c>
    </row>
    <row r="18" spans="3:10" x14ac:dyDescent="0.4">
      <c r="C18" t="s">
        <v>17</v>
      </c>
      <c r="F18" t="s">
        <v>13</v>
      </c>
      <c r="H18" t="s">
        <v>14</v>
      </c>
      <c r="I18" t="s">
        <v>15</v>
      </c>
    </row>
    <row r="19" spans="3:10" x14ac:dyDescent="0.4">
      <c r="D19" t="s">
        <v>8</v>
      </c>
      <c r="E19">
        <v>50</v>
      </c>
    </row>
    <row r="20" spans="3:10" x14ac:dyDescent="0.4">
      <c r="D20" t="s">
        <v>18</v>
      </c>
      <c r="E20">
        <v>50</v>
      </c>
      <c r="F20">
        <v>38</v>
      </c>
      <c r="H20">
        <v>1.2</v>
      </c>
      <c r="I20">
        <f>ROUND((F20-G20)*H20,0)</f>
        <v>46</v>
      </c>
    </row>
    <row r="21" spans="3:10" x14ac:dyDescent="0.4">
      <c r="D21" t="s">
        <v>19</v>
      </c>
      <c r="E21">
        <v>30</v>
      </c>
      <c r="F21">
        <v>42</v>
      </c>
      <c r="I21">
        <f t="shared" ref="I21:I24" si="1">ROUND((F21-G21)*H21,0)</f>
        <v>0</v>
      </c>
    </row>
    <row r="22" spans="3:10" x14ac:dyDescent="0.4">
      <c r="D22" t="s">
        <v>20</v>
      </c>
      <c r="E22">
        <v>0</v>
      </c>
      <c r="F22">
        <v>14</v>
      </c>
      <c r="I22">
        <f t="shared" si="1"/>
        <v>0</v>
      </c>
    </row>
    <row r="23" spans="3:10" x14ac:dyDescent="0.4">
      <c r="D23" t="s">
        <v>21</v>
      </c>
      <c r="E23">
        <v>0</v>
      </c>
      <c r="F23">
        <v>12</v>
      </c>
      <c r="H23">
        <v>2</v>
      </c>
      <c r="I23">
        <f t="shared" si="1"/>
        <v>24</v>
      </c>
    </row>
    <row r="24" spans="3:10" x14ac:dyDescent="0.4">
      <c r="D24" t="s">
        <v>22</v>
      </c>
      <c r="E24">
        <v>0</v>
      </c>
      <c r="F24">
        <v>10</v>
      </c>
      <c r="I24">
        <f t="shared" si="1"/>
        <v>0</v>
      </c>
      <c r="J24">
        <f>SUM(I20:I24)</f>
        <v>70</v>
      </c>
    </row>
    <row r="26" spans="3:10" x14ac:dyDescent="0.4">
      <c r="C26" t="s">
        <v>23</v>
      </c>
      <c r="F26" t="s">
        <v>13</v>
      </c>
      <c r="H26" t="s">
        <v>14</v>
      </c>
      <c r="I26" t="s">
        <v>15</v>
      </c>
    </row>
    <row r="27" spans="3:10" x14ac:dyDescent="0.4">
      <c r="D27" t="s">
        <v>8</v>
      </c>
      <c r="E27">
        <v>35</v>
      </c>
    </row>
    <row r="28" spans="3:10" x14ac:dyDescent="0.4">
      <c r="D28" t="s">
        <v>24</v>
      </c>
      <c r="E28">
        <v>0</v>
      </c>
      <c r="F28">
        <v>14</v>
      </c>
      <c r="H28">
        <v>0.6</v>
      </c>
      <c r="I28">
        <f>ROUND((F28-G28)*H28,0)</f>
        <v>8</v>
      </c>
    </row>
    <row r="29" spans="3:10" x14ac:dyDescent="0.4">
      <c r="D29" t="s">
        <v>25</v>
      </c>
      <c r="E29">
        <v>0</v>
      </c>
      <c r="F29">
        <v>22</v>
      </c>
      <c r="H29">
        <v>0.6</v>
      </c>
      <c r="I29">
        <f t="shared" ref="I29:I31" si="2">ROUND((F29-G29)*H29,0)</f>
        <v>13</v>
      </c>
    </row>
    <row r="30" spans="3:10" x14ac:dyDescent="0.4">
      <c r="D30" t="s">
        <v>26</v>
      </c>
      <c r="E30">
        <v>0</v>
      </c>
      <c r="F30">
        <v>2</v>
      </c>
      <c r="H30">
        <v>12</v>
      </c>
      <c r="I30">
        <f t="shared" si="2"/>
        <v>24</v>
      </c>
    </row>
    <row r="31" spans="3:10" x14ac:dyDescent="0.4">
      <c r="D31" t="s">
        <v>28</v>
      </c>
      <c r="I31">
        <f t="shared" si="2"/>
        <v>0</v>
      </c>
      <c r="J31">
        <f>SUM(I28:I31)</f>
        <v>45</v>
      </c>
    </row>
    <row r="32" spans="3:10" x14ac:dyDescent="0.4">
      <c r="C32" t="s">
        <v>27</v>
      </c>
    </row>
    <row r="33" spans="3:13" x14ac:dyDescent="0.4">
      <c r="C33" t="s">
        <v>29</v>
      </c>
      <c r="F33" t="s">
        <v>13</v>
      </c>
      <c r="H33" t="s">
        <v>14</v>
      </c>
      <c r="I33" t="s">
        <v>15</v>
      </c>
    </row>
    <row r="34" spans="3:13" x14ac:dyDescent="0.4">
      <c r="D34" t="s">
        <v>8</v>
      </c>
      <c r="E34">
        <v>30</v>
      </c>
    </row>
    <row r="35" spans="3:13" x14ac:dyDescent="0.4">
      <c r="D35" t="s">
        <v>9</v>
      </c>
      <c r="E35">
        <v>0</v>
      </c>
      <c r="F35">
        <v>23</v>
      </c>
      <c r="H35">
        <v>1</v>
      </c>
      <c r="I35">
        <f>ROUND((F35-G35)*H35,0)</f>
        <v>23</v>
      </c>
    </row>
    <row r="36" spans="3:13" x14ac:dyDescent="0.4">
      <c r="D36" t="s">
        <v>30</v>
      </c>
      <c r="E36">
        <v>0</v>
      </c>
      <c r="F36">
        <v>35</v>
      </c>
      <c r="H36">
        <v>1</v>
      </c>
      <c r="I36">
        <f t="shared" ref="I36:I38" si="3">ROUND((F36-G36)*H36,0)</f>
        <v>35</v>
      </c>
    </row>
    <row r="37" spans="3:13" x14ac:dyDescent="0.4">
      <c r="D37" t="s">
        <v>31</v>
      </c>
      <c r="E37">
        <v>0</v>
      </c>
      <c r="H37">
        <v>1</v>
      </c>
      <c r="I37">
        <f t="shared" si="3"/>
        <v>0</v>
      </c>
    </row>
    <row r="38" spans="3:13" x14ac:dyDescent="0.4">
      <c r="I38">
        <f t="shared" si="3"/>
        <v>0</v>
      </c>
      <c r="J38">
        <f>SUM(I35:I38)</f>
        <v>58</v>
      </c>
    </row>
    <row r="40" spans="3:13" x14ac:dyDescent="0.4">
      <c r="D40" t="s">
        <v>33</v>
      </c>
      <c r="E40" t="s">
        <v>34</v>
      </c>
      <c r="I40" t="s">
        <v>51</v>
      </c>
    </row>
    <row r="41" spans="3:13" x14ac:dyDescent="0.4">
      <c r="D41">
        <f>SUM(J16:J38)</f>
        <v>222</v>
      </c>
      <c r="E41" t="s">
        <v>32</v>
      </c>
      <c r="H41">
        <f>SUM(H43:H49)</f>
        <v>68</v>
      </c>
      <c r="I41">
        <v>50</v>
      </c>
      <c r="J41">
        <v>4</v>
      </c>
      <c r="K41">
        <f>I41*J41</f>
        <v>200</v>
      </c>
      <c r="M41" s="1">
        <f>K41/D41</f>
        <v>0.90090090090090091</v>
      </c>
    </row>
    <row r="43" spans="3:13" x14ac:dyDescent="0.4">
      <c r="D43" t="s">
        <v>35</v>
      </c>
      <c r="E43" t="s">
        <v>36</v>
      </c>
      <c r="F43" t="s">
        <v>37</v>
      </c>
      <c r="H43">
        <v>9</v>
      </c>
      <c r="K43" t="s">
        <v>52</v>
      </c>
    </row>
    <row r="44" spans="3:13" x14ac:dyDescent="0.4">
      <c r="D44" t="s">
        <v>38</v>
      </c>
      <c r="E44" t="s">
        <v>39</v>
      </c>
      <c r="F44" t="s">
        <v>37</v>
      </c>
      <c r="H44">
        <v>8</v>
      </c>
      <c r="K44" t="s">
        <v>53</v>
      </c>
    </row>
    <row r="45" spans="3:13" x14ac:dyDescent="0.4">
      <c r="D45" t="s">
        <v>40</v>
      </c>
      <c r="E45" t="s">
        <v>41</v>
      </c>
      <c r="F45" t="s">
        <v>37</v>
      </c>
      <c r="H45">
        <v>6.5</v>
      </c>
      <c r="K45" t="s">
        <v>54</v>
      </c>
    </row>
    <row r="46" spans="3:13" x14ac:dyDescent="0.4">
      <c r="D46" t="s">
        <v>42</v>
      </c>
      <c r="E46" t="s">
        <v>39</v>
      </c>
      <c r="F46" t="s">
        <v>37</v>
      </c>
      <c r="H46">
        <v>8</v>
      </c>
      <c r="K46" t="s">
        <v>55</v>
      </c>
    </row>
    <row r="47" spans="3:13" x14ac:dyDescent="0.4">
      <c r="D47" t="s">
        <v>43</v>
      </c>
      <c r="E47" t="s">
        <v>41</v>
      </c>
      <c r="F47" t="s">
        <v>37</v>
      </c>
      <c r="H47">
        <v>6.5</v>
      </c>
      <c r="K47" t="s">
        <v>56</v>
      </c>
    </row>
    <row r="48" spans="3:13" x14ac:dyDescent="0.4">
      <c r="D48" t="s">
        <v>45</v>
      </c>
      <c r="E48" t="s">
        <v>44</v>
      </c>
      <c r="F48" t="s">
        <v>37</v>
      </c>
      <c r="H48">
        <v>15</v>
      </c>
      <c r="K48" t="s">
        <v>58</v>
      </c>
    </row>
    <row r="49" spans="4:11" x14ac:dyDescent="0.4">
      <c r="D49" t="s">
        <v>46</v>
      </c>
      <c r="E49" t="s">
        <v>44</v>
      </c>
      <c r="F49" t="s">
        <v>37</v>
      </c>
      <c r="H49">
        <v>15</v>
      </c>
      <c r="K49" t="s">
        <v>57</v>
      </c>
    </row>
    <row r="51" spans="4:11" x14ac:dyDescent="0.4">
      <c r="D51" t="s">
        <v>35</v>
      </c>
      <c r="E51" t="s">
        <v>47</v>
      </c>
      <c r="H51" t="s">
        <v>48</v>
      </c>
      <c r="I51" t="s">
        <v>49</v>
      </c>
      <c r="J51" t="s">
        <v>50</v>
      </c>
    </row>
  </sheetData>
  <phoneticPr fontId="2" type="noConversion"/>
  <pageMargins left="0.7" right="0.7" top="0.75" bottom="0.75" header="0.3" footer="0.3"/>
  <headerFooter>
    <oddFooter>&amp;R_x000D_&amp;1#&amp;"Arial"&amp;10&amp;K000000 Confidential C</oddFooter>
  </headerFooter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최종본</vt:lpstr>
      <vt:lpstr>이전 최종</vt:lpstr>
      <vt:lpstr>이전 내용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Sooin LEE</dc:creator>
  <cp:lastModifiedBy>LEE Joungwon/이정원</cp:lastModifiedBy>
  <dcterms:created xsi:type="dcterms:W3CDTF">2024-03-21T11:01:22Z</dcterms:created>
  <dcterms:modified xsi:type="dcterms:W3CDTF">2024-03-25T02:25:35Z</dcterms:modified>
</cp:coreProperties>
</file>