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nok\OneDrive\문서\"/>
    </mc:Choice>
  </mc:AlternateContent>
  <xr:revisionPtr revIDLastSave="0" documentId="13_ncr:1_{FBA9FE03-C965-4B06-BBB5-A81631CD59BF}" xr6:coauthVersionLast="47" xr6:coauthVersionMax="47" xr10:uidLastSave="{00000000-0000-0000-0000-000000000000}"/>
  <bookViews>
    <workbookView xWindow="-120" yWindow="-120" windowWidth="38640" windowHeight="15720" xr2:uid="{7229AA1D-71B6-4034-BBFB-CE5AE34120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D22" i="1"/>
  <c r="I5" i="1"/>
  <c r="A1" i="1"/>
  <c r="C5" i="1"/>
  <c r="C9" i="1" s="1"/>
  <c r="F10" i="1" l="1"/>
  <c r="C8" i="1"/>
  <c r="E8" i="1" s="1"/>
  <c r="E9" i="1"/>
  <c r="E4" i="1"/>
  <c r="E6" i="1" s="1"/>
  <c r="E12" i="1" l="1"/>
  <c r="C22" i="1"/>
  <c r="D12" i="1" s="1"/>
  <c r="D17" i="1" s="1"/>
</calcChain>
</file>

<file path=xl/sharedStrings.xml><?xml version="1.0" encoding="utf-8"?>
<sst xmlns="http://schemas.openxmlformats.org/spreadsheetml/2006/main" count="16" uniqueCount="16">
  <si>
    <t>현재 나이</t>
    <phoneticPr fontId="6" type="noConversion"/>
  </si>
  <si>
    <t>은퇴 나이</t>
    <phoneticPr fontId="6" type="noConversion"/>
  </si>
  <si>
    <t>노후 기간</t>
    <phoneticPr fontId="6" type="noConversion"/>
  </si>
  <si>
    <t>노후 월 생활비</t>
    <phoneticPr fontId="6" type="noConversion"/>
  </si>
  <si>
    <t>현재가치</t>
    <phoneticPr fontId="6" type="noConversion"/>
  </si>
  <si>
    <t>노후 생활비물가</t>
    <phoneticPr fontId="6" type="noConversion"/>
  </si>
  <si>
    <t>물가통계참고</t>
    <phoneticPr fontId="6" type="noConversion"/>
  </si>
  <si>
    <t>노후 예금 이자</t>
    <phoneticPr fontId="6" type="noConversion"/>
  </si>
  <si>
    <t>이자율참고</t>
    <phoneticPr fontId="6" type="noConversion"/>
  </si>
  <si>
    <t>빨간 테두리의 숫자를 변경하여 내용을 확인 하실 수 있습니다.</t>
    <phoneticPr fontId="6" type="noConversion"/>
  </si>
  <si>
    <t>노후 자금 모으기</t>
    <phoneticPr fontId="6" type="noConversion"/>
  </si>
  <si>
    <t>지금부터 매월 얼마씩 모아야 하나?</t>
    <phoneticPr fontId="6" type="noConversion"/>
  </si>
  <si>
    <t>모으는 기간</t>
    <phoneticPr fontId="6" type="noConversion"/>
  </si>
  <si>
    <t>모으는 이자</t>
    <phoneticPr fontId="6" type="noConversion"/>
  </si>
  <si>
    <t>은퇴까지 예치 기간</t>
    <phoneticPr fontId="6" type="noConversion"/>
  </si>
  <si>
    <t>예치 통장 이율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</si>
</sst>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#&quot; 세&quot;"/>
    <numFmt numFmtId="177" formatCode="&quot;은퇴까지 &quot;##&quot; 년&quot;"/>
    <numFmt numFmtId="179" formatCode="##&quot; 년&quot;"/>
    <numFmt numFmtId="180" formatCode="#,###&quot; 만원&quot;"/>
    <numFmt numFmtId="185" formatCode="####&quot;년의 가치&quot;"/>
    <numFmt numFmtId="186" formatCode="0.0%"/>
    <numFmt numFmtId="187" formatCode="####&quot;년에 필요한 일시금&quot;"/>
    <numFmt numFmtId="189" formatCode="####&quot;년 현재 물가&quot;"/>
    <numFmt numFmtId="190" formatCode="####&quot;년 현재 이자&quot;"/>
    <numFmt numFmtId="192" formatCode="####&quot;년에 예금에 넣을 일시금&quot;"/>
    <numFmt numFmtId="193" formatCode="&quot;은퇴까지 남은 기간&quot;\ ##&quot;년은 정기 예금으로 모아둡니다.&quot;"/>
    <numFmt numFmtId="194" formatCode="#,###&quot; 만원을 &quot;"/>
    <numFmt numFmtId="195" formatCode="##&quot; 년동안 모은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thick">
        <color theme="9" tint="-0.249977111117893"/>
      </bottom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 style="thick">
        <color rgb="FFC00000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/>
      <top/>
      <bottom/>
      <diagonal/>
    </border>
    <border>
      <left style="thick">
        <color theme="9" tint="-0.249977111117893"/>
      </left>
      <right/>
      <top style="thick">
        <color theme="9" tint="-0.249977111117893"/>
      </top>
      <bottom style="thick">
        <color rgb="FFC00000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rgb="FFC00000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 style="thick">
        <color rgb="FFC00000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thick">
        <color rgb="FFC00000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 style="thick">
        <color rgb="FFC00000"/>
      </top>
      <bottom style="thick">
        <color rgb="FFC00000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rgb="FFC00000"/>
      </top>
      <bottom style="thick">
        <color rgb="FFC00000"/>
      </bottom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rgb="FFC00000"/>
      </left>
      <right style="thick">
        <color theme="9" tint="-0.249977111117893"/>
      </right>
      <top style="thin">
        <color rgb="FF7F7F7F"/>
      </top>
      <bottom style="thick">
        <color theme="9" tint="-0.249977111117893"/>
      </bottom>
      <diagonal/>
    </border>
    <border>
      <left style="thin">
        <color rgb="FF7F7F7F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 style="thin">
        <color rgb="FF7F7F7F"/>
      </right>
      <top style="thick">
        <color theme="9" tint="-0.249977111117893"/>
      </top>
      <bottom style="thick">
        <color theme="9" tint="-0.249977111117893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</borders>
  <cellStyleXfs count="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80" fontId="0" fillId="0" borderId="2" xfId="0" applyNumberFormat="1" applyBorder="1">
      <alignment vertical="center"/>
    </xf>
    <xf numFmtId="186" fontId="0" fillId="0" borderId="2" xfId="0" applyNumberFormat="1" applyBorder="1">
      <alignment vertical="center"/>
    </xf>
    <xf numFmtId="9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9" fontId="0" fillId="0" borderId="6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7" fillId="0" borderId="6" xfId="5" applyBorder="1" applyAlignment="1">
      <alignment horizontal="center" vertical="center"/>
    </xf>
    <xf numFmtId="0" fontId="7" fillId="0" borderId="0" xfId="5" applyBorder="1" applyAlignment="1">
      <alignment horizontal="center" vertical="center"/>
    </xf>
    <xf numFmtId="0" fontId="7" fillId="0" borderId="14" xfId="5" applyBorder="1" applyAlignment="1">
      <alignment horizontal="center" vertical="center"/>
    </xf>
    <xf numFmtId="0" fontId="7" fillId="0" borderId="18" xfId="5" applyBorder="1" applyAlignment="1">
      <alignment horizontal="center" vertical="center"/>
    </xf>
    <xf numFmtId="0" fontId="0" fillId="0" borderId="15" xfId="0" applyBorder="1">
      <alignment vertical="center"/>
    </xf>
    <xf numFmtId="0" fontId="1" fillId="2" borderId="19" xfId="1" applyBorder="1">
      <alignment vertical="center"/>
    </xf>
    <xf numFmtId="179" fontId="4" fillId="5" borderId="1" xfId="4" applyNumberFormat="1">
      <alignment vertical="center"/>
    </xf>
    <xf numFmtId="177" fontId="4" fillId="5" borderId="1" xfId="4" applyNumberFormat="1">
      <alignment vertical="center"/>
    </xf>
    <xf numFmtId="0" fontId="1" fillId="2" borderId="7" xfId="1" applyBorder="1">
      <alignment vertical="center"/>
    </xf>
    <xf numFmtId="0" fontId="3" fillId="4" borderId="10" xfId="3" applyBorder="1">
      <alignment vertical="center"/>
    </xf>
    <xf numFmtId="185" fontId="3" fillId="4" borderId="6" xfId="3" applyNumberFormat="1" applyBorder="1">
      <alignment vertical="center"/>
    </xf>
    <xf numFmtId="180" fontId="4" fillId="5" borderId="1" xfId="4" applyNumberFormat="1">
      <alignment vertical="center"/>
    </xf>
    <xf numFmtId="0" fontId="3" fillId="4" borderId="10" xfId="3" applyBorder="1" applyAlignment="1">
      <alignment horizontal="center" vertical="center"/>
    </xf>
    <xf numFmtId="0" fontId="3" fillId="4" borderId="17" xfId="3" applyBorder="1" applyAlignment="1">
      <alignment horizontal="center" vertical="center"/>
    </xf>
    <xf numFmtId="187" fontId="3" fillId="4" borderId="12" xfId="3" applyNumberFormat="1" applyBorder="1" applyAlignment="1">
      <alignment horizontal="center" vertical="center"/>
    </xf>
    <xf numFmtId="187" fontId="3" fillId="4" borderId="13" xfId="3" applyNumberFormat="1" applyBorder="1" applyAlignment="1">
      <alignment horizontal="center" vertical="center"/>
    </xf>
    <xf numFmtId="180" fontId="4" fillId="5" borderId="20" xfId="4" applyNumberFormat="1" applyBorder="1">
      <alignment vertical="center"/>
    </xf>
    <xf numFmtId="180" fontId="4" fillId="5" borderId="21" xfId="4" applyNumberFormat="1" applyBorder="1" applyAlignment="1">
      <alignment horizontal="center" vertical="center"/>
    </xf>
    <xf numFmtId="180" fontId="4" fillId="5" borderId="22" xfId="4" applyNumberFormat="1" applyBorder="1" applyAlignment="1">
      <alignment horizontal="center" vertical="center"/>
    </xf>
    <xf numFmtId="0" fontId="5" fillId="0" borderId="0" xfId="0" applyFont="1">
      <alignment vertical="center"/>
    </xf>
    <xf numFmtId="186" fontId="5" fillId="0" borderId="0" xfId="0" applyNumberFormat="1" applyFont="1">
      <alignment vertical="center"/>
    </xf>
    <xf numFmtId="0" fontId="2" fillId="3" borderId="23" xfId="2" applyBorder="1" applyAlignment="1">
      <alignment horizontal="center" vertical="center"/>
    </xf>
    <xf numFmtId="0" fontId="2" fillId="3" borderId="24" xfId="2" applyBorder="1" applyAlignment="1">
      <alignment horizontal="center" vertical="center"/>
    </xf>
    <xf numFmtId="0" fontId="2" fillId="3" borderId="25" xfId="2" applyBorder="1" applyAlignment="1">
      <alignment horizontal="center" vertical="center"/>
    </xf>
    <xf numFmtId="189" fontId="3" fillId="4" borderId="9" xfId="3" applyNumberFormat="1" applyBorder="1" applyAlignment="1">
      <alignment horizontal="center" vertical="center"/>
    </xf>
    <xf numFmtId="190" fontId="3" fillId="4" borderId="16" xfId="3" applyNumberFormat="1" applyBorder="1">
      <alignment vertical="center"/>
    </xf>
    <xf numFmtId="192" fontId="0" fillId="0" borderId="0" xfId="0" applyNumberFormat="1" applyAlignment="1">
      <alignment horizontal="center" vertical="center"/>
    </xf>
    <xf numFmtId="0" fontId="3" fillId="4" borderId="26" xfId="3" applyBorder="1" applyAlignment="1">
      <alignment horizontal="center" vertical="center"/>
    </xf>
    <xf numFmtId="0" fontId="3" fillId="4" borderId="27" xfId="3" applyBorder="1" applyAlignment="1">
      <alignment horizontal="center" vertical="center"/>
    </xf>
    <xf numFmtId="0" fontId="3" fillId="4" borderId="28" xfId="3" applyBorder="1" applyAlignment="1">
      <alignment horizontal="center" vertical="center"/>
    </xf>
    <xf numFmtId="179" fontId="8" fillId="0" borderId="0" xfId="0" applyNumberFormat="1" applyFont="1">
      <alignment vertical="center"/>
    </xf>
    <xf numFmtId="195" fontId="1" fillId="2" borderId="0" xfId="1" applyNumberFormat="1" applyAlignment="1">
      <alignment horizontal="right" vertical="center"/>
    </xf>
    <xf numFmtId="194" fontId="1" fillId="2" borderId="0" xfId="1" applyNumberFormat="1" applyAlignment="1">
      <alignment vertical="center"/>
    </xf>
    <xf numFmtId="193" fontId="1" fillId="2" borderId="0" xfId="1" applyNumberFormat="1" applyAlignment="1">
      <alignment horizontal="left" vertical="center"/>
    </xf>
    <xf numFmtId="0" fontId="3" fillId="4" borderId="0" xfId="3">
      <alignment vertical="center"/>
    </xf>
    <xf numFmtId="179" fontId="0" fillId="0" borderId="29" xfId="0" applyNumberFormat="1" applyBorder="1">
      <alignment vertical="center"/>
    </xf>
    <xf numFmtId="9" fontId="0" fillId="0" borderId="29" xfId="0" applyNumberFormat="1" applyBorder="1">
      <alignment vertical="center"/>
    </xf>
    <xf numFmtId="0" fontId="1" fillId="2" borderId="30" xfId="1" applyBorder="1">
      <alignment vertical="center"/>
    </xf>
  </cellXfs>
  <cellStyles count="6">
    <cellStyle name="계산" xfId="4" builtinId="22"/>
    <cellStyle name="나쁨" xfId="2" builtinId="27"/>
    <cellStyle name="보통" xfId="3" builtinId="28"/>
    <cellStyle name="좋음" xfId="1" builtinId="26"/>
    <cellStyle name="표준" xfId="0" builtinId="0"/>
    <cellStyle name="하이퍼링크" xfId="5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dex.go.kr/unity/potal/main/EachDtlPageDetail.do?idx_cd=1073" TargetMode="External"/><Relationship Id="rId1" Type="http://schemas.openxmlformats.org/officeDocument/2006/relationships/hyperlink" Target="https://www.index.go.kr/unify/idx-info.do?idxCd=4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80858-CCA1-467B-AC51-47BF0B75F999}">
  <dimension ref="A1:J22"/>
  <sheetViews>
    <sheetView tabSelected="1" workbookViewId="0">
      <selection activeCell="C29" sqref="C29"/>
    </sheetView>
  </sheetViews>
  <sheetFormatPr defaultRowHeight="16.5" x14ac:dyDescent="0.3"/>
  <cols>
    <col min="1" max="1" width="14.375" bestFit="1" customWidth="1"/>
    <col min="3" max="3" width="15.125" bestFit="1" customWidth="1"/>
    <col min="4" max="4" width="12.75" bestFit="1" customWidth="1"/>
    <col min="5" max="5" width="18.625" bestFit="1" customWidth="1"/>
    <col min="6" max="6" width="15.875" bestFit="1" customWidth="1"/>
    <col min="7" max="7" width="13" bestFit="1" customWidth="1"/>
  </cols>
  <sheetData>
    <row r="1" spans="1:10" ht="17.25" thickBot="1" x14ac:dyDescent="0.35">
      <c r="A1" s="2">
        <f ca="1">TODAY()</f>
        <v>45144</v>
      </c>
      <c r="B1" s="1"/>
    </row>
    <row r="2" spans="1:10" ht="17.25" thickBot="1" x14ac:dyDescent="0.35">
      <c r="A2" s="2"/>
      <c r="B2" s="34" t="s">
        <v>9</v>
      </c>
      <c r="C2" s="35"/>
      <c r="D2" s="35"/>
      <c r="E2" s="35"/>
      <c r="F2" s="36"/>
    </row>
    <row r="3" spans="1:10" ht="17.25" thickBot="1" x14ac:dyDescent="0.35">
      <c r="A3" s="8"/>
    </row>
    <row r="4" spans="1:10" ht="18" thickTop="1" thickBot="1" x14ac:dyDescent="0.35">
      <c r="A4" s="18" t="s">
        <v>0</v>
      </c>
      <c r="B4" s="6">
        <v>40</v>
      </c>
      <c r="E4" s="37">
        <f ca="1">YEAR(A1)</f>
        <v>2023</v>
      </c>
      <c r="F4" s="25" t="s">
        <v>5</v>
      </c>
      <c r="G4" s="15" t="s">
        <v>6</v>
      </c>
      <c r="I4" s="32"/>
      <c r="J4" s="32"/>
    </row>
    <row r="5" spans="1:10" ht="18" thickTop="1" thickBot="1" x14ac:dyDescent="0.35">
      <c r="A5" s="18" t="s">
        <v>1</v>
      </c>
      <c r="B5" s="7">
        <v>65</v>
      </c>
      <c r="C5" s="20">
        <f>SUM(B5-B4)</f>
        <v>25</v>
      </c>
      <c r="E5" s="4">
        <v>5.0999999999999997E-2</v>
      </c>
      <c r="F5" s="4">
        <v>0.02</v>
      </c>
      <c r="G5" s="16"/>
      <c r="I5" s="33">
        <f>((1+F7)/(1+F5)-1)</f>
        <v>0</v>
      </c>
      <c r="J5" s="32"/>
    </row>
    <row r="6" spans="1:10" ht="18" thickTop="1" thickBot="1" x14ac:dyDescent="0.35">
      <c r="A6" s="18" t="s">
        <v>2</v>
      </c>
      <c r="B6" s="19">
        <v>30</v>
      </c>
      <c r="C6" s="11"/>
      <c r="E6" s="38">
        <f ca="1">E4</f>
        <v>2023</v>
      </c>
      <c r="F6" s="26" t="s">
        <v>7</v>
      </c>
      <c r="G6" s="13" t="s">
        <v>8</v>
      </c>
      <c r="H6" s="11"/>
      <c r="I6" s="32"/>
      <c r="J6" s="32"/>
    </row>
    <row r="7" spans="1:10" ht="18" thickTop="1" thickBot="1" x14ac:dyDescent="0.35">
      <c r="A7" s="9"/>
      <c r="B7" s="10"/>
      <c r="E7" s="5">
        <v>0.03</v>
      </c>
      <c r="F7" s="5">
        <v>0.02</v>
      </c>
      <c r="G7" s="14"/>
      <c r="H7" s="11"/>
      <c r="I7" s="32"/>
      <c r="J7" s="32"/>
    </row>
    <row r="8" spans="1:10" ht="18" thickTop="1" thickBot="1" x14ac:dyDescent="0.35">
      <c r="B8" s="22" t="s">
        <v>4</v>
      </c>
      <c r="C8" s="23">
        <f ca="1">YEAR(A1)+C5</f>
        <v>2048</v>
      </c>
      <c r="D8" s="12"/>
      <c r="E8" s="27">
        <f ca="1">C8</f>
        <v>2048</v>
      </c>
      <c r="F8" s="28"/>
      <c r="G8" s="17"/>
    </row>
    <row r="9" spans="1:10" ht="18" thickTop="1" thickBot="1" x14ac:dyDescent="0.35">
      <c r="A9" s="21" t="s">
        <v>3</v>
      </c>
      <c r="B9" s="3">
        <v>124</v>
      </c>
      <c r="C9" s="29">
        <f>-FV(F5,C5,,B9,1)</f>
        <v>203.43514331362647</v>
      </c>
      <c r="E9" s="31">
        <f>PV(I5,B6,(-C9*12),,1)</f>
        <v>73236.651592905531</v>
      </c>
      <c r="F9" s="30"/>
    </row>
    <row r="10" spans="1:10" ht="17.25" thickTop="1" x14ac:dyDescent="0.3">
      <c r="C10" s="9"/>
      <c r="E10" s="32" t="s">
        <v>14</v>
      </c>
      <c r="F10" s="43">
        <f>SUM(C5-B18)</f>
        <v>5</v>
      </c>
    </row>
    <row r="12" spans="1:10" x14ac:dyDescent="0.3">
      <c r="D12" s="32">
        <f>PMT(B19,B18,,-C22,1)</f>
        <v>1943.7113587536812</v>
      </c>
      <c r="E12" s="39">
        <f ca="1">SUM(E8-F10)</f>
        <v>2043</v>
      </c>
      <c r="F12" s="39"/>
    </row>
    <row r="14" spans="1:10" ht="17.25" thickBot="1" x14ac:dyDescent="0.35"/>
    <row r="15" spans="1:10" ht="17.25" thickBot="1" x14ac:dyDescent="0.35">
      <c r="B15" s="40" t="s">
        <v>10</v>
      </c>
      <c r="C15" s="41"/>
      <c r="D15" s="41"/>
      <c r="E15" s="41"/>
      <c r="F15" s="42"/>
    </row>
    <row r="17" spans="1:7" ht="17.25" thickBot="1" x14ac:dyDescent="0.35">
      <c r="A17" s="47" t="s">
        <v>11</v>
      </c>
      <c r="B17" s="47"/>
      <c r="C17" s="47"/>
      <c r="D17" s="24">
        <f>SUM(D12/12)</f>
        <v>161.97594656280677</v>
      </c>
    </row>
    <row r="18" spans="1:7" ht="18" thickTop="1" thickBot="1" x14ac:dyDescent="0.35">
      <c r="A18" s="50" t="s">
        <v>12</v>
      </c>
      <c r="B18" s="48">
        <v>20</v>
      </c>
    </row>
    <row r="19" spans="1:7" ht="18" thickTop="1" thickBot="1" x14ac:dyDescent="0.35">
      <c r="A19" s="50" t="s">
        <v>13</v>
      </c>
      <c r="B19" s="49">
        <v>0.04</v>
      </c>
    </row>
    <row r="20" spans="1:7" ht="18" thickTop="1" thickBot="1" x14ac:dyDescent="0.35">
      <c r="A20" s="50" t="s">
        <v>15</v>
      </c>
      <c r="B20" s="49">
        <v>0.04</v>
      </c>
    </row>
    <row r="21" spans="1:7" ht="17.25" thickTop="1" x14ac:dyDescent="0.3"/>
    <row r="22" spans="1:7" x14ac:dyDescent="0.3">
      <c r="A22" s="44">
        <f>B18</f>
        <v>20</v>
      </c>
      <c r="B22" s="44"/>
      <c r="C22" s="45">
        <f>PV(B20,F10,,-E9,1)</f>
        <v>60195.189152499501</v>
      </c>
      <c r="D22" s="46">
        <f>F10</f>
        <v>5</v>
      </c>
      <c r="E22" s="46"/>
      <c r="F22" s="46"/>
      <c r="G22" s="46"/>
    </row>
  </sheetData>
  <mergeCells count="9">
    <mergeCell ref="B15:F15"/>
    <mergeCell ref="D22:G22"/>
    <mergeCell ref="A22:B22"/>
    <mergeCell ref="G4:G5"/>
    <mergeCell ref="E8:F8"/>
    <mergeCell ref="E9:F9"/>
    <mergeCell ref="G6:G7"/>
    <mergeCell ref="B2:F2"/>
    <mergeCell ref="E12:F12"/>
  </mergeCells>
  <phoneticPr fontId="6" type="noConversion"/>
  <hyperlinks>
    <hyperlink ref="G4" r:id="rId1" xr:uid="{03278A7E-DC71-4C53-8C72-A600F1ABF6C5}"/>
    <hyperlink ref="G6:G7" r:id="rId2" display="이자율참고" xr:uid="{1D70D048-6B7D-4726-AD91-5566B56B85A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 Ok</dc:creator>
  <cp:lastModifiedBy>Won Ok</cp:lastModifiedBy>
  <dcterms:created xsi:type="dcterms:W3CDTF">2023-08-06T10:51:56Z</dcterms:created>
  <dcterms:modified xsi:type="dcterms:W3CDTF">2023-08-06T14:17:58Z</dcterms:modified>
</cp:coreProperties>
</file>