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cb46f1e580d1f69c/바탕 화면/브런치/"/>
    </mc:Choice>
  </mc:AlternateContent>
  <xr:revisionPtr revIDLastSave="0" documentId="8_{AA1380FC-82EB-47FB-94E1-EE7B1F9A9C9C}" xr6:coauthVersionLast="47" xr6:coauthVersionMax="47" xr10:uidLastSave="{00000000-0000-0000-0000-000000000000}"/>
  <bookViews>
    <workbookView xWindow="28680" yWindow="-120" windowWidth="29040" windowHeight="17520" activeTab="1" xr2:uid="{89CB9537-D6EB-47C8-A6D2-A177465FB29A}"/>
  </bookViews>
  <sheets>
    <sheet name="pivot" sheetId="2" r:id="rId1"/>
    <sheet name="sample" sheetId="1" r:id="rId2"/>
    <sheet name="chi_sqare_test" sheetId="4" r:id="rId3"/>
  </sheets>
  <definedNames>
    <definedName name="_xlnm._FilterDatabase" localSheetId="1" hidden="1">sample!$A$1:$I$61</definedName>
  </definedNames>
  <calcPr calcId="191029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4" l="1"/>
  <c r="D4" i="4"/>
  <c r="D5" i="4"/>
  <c r="D6" i="4"/>
  <c r="C4" i="4"/>
  <c r="C5" i="4"/>
  <c r="C6" i="4"/>
  <c r="E6" i="4" s="1"/>
  <c r="D4" i="2"/>
  <c r="D5" i="2"/>
  <c r="D6" i="2"/>
  <c r="D7" i="2"/>
  <c r="D8" i="2"/>
  <c r="D9" i="2"/>
  <c r="D10" i="2"/>
  <c r="D11" i="2"/>
  <c r="D12" i="2"/>
  <c r="D13" i="2"/>
  <c r="E4" i="4" l="1"/>
  <c r="E5" i="4"/>
  <c r="D7" i="4"/>
  <c r="C7" i="4"/>
  <c r="E7" i="4" l="1"/>
  <c r="I6" i="4" s="1"/>
  <c r="D14" i="4" s="1"/>
  <c r="I4" i="4" l="1"/>
  <c r="D12" i="4" s="1"/>
  <c r="H5" i="4"/>
  <c r="H4" i="4"/>
  <c r="C12" i="4" s="1"/>
  <c r="H6" i="4"/>
  <c r="C14" i="4" s="1"/>
  <c r="I5" i="4"/>
  <c r="D13" i="4" s="1"/>
  <c r="I7" i="4"/>
  <c r="J5" i="4" l="1"/>
  <c r="J6" i="4"/>
  <c r="H7" i="4"/>
  <c r="J7" i="4" s="1"/>
  <c r="C13" i="4"/>
  <c r="D16" i="4" s="1"/>
  <c r="D18" i="4" s="1"/>
  <c r="J4" i="4"/>
</calcChain>
</file>

<file path=xl/sharedStrings.xml><?xml version="1.0" encoding="utf-8"?>
<sst xmlns="http://schemas.openxmlformats.org/spreadsheetml/2006/main" count="290" uniqueCount="100">
  <si>
    <t>Employee_ID</t>
  </si>
  <si>
    <t>Performance</t>
  </si>
  <si>
    <t>Potential</t>
  </si>
  <si>
    <t>Box</t>
  </si>
  <si>
    <t>Perf_Score</t>
  </si>
  <si>
    <t>Pot_Score</t>
  </si>
  <si>
    <t>NextYear_Score</t>
  </si>
  <si>
    <t>Promotion_12M</t>
  </si>
  <si>
    <t>Attrition_12M</t>
  </si>
  <si>
    <t>E001</t>
  </si>
  <si>
    <t>Mid</t>
  </si>
  <si>
    <t>Low</t>
  </si>
  <si>
    <t>Role Fit</t>
  </si>
  <si>
    <t>E002</t>
  </si>
  <si>
    <t>High</t>
  </si>
  <si>
    <t>Expert Track</t>
  </si>
  <si>
    <t>E003</t>
  </si>
  <si>
    <t>E004</t>
  </si>
  <si>
    <t>Core Talent</t>
  </si>
  <si>
    <t>E005</t>
  </si>
  <si>
    <t>Rising Star</t>
  </si>
  <si>
    <t>E006</t>
  </si>
  <si>
    <t>E007</t>
  </si>
  <si>
    <t>E008</t>
  </si>
  <si>
    <t>E009</t>
  </si>
  <si>
    <t>E010</t>
  </si>
  <si>
    <t>Core Player</t>
  </si>
  <si>
    <t>E011</t>
  </si>
  <si>
    <t>E012</t>
  </si>
  <si>
    <t>E013</t>
  </si>
  <si>
    <t>E014</t>
  </si>
  <si>
    <t>E015</t>
  </si>
  <si>
    <t>PIP / Coaching</t>
  </si>
  <si>
    <t>E016</t>
  </si>
  <si>
    <t>E017</t>
  </si>
  <si>
    <t>E018</t>
  </si>
  <si>
    <t>E019</t>
  </si>
  <si>
    <t>HiPo Core Leader</t>
  </si>
  <si>
    <t>E020</t>
  </si>
  <si>
    <t>E021</t>
  </si>
  <si>
    <t>E022</t>
  </si>
  <si>
    <t>E023</t>
  </si>
  <si>
    <t>E024</t>
  </si>
  <si>
    <t>Role Mismatch</t>
  </si>
  <si>
    <t>E025</t>
  </si>
  <si>
    <t>E026</t>
  </si>
  <si>
    <t>E027</t>
  </si>
  <si>
    <t>E028</t>
  </si>
  <si>
    <t>E029</t>
  </si>
  <si>
    <t>E030</t>
  </si>
  <si>
    <t>E031</t>
  </si>
  <si>
    <t>E032</t>
  </si>
  <si>
    <t>E033</t>
  </si>
  <si>
    <t>E034</t>
  </si>
  <si>
    <t>E035</t>
  </si>
  <si>
    <t>E036</t>
  </si>
  <si>
    <t>E037</t>
  </si>
  <si>
    <t>E038</t>
  </si>
  <si>
    <t>E039</t>
  </si>
  <si>
    <t>E040</t>
  </si>
  <si>
    <t>E041</t>
  </si>
  <si>
    <t>E042</t>
  </si>
  <si>
    <t>E043</t>
  </si>
  <si>
    <t>E044</t>
  </si>
  <si>
    <t>Risk / Review</t>
  </si>
  <si>
    <t>E045</t>
  </si>
  <si>
    <t>E046</t>
  </si>
  <si>
    <t>E047</t>
  </si>
  <si>
    <t>E048</t>
  </si>
  <si>
    <t>E049</t>
  </si>
  <si>
    <t>E050</t>
  </si>
  <si>
    <t>E051</t>
  </si>
  <si>
    <t>E052</t>
  </si>
  <si>
    <t>E053</t>
  </si>
  <si>
    <t>E054</t>
  </si>
  <si>
    <t>E055</t>
  </si>
  <si>
    <t>E056</t>
  </si>
  <si>
    <t>E057</t>
  </si>
  <si>
    <t>E058</t>
  </si>
  <si>
    <t>E059</t>
  </si>
  <si>
    <t>E060</t>
  </si>
  <si>
    <t>행 레이블</t>
  </si>
  <si>
    <t>개수 : Employee_ID</t>
  </si>
  <si>
    <t>Ratio</t>
    <phoneticPr fontId="2" type="noConversion"/>
  </si>
  <si>
    <t>Sum</t>
  </si>
  <si>
    <t>Box</t>
    <phoneticPr fontId="2" type="noConversion"/>
  </si>
  <si>
    <t>HiPo Core Leader</t>
    <phoneticPr fontId="2" type="noConversion"/>
  </si>
  <si>
    <t>Core Talent</t>
    <phoneticPr fontId="2" type="noConversion"/>
  </si>
  <si>
    <t>Prom=0</t>
    <phoneticPr fontId="2" type="noConversion"/>
  </si>
  <si>
    <t>Prom=1</t>
    <phoneticPr fontId="2" type="noConversion"/>
  </si>
  <si>
    <t>Role Mismatch</t>
    <phoneticPr fontId="2" type="noConversion"/>
  </si>
  <si>
    <t>관측값</t>
    <phoneticPr fontId="2" type="noConversion"/>
  </si>
  <si>
    <t>합계</t>
    <phoneticPr fontId="2" type="noConversion"/>
  </si>
  <si>
    <t>기댓값</t>
    <phoneticPr fontId="2" type="noConversion"/>
  </si>
  <si>
    <t>Exp.Prom=0</t>
    <phoneticPr fontId="2" type="noConversion"/>
  </si>
  <si>
    <t>Exp.Prom=1</t>
    <phoneticPr fontId="2" type="noConversion"/>
  </si>
  <si>
    <t>Chi-square_Statistic</t>
    <phoneticPr fontId="2" type="noConversion"/>
  </si>
  <si>
    <t>χ²</t>
  </si>
  <si>
    <t>p-value</t>
    <phoneticPr fontId="2" type="noConversion"/>
  </si>
  <si>
    <t>df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</si>
</sst>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i/>
      <sz val="11"/>
      <color theme="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i/>
      <sz val="10"/>
      <color theme="0"/>
      <name val="맑은 고딕"/>
      <family val="3"/>
      <charset val="129"/>
      <scheme val="minor"/>
    </font>
    <font>
      <b/>
      <i/>
      <sz val="10"/>
      <color theme="0"/>
      <name val="맑은 고딕"/>
      <family val="3"/>
      <charset val="129"/>
      <scheme val="minor"/>
    </font>
    <font>
      <b/>
      <i/>
      <sz val="10"/>
      <color theme="1"/>
      <name val="맑은 고딕"/>
      <family val="3"/>
      <charset val="129"/>
      <scheme val="minor"/>
    </font>
    <font>
      <b/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>
      <alignment horizontal="center" vertical="center"/>
    </xf>
    <xf numFmtId="176" fontId="8" fillId="3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5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vertical="center"/>
    </xf>
    <xf numFmtId="0" fontId="9" fillId="0" borderId="8" xfId="0" applyFont="1" applyFill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</cellXfs>
  <cellStyles count="1">
    <cellStyle name="표준" xfId="0" builtinId="0"/>
  </cellStyles>
  <dxfs count="32">
    <dxf>
      <fill>
        <patternFill>
          <bgColor theme="1" tint="0.249977111117893"/>
        </patternFill>
      </fill>
    </dxf>
    <dxf>
      <fill>
        <patternFill>
          <bgColor theme="1" tint="0.249977111117893"/>
        </patternFill>
      </fill>
    </dxf>
    <dxf>
      <fill>
        <patternFill>
          <bgColor theme="1" tint="0.249977111117893"/>
        </patternFill>
      </fill>
    </dxf>
    <dxf>
      <fill>
        <patternFill patternType="solid">
          <bgColor theme="2"/>
        </patternFill>
      </fill>
    </dxf>
    <dxf>
      <fill>
        <patternFill patternType="solid">
          <bgColor theme="2"/>
        </patternFill>
      </fill>
    </dxf>
    <dxf>
      <font>
        <i/>
      </font>
    </dxf>
    <dxf>
      <font>
        <i/>
      </font>
    </dxf>
    <dxf>
      <font>
        <b/>
        <family val="3"/>
      </font>
    </dxf>
    <dxf>
      <font>
        <b/>
        <family val="3"/>
      </font>
    </dxf>
    <dxf>
      <font>
        <sz val="10"/>
        <family val="3"/>
      </font>
    </dxf>
    <dxf>
      <font>
        <sz val="10"/>
        <family val="3"/>
      </font>
    </dxf>
    <dxf>
      <font>
        <sz val="10"/>
        <family val="3"/>
      </font>
    </dxf>
    <dxf>
      <font>
        <sz val="10"/>
        <family val="3"/>
      </font>
    </dxf>
    <dxf>
      <font>
        <sz val="10"/>
        <family val="3"/>
      </font>
    </dxf>
    <dxf>
      <font>
        <color theme="0"/>
      </font>
    </dxf>
    <dxf>
      <font>
        <color theme="0"/>
      </font>
    </dxf>
    <dxf>
      <fill>
        <patternFill patternType="solid">
          <bgColor rgb="FF002060"/>
        </patternFill>
      </fill>
    </dxf>
    <dxf>
      <fill>
        <patternFill patternType="solid">
          <bgColor rgb="FF002060"/>
        </patternFill>
      </fill>
    </dxf>
    <dxf>
      <font>
        <i/>
        <family val="3"/>
      </font>
    </dxf>
    <dxf>
      <font>
        <i/>
        <family val="3"/>
      </font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border>
        <left style="thin">
          <color theme="2" tint="-9.9948118533890809E-2"/>
        </left>
        <right style="thin">
          <color theme="2" tint="-9.9948118533890809E-2"/>
        </right>
        <top style="thin">
          <color theme="2" tint="-9.9948118533890809E-2"/>
        </top>
        <bottom style="thin">
          <color theme="2" tint="-9.9948118533890809E-2"/>
        </bottom>
        <vertical style="thin">
          <color theme="2" tint="-9.9948118533890809E-2"/>
        </vertical>
        <horizontal style="thin">
          <color theme="2" tint="-9.9948118533890809E-2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임창균" refreshedDate="45986.007195833336" createdVersion="8" refreshedVersion="8" minRefreshableVersion="3" recordCount="60" xr:uid="{979069C0-F51A-4FA1-A2D0-20AF76EE8B5E}">
  <cacheSource type="worksheet">
    <worksheetSource ref="A1:I61" sheet="sample"/>
  </cacheSource>
  <cacheFields count="9">
    <cacheField name="Employee_ID" numFmtId="0">
      <sharedItems/>
    </cacheField>
    <cacheField name="Performance" numFmtId="0">
      <sharedItems/>
    </cacheField>
    <cacheField name="Potential" numFmtId="0">
      <sharedItems/>
    </cacheField>
    <cacheField name="Box" numFmtId="0">
      <sharedItems count="9">
        <s v="Role Fit"/>
        <s v="Expert Track"/>
        <s v="Core Talent"/>
        <s v="Rising Star"/>
        <s v="Core Player"/>
        <s v="PIP / Coaching"/>
        <s v="HiPo Core Leader"/>
        <s v="Role Mismatch"/>
        <s v="Risk / Review"/>
      </sharedItems>
    </cacheField>
    <cacheField name="Perf_Score" numFmtId="0">
      <sharedItems containsSemiMixedTypes="0" containsString="0" containsNumber="1" containsInteger="1" minValue="1" maxValue="3"/>
    </cacheField>
    <cacheField name="Pot_Score" numFmtId="0">
      <sharedItems containsSemiMixedTypes="0" containsString="0" containsNumber="1" containsInteger="1" minValue="1" maxValue="3"/>
    </cacheField>
    <cacheField name="NextYear_Score" numFmtId="0">
      <sharedItems containsSemiMixedTypes="0" containsString="0" containsNumber="1" minValue="1.18" maxValue="3.78"/>
    </cacheField>
    <cacheField name="Promotion_12M" numFmtId="0">
      <sharedItems containsSemiMixedTypes="0" containsString="0" containsNumber="1" containsInteger="1" minValue="0" maxValue="1"/>
    </cacheField>
    <cacheField name="Attrition_12M" numFmtId="0">
      <sharedItems containsSemiMixedTypes="0" containsString="0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s v="E001"/>
    <s v="Mid"/>
    <s v="Low"/>
    <x v="0"/>
    <n v="2"/>
    <n v="1"/>
    <n v="3.4"/>
    <n v="0"/>
    <n v="0"/>
  </r>
  <r>
    <s v="E002"/>
    <s v="High"/>
    <s v="Low"/>
    <x v="1"/>
    <n v="3"/>
    <n v="1"/>
    <n v="2.73"/>
    <n v="0"/>
    <n v="0"/>
  </r>
  <r>
    <s v="E003"/>
    <s v="High"/>
    <s v="Low"/>
    <x v="1"/>
    <n v="3"/>
    <n v="1"/>
    <n v="2.4300000000000002"/>
    <n v="0"/>
    <n v="0"/>
  </r>
  <r>
    <s v="E004"/>
    <s v="High"/>
    <s v="Mid"/>
    <x v="2"/>
    <n v="3"/>
    <n v="2"/>
    <n v="1.98"/>
    <n v="0"/>
    <n v="0"/>
  </r>
  <r>
    <s v="E005"/>
    <s v="Mid"/>
    <s v="High"/>
    <x v="3"/>
    <n v="2"/>
    <n v="3"/>
    <n v="1.56"/>
    <n v="0"/>
    <n v="0"/>
  </r>
  <r>
    <s v="E006"/>
    <s v="High"/>
    <s v="Mid"/>
    <x v="2"/>
    <n v="3"/>
    <n v="2"/>
    <n v="1.69"/>
    <n v="0"/>
    <n v="0"/>
  </r>
  <r>
    <s v="E007"/>
    <s v="Mid"/>
    <s v="High"/>
    <x v="3"/>
    <n v="2"/>
    <n v="3"/>
    <n v="1.61"/>
    <n v="1"/>
    <n v="0"/>
  </r>
  <r>
    <s v="E008"/>
    <s v="High"/>
    <s v="Mid"/>
    <x v="2"/>
    <n v="3"/>
    <n v="2"/>
    <n v="1.86"/>
    <n v="0"/>
    <n v="1"/>
  </r>
  <r>
    <s v="E009"/>
    <s v="High"/>
    <s v="Mid"/>
    <x v="2"/>
    <n v="3"/>
    <n v="2"/>
    <n v="1.93"/>
    <n v="0"/>
    <n v="0"/>
  </r>
  <r>
    <s v="E010"/>
    <s v="Mid"/>
    <s v="Mid"/>
    <x v="4"/>
    <n v="2"/>
    <n v="2"/>
    <n v="2.2999999999999998"/>
    <n v="0"/>
    <n v="0"/>
  </r>
  <r>
    <s v="E011"/>
    <s v="Mid"/>
    <s v="Mid"/>
    <x v="4"/>
    <n v="2"/>
    <n v="2"/>
    <n v="2.21"/>
    <n v="0"/>
    <n v="0"/>
  </r>
  <r>
    <s v="E012"/>
    <s v="Mid"/>
    <s v="Mid"/>
    <x v="4"/>
    <n v="2"/>
    <n v="2"/>
    <n v="2.25"/>
    <n v="0"/>
    <n v="0"/>
  </r>
  <r>
    <s v="E013"/>
    <s v="Mid"/>
    <s v="High"/>
    <x v="3"/>
    <n v="2"/>
    <n v="3"/>
    <n v="1.81"/>
    <n v="0"/>
    <n v="0"/>
  </r>
  <r>
    <s v="E014"/>
    <s v="Mid"/>
    <s v="Mid"/>
    <x v="4"/>
    <n v="2"/>
    <n v="2"/>
    <n v="2.29"/>
    <n v="0"/>
    <n v="1"/>
  </r>
  <r>
    <s v="E015"/>
    <s v="Low"/>
    <s v="Mid"/>
    <x v="5"/>
    <n v="1"/>
    <n v="2"/>
    <n v="3.03"/>
    <n v="0"/>
    <n v="0"/>
  </r>
  <r>
    <s v="E016"/>
    <s v="High"/>
    <s v="Mid"/>
    <x v="2"/>
    <n v="3"/>
    <n v="2"/>
    <n v="2.0499999999999998"/>
    <n v="1"/>
    <n v="0"/>
  </r>
  <r>
    <s v="E017"/>
    <s v="Mid"/>
    <s v="Mid"/>
    <x v="4"/>
    <n v="2"/>
    <n v="2"/>
    <n v="2.38"/>
    <n v="0"/>
    <n v="1"/>
  </r>
  <r>
    <s v="E018"/>
    <s v="Low"/>
    <s v="Mid"/>
    <x v="5"/>
    <n v="1"/>
    <n v="2"/>
    <n v="3.1"/>
    <n v="0"/>
    <n v="0"/>
  </r>
  <r>
    <s v="E019"/>
    <s v="High"/>
    <s v="High"/>
    <x v="6"/>
    <n v="3"/>
    <n v="3"/>
    <n v="1.31"/>
    <n v="1"/>
    <n v="0"/>
  </r>
  <r>
    <s v="E020"/>
    <s v="Mid"/>
    <s v="Mid"/>
    <x v="4"/>
    <n v="2"/>
    <n v="2"/>
    <n v="2.31"/>
    <n v="0"/>
    <n v="0"/>
  </r>
  <r>
    <s v="E021"/>
    <s v="High"/>
    <s v="High"/>
    <x v="6"/>
    <n v="3"/>
    <n v="3"/>
    <n v="1.18"/>
    <n v="0"/>
    <n v="0"/>
  </r>
  <r>
    <s v="E022"/>
    <s v="Mid"/>
    <s v="High"/>
    <x v="3"/>
    <n v="2"/>
    <n v="3"/>
    <n v="1.72"/>
    <n v="0"/>
    <n v="0"/>
  </r>
  <r>
    <s v="E023"/>
    <s v="Mid"/>
    <s v="High"/>
    <x v="3"/>
    <n v="2"/>
    <n v="3"/>
    <n v="1.9"/>
    <n v="1"/>
    <n v="0"/>
  </r>
  <r>
    <s v="E024"/>
    <s v="Low"/>
    <s v="Low"/>
    <x v="7"/>
    <n v="1"/>
    <n v="1"/>
    <n v="3.65"/>
    <n v="0"/>
    <n v="1"/>
  </r>
  <r>
    <s v="E025"/>
    <s v="Mid"/>
    <s v="Mid"/>
    <x v="4"/>
    <n v="2"/>
    <n v="2"/>
    <n v="2.3199999999999998"/>
    <n v="0"/>
    <n v="1"/>
  </r>
  <r>
    <s v="E026"/>
    <s v="High"/>
    <s v="Mid"/>
    <x v="2"/>
    <n v="3"/>
    <n v="2"/>
    <n v="1.74"/>
    <n v="0"/>
    <n v="0"/>
  </r>
  <r>
    <s v="E027"/>
    <s v="Low"/>
    <s v="Mid"/>
    <x v="5"/>
    <n v="1"/>
    <n v="2"/>
    <n v="2.95"/>
    <n v="0"/>
    <n v="0"/>
  </r>
  <r>
    <s v="E028"/>
    <s v="Mid"/>
    <s v="Mid"/>
    <x v="4"/>
    <n v="2"/>
    <n v="2"/>
    <n v="2.27"/>
    <n v="0"/>
    <n v="0"/>
  </r>
  <r>
    <s v="E029"/>
    <s v="Mid"/>
    <s v="High"/>
    <x v="3"/>
    <n v="2"/>
    <n v="3"/>
    <n v="1.73"/>
    <n v="0"/>
    <n v="0"/>
  </r>
  <r>
    <s v="E030"/>
    <s v="Mid"/>
    <s v="Mid"/>
    <x v="4"/>
    <n v="2"/>
    <n v="2"/>
    <n v="2.33"/>
    <n v="0"/>
    <n v="0"/>
  </r>
  <r>
    <s v="E031"/>
    <s v="Mid"/>
    <s v="Mid"/>
    <x v="4"/>
    <n v="2"/>
    <n v="2"/>
    <n v="2.19"/>
    <n v="0"/>
    <n v="0"/>
  </r>
  <r>
    <s v="E032"/>
    <s v="High"/>
    <s v="High"/>
    <x v="6"/>
    <n v="3"/>
    <n v="3"/>
    <n v="1.63"/>
    <n v="1"/>
    <n v="0"/>
  </r>
  <r>
    <s v="E033"/>
    <s v="Mid"/>
    <s v="High"/>
    <x v="3"/>
    <n v="2"/>
    <n v="3"/>
    <n v="1.69"/>
    <n v="0"/>
    <n v="0"/>
  </r>
  <r>
    <s v="E034"/>
    <s v="High"/>
    <s v="High"/>
    <x v="6"/>
    <n v="3"/>
    <n v="3"/>
    <n v="1.42"/>
    <n v="0"/>
    <n v="0"/>
  </r>
  <r>
    <s v="E035"/>
    <s v="High"/>
    <s v="High"/>
    <x v="6"/>
    <n v="3"/>
    <n v="3"/>
    <n v="1.29"/>
    <n v="0"/>
    <n v="0"/>
  </r>
  <r>
    <s v="E036"/>
    <s v="Mid"/>
    <s v="Low"/>
    <x v="0"/>
    <n v="2"/>
    <n v="1"/>
    <n v="3.38"/>
    <n v="0"/>
    <n v="0"/>
  </r>
  <r>
    <s v="E037"/>
    <s v="Low"/>
    <s v="Mid"/>
    <x v="5"/>
    <n v="1"/>
    <n v="2"/>
    <n v="3.04"/>
    <n v="0"/>
    <n v="1"/>
  </r>
  <r>
    <s v="E038"/>
    <s v="Mid"/>
    <s v="High"/>
    <x v="3"/>
    <n v="2"/>
    <n v="3"/>
    <n v="1.79"/>
    <n v="1"/>
    <n v="0"/>
  </r>
  <r>
    <s v="E039"/>
    <s v="Mid"/>
    <s v="Mid"/>
    <x v="4"/>
    <n v="2"/>
    <n v="2"/>
    <n v="2.4"/>
    <n v="0"/>
    <n v="0"/>
  </r>
  <r>
    <s v="E040"/>
    <s v="Low"/>
    <s v="Mid"/>
    <x v="5"/>
    <n v="1"/>
    <n v="2"/>
    <n v="3.09"/>
    <n v="0"/>
    <n v="0"/>
  </r>
  <r>
    <s v="E041"/>
    <s v="Mid"/>
    <s v="High"/>
    <x v="3"/>
    <n v="2"/>
    <n v="3"/>
    <n v="1.64"/>
    <n v="1"/>
    <n v="0"/>
  </r>
  <r>
    <s v="E042"/>
    <s v="Mid"/>
    <s v="Low"/>
    <x v="0"/>
    <n v="2"/>
    <n v="1"/>
    <n v="3.42"/>
    <n v="0"/>
    <n v="0"/>
  </r>
  <r>
    <s v="E043"/>
    <s v="High"/>
    <s v="High"/>
    <x v="6"/>
    <n v="3"/>
    <n v="3"/>
    <n v="1.29"/>
    <n v="0"/>
    <n v="0"/>
  </r>
  <r>
    <s v="E044"/>
    <s v="Low"/>
    <s v="High"/>
    <x v="8"/>
    <n v="1"/>
    <n v="3"/>
    <n v="2.58"/>
    <n v="0"/>
    <n v="0"/>
  </r>
  <r>
    <s v="E045"/>
    <s v="High"/>
    <s v="Mid"/>
    <x v="2"/>
    <n v="3"/>
    <n v="2"/>
    <n v="1.74"/>
    <n v="1"/>
    <n v="0"/>
  </r>
  <r>
    <s v="E046"/>
    <s v="Mid"/>
    <s v="Mid"/>
    <x v="4"/>
    <n v="2"/>
    <n v="2"/>
    <n v="2.1800000000000002"/>
    <n v="0"/>
    <n v="1"/>
  </r>
  <r>
    <s v="E047"/>
    <s v="High"/>
    <s v="Mid"/>
    <x v="2"/>
    <n v="3"/>
    <n v="2"/>
    <n v="1.67"/>
    <n v="1"/>
    <n v="0"/>
  </r>
  <r>
    <s v="E048"/>
    <s v="High"/>
    <s v="High"/>
    <x v="3"/>
    <n v="3"/>
    <n v="3"/>
    <n v="1.62"/>
    <n v="1"/>
    <n v="0"/>
  </r>
  <r>
    <s v="E049"/>
    <s v="Low"/>
    <s v="Mid"/>
    <x v="5"/>
    <n v="1"/>
    <n v="2"/>
    <n v="3.14"/>
    <n v="0"/>
    <n v="1"/>
  </r>
  <r>
    <s v="E050"/>
    <s v="Mid"/>
    <s v="Mid"/>
    <x v="4"/>
    <n v="2"/>
    <n v="2"/>
    <n v="2.35"/>
    <n v="0"/>
    <n v="0"/>
  </r>
  <r>
    <s v="E051"/>
    <s v="Low"/>
    <s v="Low"/>
    <x v="7"/>
    <n v="1"/>
    <n v="1"/>
    <n v="3.78"/>
    <n v="0"/>
    <n v="1"/>
  </r>
  <r>
    <s v="E052"/>
    <s v="Mid"/>
    <s v="Mid"/>
    <x v="4"/>
    <n v="2"/>
    <n v="2"/>
    <n v="2.2799999999999998"/>
    <n v="0"/>
    <n v="0"/>
  </r>
  <r>
    <s v="E053"/>
    <s v="Low"/>
    <s v="High"/>
    <x v="8"/>
    <n v="1"/>
    <n v="3"/>
    <n v="2.8"/>
    <n v="0"/>
    <n v="0"/>
  </r>
  <r>
    <s v="E054"/>
    <s v="High"/>
    <s v="Mid"/>
    <x v="2"/>
    <n v="3"/>
    <n v="2"/>
    <n v="1.91"/>
    <n v="0"/>
    <n v="0"/>
  </r>
  <r>
    <s v="E055"/>
    <s v="High"/>
    <s v="Low"/>
    <x v="1"/>
    <n v="3"/>
    <n v="1"/>
    <n v="2.59"/>
    <n v="0"/>
    <n v="1"/>
  </r>
  <r>
    <s v="E056"/>
    <s v="Mid"/>
    <s v="High"/>
    <x v="3"/>
    <n v="2"/>
    <n v="3"/>
    <n v="1.75"/>
    <n v="0"/>
    <n v="0"/>
  </r>
  <r>
    <s v="E057"/>
    <s v="Mid"/>
    <s v="Mid"/>
    <x v="4"/>
    <n v="2"/>
    <n v="2"/>
    <n v="2.2000000000000002"/>
    <n v="0"/>
    <n v="0"/>
  </r>
  <r>
    <s v="E058"/>
    <s v="Low"/>
    <s v="High"/>
    <x v="8"/>
    <n v="1"/>
    <n v="3"/>
    <n v="2.8"/>
    <n v="0"/>
    <n v="0"/>
  </r>
  <r>
    <s v="E059"/>
    <s v="High"/>
    <s v="Low"/>
    <x v="1"/>
    <n v="3"/>
    <n v="1"/>
    <n v="2.5"/>
    <n v="0"/>
    <n v="0"/>
  </r>
  <r>
    <s v="E060"/>
    <s v="Mid"/>
    <s v="Low"/>
    <x v="0"/>
    <n v="2"/>
    <n v="1"/>
    <n v="3.45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B27C68-583B-4473-AC76-F329D22D164C}" name="피벗 테이블1" cacheId="3" applyNumberFormats="0" applyBorderFormats="0" applyFontFormats="0" applyPatternFormats="0" applyAlignmentFormats="0" applyWidthHeightFormats="1" dataCaption="값" grandTotalCaption="Sum" updatedVersion="8" minRefreshableVersion="3" useAutoFormatting="1" itemPrintTitles="1" createdVersion="8" indent="0" outline="1" outlineData="1" multipleFieldFilters="0">
  <location ref="B3:C13" firstHeaderRow="1" firstDataRow="1" firstDataCol="1"/>
  <pivotFields count="9">
    <pivotField dataField="1" showAll="0"/>
    <pivotField showAll="0"/>
    <pivotField showAll="0"/>
    <pivotField axis="axisRow" showAll="0">
      <items count="10">
        <item x="6"/>
        <item x="2"/>
        <item x="1"/>
        <item x="3"/>
        <item x="4"/>
        <item x="0"/>
        <item x="8"/>
        <item x="5"/>
        <item x="7"/>
        <item t="default"/>
      </items>
    </pivotField>
    <pivotField showAll="0"/>
    <pivotField showAll="0"/>
    <pivotField showAll="0"/>
    <pivotField showAll="0"/>
    <pivotField showAll="0"/>
  </pivotFields>
  <rowFields count="1">
    <field x="3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Items count="1">
    <i/>
  </colItems>
  <dataFields count="1">
    <dataField name="개수 : Employee_ID" fld="0" subtotal="count" baseField="0" baseItem="0"/>
  </dataFields>
  <formats count="31">
    <format dxfId="31">
      <pivotArea type="all" dataOnly="0" outline="0" fieldPosition="0"/>
    </format>
    <format dxfId="30">
      <pivotArea outline="0" collapsedLevelsAreSubtotals="1" fieldPosition="0"/>
    </format>
    <format dxfId="29">
      <pivotArea field="3" type="button" dataOnly="0" labelOnly="1" outline="0" axis="axisRow" fieldPosition="0"/>
    </format>
    <format dxfId="28">
      <pivotArea dataOnly="0" labelOnly="1" fieldPosition="0">
        <references count="1">
          <reference field="3" count="0"/>
        </references>
      </pivotArea>
    </format>
    <format dxfId="27">
      <pivotArea dataOnly="0" labelOnly="1" grandRow="1" outline="0" fieldPosition="0"/>
    </format>
    <format dxfId="26">
      <pivotArea dataOnly="0" labelOnly="1" outline="0" axis="axisValues" fieldPosition="0"/>
    </format>
    <format dxfId="25">
      <pivotArea type="all" dataOnly="0" outline="0" fieldPosition="0"/>
    </format>
    <format dxfId="24">
      <pivotArea outline="0" collapsedLevelsAreSubtotals="1" fieldPosition="0"/>
    </format>
    <format dxfId="23">
      <pivotArea field="3" type="button" dataOnly="0" labelOnly="1" outline="0" axis="axisRow" fieldPosition="0"/>
    </format>
    <format dxfId="22">
      <pivotArea dataOnly="0" labelOnly="1" fieldPosition="0">
        <references count="1">
          <reference field="3" count="0"/>
        </references>
      </pivotArea>
    </format>
    <format dxfId="21">
      <pivotArea dataOnly="0" labelOnly="1" grandRow="1" outline="0" fieldPosition="0"/>
    </format>
    <format dxfId="20">
      <pivotArea dataOnly="0" labelOnly="1" outline="0" axis="axisValues" fieldPosition="0"/>
    </format>
    <format dxfId="19">
      <pivotArea field="3" type="button" dataOnly="0" labelOnly="1" outline="0" axis="axisRow" fieldPosition="0"/>
    </format>
    <format dxfId="18">
      <pivotArea dataOnly="0" labelOnly="1" outline="0" axis="axisValues" fieldPosition="0"/>
    </format>
    <format dxfId="17">
      <pivotArea field="3" type="button" dataOnly="0" labelOnly="1" outline="0" axis="axisRow" fieldPosition="0"/>
    </format>
    <format dxfId="16">
      <pivotArea dataOnly="0" labelOnly="1" outline="0" axis="axisValues" fieldPosition="0"/>
    </format>
    <format dxfId="15">
      <pivotArea field="3" type="button" dataOnly="0" labelOnly="1" outline="0" axis="axisRow" fieldPosition="0"/>
    </format>
    <format dxfId="14">
      <pivotArea dataOnly="0" labelOnly="1" outline="0" axis="axisValues" fieldPosition="0"/>
    </format>
    <format dxfId="13">
      <pivotArea field="3" type="button" dataOnly="0" labelOnly="1" outline="0" axis="axisRow" fieldPosition="0"/>
    </format>
    <format dxfId="12">
      <pivotArea dataOnly="0" labelOnly="1" outline="0" axis="axisValues" fieldPosition="0"/>
    </format>
    <format dxfId="11">
      <pivotArea outline="0" collapsedLevelsAreSubtotals="1" fieldPosition="0"/>
    </format>
    <format dxfId="10">
      <pivotArea dataOnly="0" labelOnly="1" fieldPosition="0">
        <references count="1">
          <reference field="3" count="0"/>
        </references>
      </pivotArea>
    </format>
    <format dxfId="9">
      <pivotArea dataOnly="0" labelOnly="1" grandRow="1" outline="0" fieldPosition="0"/>
    </format>
    <format dxfId="8">
      <pivotArea grandRow="1" outline="0" collapsedLevelsAreSubtotals="1" fieldPosition="0"/>
    </format>
    <format dxfId="7">
      <pivotArea dataOnly="0" labelOnly="1" grandRow="1" outline="0" fieldPosition="0"/>
    </format>
    <format dxfId="6">
      <pivotArea grandRow="1" outline="0" collapsedLevelsAreSubtotals="1" fieldPosition="0"/>
    </format>
    <format dxfId="5">
      <pivotArea dataOnly="0" labelOnly="1" grandRow="1" outline="0" fieldPosition="0"/>
    </format>
    <format dxfId="4">
      <pivotArea grandRow="1" outline="0" collapsedLevelsAreSubtotals="1" fieldPosition="0"/>
    </format>
    <format dxfId="3">
      <pivotArea dataOnly="0" labelOnly="1" grandRow="1" outline="0" fieldPosition="0"/>
    </format>
    <format dxfId="2">
      <pivotArea field="3" type="button" dataOnly="0" labelOnly="1" outline="0" axis="axisRow" fieldPosition="0"/>
    </format>
    <format dxfId="1">
      <pivotArea dataOnly="0" labelOnly="1" outline="0" axis="axisValues" fieldPosition="0"/>
    </format>
  </formats>
  <pivotTableStyleInfo name="PivotStyleLight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C51F6-AE41-4F4C-B91B-E21E6DCBBFAF}">
  <dimension ref="B3:D13"/>
  <sheetViews>
    <sheetView showGridLines="0" zoomScale="115" zoomScaleNormal="115" workbookViewId="0"/>
  </sheetViews>
  <sheetFormatPr defaultRowHeight="17.399999999999999" x14ac:dyDescent="0.4"/>
  <cols>
    <col min="1" max="1" width="3.8984375" customWidth="1"/>
    <col min="2" max="2" width="17.19921875" bestFit="1" customWidth="1"/>
    <col min="3" max="3" width="19.3984375" bestFit="1" customWidth="1"/>
    <col min="4" max="4" width="10.3984375" customWidth="1"/>
  </cols>
  <sheetData>
    <row r="3" spans="2:4" s="4" customFormat="1" ht="14.4" customHeight="1" x14ac:dyDescent="0.4">
      <c r="B3" s="21" t="s">
        <v>81</v>
      </c>
      <c r="C3" s="21" t="s">
        <v>82</v>
      </c>
      <c r="D3" s="22" t="s">
        <v>83</v>
      </c>
    </row>
    <row r="4" spans="2:4" ht="14.4" customHeight="1" x14ac:dyDescent="0.4">
      <c r="B4" s="5" t="s">
        <v>37</v>
      </c>
      <c r="C4" s="6">
        <v>6</v>
      </c>
      <c r="D4" s="7">
        <f t="shared" ref="D4:D13" si="0">C4/$C$13</f>
        <v>0.1</v>
      </c>
    </row>
    <row r="5" spans="2:4" ht="14.4" customHeight="1" x14ac:dyDescent="0.4">
      <c r="B5" s="5" t="s">
        <v>18</v>
      </c>
      <c r="C5" s="6">
        <v>9</v>
      </c>
      <c r="D5" s="7">
        <f t="shared" si="0"/>
        <v>0.15</v>
      </c>
    </row>
    <row r="6" spans="2:4" ht="14.4" customHeight="1" x14ac:dyDescent="0.4">
      <c r="B6" s="5" t="s">
        <v>15</v>
      </c>
      <c r="C6" s="6">
        <v>4</v>
      </c>
      <c r="D6" s="7">
        <f t="shared" si="0"/>
        <v>6.6666666666666666E-2</v>
      </c>
    </row>
    <row r="7" spans="2:4" ht="14.4" customHeight="1" x14ac:dyDescent="0.4">
      <c r="B7" s="5" t="s">
        <v>20</v>
      </c>
      <c r="C7" s="6">
        <v>11</v>
      </c>
      <c r="D7" s="7">
        <f t="shared" si="0"/>
        <v>0.18333333333333332</v>
      </c>
    </row>
    <row r="8" spans="2:4" ht="14.4" customHeight="1" x14ac:dyDescent="0.4">
      <c r="B8" s="5" t="s">
        <v>26</v>
      </c>
      <c r="C8" s="6">
        <v>15</v>
      </c>
      <c r="D8" s="7">
        <f t="shared" si="0"/>
        <v>0.25</v>
      </c>
    </row>
    <row r="9" spans="2:4" ht="14.4" customHeight="1" x14ac:dyDescent="0.4">
      <c r="B9" s="5" t="s">
        <v>12</v>
      </c>
      <c r="C9" s="6">
        <v>4</v>
      </c>
      <c r="D9" s="7">
        <f t="shared" si="0"/>
        <v>6.6666666666666666E-2</v>
      </c>
    </row>
    <row r="10" spans="2:4" ht="14.4" customHeight="1" x14ac:dyDescent="0.4">
      <c r="B10" s="5" t="s">
        <v>64</v>
      </c>
      <c r="C10" s="6">
        <v>3</v>
      </c>
      <c r="D10" s="7">
        <f t="shared" si="0"/>
        <v>0.05</v>
      </c>
    </row>
    <row r="11" spans="2:4" ht="14.4" customHeight="1" x14ac:dyDescent="0.4">
      <c r="B11" s="5" t="s">
        <v>32</v>
      </c>
      <c r="C11" s="6">
        <v>6</v>
      </c>
      <c r="D11" s="7">
        <f t="shared" si="0"/>
        <v>0.1</v>
      </c>
    </row>
    <row r="12" spans="2:4" ht="14.4" customHeight="1" x14ac:dyDescent="0.4">
      <c r="B12" s="5" t="s">
        <v>43</v>
      </c>
      <c r="C12" s="6">
        <v>2</v>
      </c>
      <c r="D12" s="7">
        <f t="shared" si="0"/>
        <v>3.3333333333333333E-2</v>
      </c>
    </row>
    <row r="13" spans="2:4" ht="14.4" customHeight="1" x14ac:dyDescent="0.4">
      <c r="B13" s="8" t="s">
        <v>84</v>
      </c>
      <c r="C13" s="9">
        <v>60</v>
      </c>
      <c r="D13" s="10">
        <f t="shared" si="0"/>
        <v>1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891A8-6D07-4B96-BD5C-6DBCDF5632B6}">
  <dimension ref="A1:I61"/>
  <sheetViews>
    <sheetView showGridLines="0"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/>
    </sheetView>
  </sheetViews>
  <sheetFormatPr defaultColWidth="12.19921875" defaultRowHeight="17.399999999999999" x14ac:dyDescent="0.4"/>
  <cols>
    <col min="1" max="1" width="15.09765625" customWidth="1"/>
    <col min="4" max="4" width="15.296875" bestFit="1" customWidth="1"/>
    <col min="5" max="5" width="13.796875" bestFit="1" customWidth="1"/>
    <col min="6" max="6" width="13.3984375" bestFit="1" customWidth="1"/>
    <col min="7" max="7" width="18.3984375" bestFit="1" customWidth="1"/>
    <col min="8" max="8" width="18.8984375" bestFit="1" customWidth="1"/>
    <col min="9" max="9" width="17" bestFit="1" customWidth="1"/>
  </cols>
  <sheetData>
    <row r="1" spans="1:9" x14ac:dyDescent="0.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</row>
    <row r="2" spans="1:9" x14ac:dyDescent="0.4">
      <c r="A2" s="2" t="s">
        <v>9</v>
      </c>
      <c r="B2" s="2" t="s">
        <v>10</v>
      </c>
      <c r="C2" s="2" t="s">
        <v>11</v>
      </c>
      <c r="D2" s="2" t="s">
        <v>12</v>
      </c>
      <c r="E2" s="2">
        <v>2</v>
      </c>
      <c r="F2" s="2">
        <v>1</v>
      </c>
      <c r="G2" s="2">
        <v>3.4</v>
      </c>
      <c r="H2" s="2">
        <v>0</v>
      </c>
      <c r="I2" s="2">
        <v>0</v>
      </c>
    </row>
    <row r="3" spans="1:9" x14ac:dyDescent="0.4">
      <c r="A3" s="2" t="s">
        <v>13</v>
      </c>
      <c r="B3" s="2" t="s">
        <v>14</v>
      </c>
      <c r="C3" s="2" t="s">
        <v>11</v>
      </c>
      <c r="D3" s="2" t="s">
        <v>15</v>
      </c>
      <c r="E3" s="2">
        <v>3</v>
      </c>
      <c r="F3" s="2">
        <v>1</v>
      </c>
      <c r="G3" s="2">
        <v>2.73</v>
      </c>
      <c r="H3" s="2">
        <v>0</v>
      </c>
      <c r="I3" s="2">
        <v>0</v>
      </c>
    </row>
    <row r="4" spans="1:9" x14ac:dyDescent="0.4">
      <c r="A4" s="2" t="s">
        <v>16</v>
      </c>
      <c r="B4" s="2" t="s">
        <v>14</v>
      </c>
      <c r="C4" s="2" t="s">
        <v>11</v>
      </c>
      <c r="D4" s="2" t="s">
        <v>15</v>
      </c>
      <c r="E4" s="2">
        <v>3</v>
      </c>
      <c r="F4" s="2">
        <v>1</v>
      </c>
      <c r="G4" s="2">
        <v>2.4300000000000002</v>
      </c>
      <c r="H4" s="2">
        <v>0</v>
      </c>
      <c r="I4" s="2">
        <v>0</v>
      </c>
    </row>
    <row r="5" spans="1:9" x14ac:dyDescent="0.4">
      <c r="A5" s="2" t="s">
        <v>17</v>
      </c>
      <c r="B5" s="2" t="s">
        <v>14</v>
      </c>
      <c r="C5" s="2" t="s">
        <v>10</v>
      </c>
      <c r="D5" s="2" t="s">
        <v>18</v>
      </c>
      <c r="E5" s="2">
        <v>3</v>
      </c>
      <c r="F5" s="2">
        <v>2</v>
      </c>
      <c r="G5" s="2">
        <v>1.98</v>
      </c>
      <c r="H5" s="2">
        <v>0</v>
      </c>
      <c r="I5" s="2">
        <v>0</v>
      </c>
    </row>
    <row r="6" spans="1:9" x14ac:dyDescent="0.4">
      <c r="A6" s="2" t="s">
        <v>19</v>
      </c>
      <c r="B6" s="2" t="s">
        <v>10</v>
      </c>
      <c r="C6" s="2" t="s">
        <v>14</v>
      </c>
      <c r="D6" s="2" t="s">
        <v>20</v>
      </c>
      <c r="E6" s="2">
        <v>2</v>
      </c>
      <c r="F6" s="2">
        <v>3</v>
      </c>
      <c r="G6" s="2">
        <v>1.56</v>
      </c>
      <c r="H6" s="2">
        <v>0</v>
      </c>
      <c r="I6" s="2">
        <v>0</v>
      </c>
    </row>
    <row r="7" spans="1:9" x14ac:dyDescent="0.4">
      <c r="A7" s="2" t="s">
        <v>21</v>
      </c>
      <c r="B7" s="2" t="s">
        <v>14</v>
      </c>
      <c r="C7" s="2" t="s">
        <v>10</v>
      </c>
      <c r="D7" s="2" t="s">
        <v>18</v>
      </c>
      <c r="E7" s="2">
        <v>3</v>
      </c>
      <c r="F7" s="2">
        <v>2</v>
      </c>
      <c r="G7" s="2">
        <v>1.69</v>
      </c>
      <c r="H7" s="2">
        <v>0</v>
      </c>
      <c r="I7" s="2">
        <v>0</v>
      </c>
    </row>
    <row r="8" spans="1:9" x14ac:dyDescent="0.4">
      <c r="A8" s="2" t="s">
        <v>22</v>
      </c>
      <c r="B8" s="2" t="s">
        <v>10</v>
      </c>
      <c r="C8" s="2" t="s">
        <v>14</v>
      </c>
      <c r="D8" s="2" t="s">
        <v>20</v>
      </c>
      <c r="E8" s="2">
        <v>2</v>
      </c>
      <c r="F8" s="2">
        <v>3</v>
      </c>
      <c r="G8" s="2">
        <v>1.61</v>
      </c>
      <c r="H8" s="2">
        <v>1</v>
      </c>
      <c r="I8" s="2">
        <v>0</v>
      </c>
    </row>
    <row r="9" spans="1:9" x14ac:dyDescent="0.4">
      <c r="A9" s="2" t="s">
        <v>23</v>
      </c>
      <c r="B9" s="2" t="s">
        <v>14</v>
      </c>
      <c r="C9" s="2" t="s">
        <v>10</v>
      </c>
      <c r="D9" s="2" t="s">
        <v>18</v>
      </c>
      <c r="E9" s="2">
        <v>3</v>
      </c>
      <c r="F9" s="2">
        <v>2</v>
      </c>
      <c r="G9" s="2">
        <v>1.86</v>
      </c>
      <c r="H9" s="2">
        <v>0</v>
      </c>
      <c r="I9" s="2">
        <v>1</v>
      </c>
    </row>
    <row r="10" spans="1:9" x14ac:dyDescent="0.4">
      <c r="A10" s="2" t="s">
        <v>24</v>
      </c>
      <c r="B10" s="2" t="s">
        <v>14</v>
      </c>
      <c r="C10" s="2" t="s">
        <v>10</v>
      </c>
      <c r="D10" s="2" t="s">
        <v>18</v>
      </c>
      <c r="E10" s="2">
        <v>3</v>
      </c>
      <c r="F10" s="2">
        <v>2</v>
      </c>
      <c r="G10" s="2">
        <v>1.93</v>
      </c>
      <c r="H10" s="2">
        <v>0</v>
      </c>
      <c r="I10" s="2">
        <v>0</v>
      </c>
    </row>
    <row r="11" spans="1:9" x14ac:dyDescent="0.4">
      <c r="A11" s="2" t="s">
        <v>25</v>
      </c>
      <c r="B11" s="2" t="s">
        <v>10</v>
      </c>
      <c r="C11" s="2" t="s">
        <v>10</v>
      </c>
      <c r="D11" s="2" t="s">
        <v>26</v>
      </c>
      <c r="E11" s="2">
        <v>2</v>
      </c>
      <c r="F11" s="2">
        <v>2</v>
      </c>
      <c r="G11" s="2">
        <v>2.2999999999999998</v>
      </c>
      <c r="H11" s="2">
        <v>0</v>
      </c>
      <c r="I11" s="2">
        <v>0</v>
      </c>
    </row>
    <row r="12" spans="1:9" x14ac:dyDescent="0.4">
      <c r="A12" s="2" t="s">
        <v>27</v>
      </c>
      <c r="B12" s="2" t="s">
        <v>10</v>
      </c>
      <c r="C12" s="2" t="s">
        <v>10</v>
      </c>
      <c r="D12" s="2" t="s">
        <v>26</v>
      </c>
      <c r="E12" s="2">
        <v>2</v>
      </c>
      <c r="F12" s="2">
        <v>2</v>
      </c>
      <c r="G12" s="2">
        <v>2.21</v>
      </c>
      <c r="H12" s="2">
        <v>0</v>
      </c>
      <c r="I12" s="2">
        <v>0</v>
      </c>
    </row>
    <row r="13" spans="1:9" x14ac:dyDescent="0.4">
      <c r="A13" s="2" t="s">
        <v>28</v>
      </c>
      <c r="B13" s="2" t="s">
        <v>10</v>
      </c>
      <c r="C13" s="2" t="s">
        <v>10</v>
      </c>
      <c r="D13" s="2" t="s">
        <v>26</v>
      </c>
      <c r="E13" s="2">
        <v>2</v>
      </c>
      <c r="F13" s="2">
        <v>2</v>
      </c>
      <c r="G13" s="2">
        <v>2.25</v>
      </c>
      <c r="H13" s="2">
        <v>0</v>
      </c>
      <c r="I13" s="2">
        <v>0</v>
      </c>
    </row>
    <row r="14" spans="1:9" x14ac:dyDescent="0.4">
      <c r="A14" s="2" t="s">
        <v>29</v>
      </c>
      <c r="B14" s="2" t="s">
        <v>10</v>
      </c>
      <c r="C14" s="2" t="s">
        <v>14</v>
      </c>
      <c r="D14" s="2" t="s">
        <v>20</v>
      </c>
      <c r="E14" s="2">
        <v>2</v>
      </c>
      <c r="F14" s="2">
        <v>3</v>
      </c>
      <c r="G14" s="2">
        <v>1.81</v>
      </c>
      <c r="H14" s="2">
        <v>0</v>
      </c>
      <c r="I14" s="2">
        <v>0</v>
      </c>
    </row>
    <row r="15" spans="1:9" x14ac:dyDescent="0.4">
      <c r="A15" s="2" t="s">
        <v>30</v>
      </c>
      <c r="B15" s="2" t="s">
        <v>10</v>
      </c>
      <c r="C15" s="2" t="s">
        <v>10</v>
      </c>
      <c r="D15" s="2" t="s">
        <v>26</v>
      </c>
      <c r="E15" s="2">
        <v>2</v>
      </c>
      <c r="F15" s="2">
        <v>2</v>
      </c>
      <c r="G15" s="2">
        <v>2.29</v>
      </c>
      <c r="H15" s="2">
        <v>0</v>
      </c>
      <c r="I15" s="2">
        <v>1</v>
      </c>
    </row>
    <row r="16" spans="1:9" x14ac:dyDescent="0.4">
      <c r="A16" s="2" t="s">
        <v>31</v>
      </c>
      <c r="B16" s="2" t="s">
        <v>11</v>
      </c>
      <c r="C16" s="2" t="s">
        <v>10</v>
      </c>
      <c r="D16" s="2" t="s">
        <v>32</v>
      </c>
      <c r="E16" s="2">
        <v>1</v>
      </c>
      <c r="F16" s="2">
        <v>2</v>
      </c>
      <c r="G16" s="2">
        <v>3.03</v>
      </c>
      <c r="H16" s="2">
        <v>0</v>
      </c>
      <c r="I16" s="2">
        <v>0</v>
      </c>
    </row>
    <row r="17" spans="1:9" x14ac:dyDescent="0.4">
      <c r="A17" s="2" t="s">
        <v>33</v>
      </c>
      <c r="B17" s="2" t="s">
        <v>14</v>
      </c>
      <c r="C17" s="2" t="s">
        <v>10</v>
      </c>
      <c r="D17" s="2" t="s">
        <v>18</v>
      </c>
      <c r="E17" s="2">
        <v>3</v>
      </c>
      <c r="F17" s="2">
        <v>2</v>
      </c>
      <c r="G17" s="2">
        <v>2.0499999999999998</v>
      </c>
      <c r="H17" s="2">
        <v>1</v>
      </c>
      <c r="I17" s="2">
        <v>0</v>
      </c>
    </row>
    <row r="18" spans="1:9" x14ac:dyDescent="0.4">
      <c r="A18" s="2" t="s">
        <v>34</v>
      </c>
      <c r="B18" s="2" t="s">
        <v>10</v>
      </c>
      <c r="C18" s="2" t="s">
        <v>10</v>
      </c>
      <c r="D18" s="2" t="s">
        <v>26</v>
      </c>
      <c r="E18" s="2">
        <v>2</v>
      </c>
      <c r="F18" s="2">
        <v>2</v>
      </c>
      <c r="G18" s="2">
        <v>2.38</v>
      </c>
      <c r="H18" s="2">
        <v>0</v>
      </c>
      <c r="I18" s="2">
        <v>1</v>
      </c>
    </row>
    <row r="19" spans="1:9" x14ac:dyDescent="0.4">
      <c r="A19" s="2" t="s">
        <v>35</v>
      </c>
      <c r="B19" s="2" t="s">
        <v>11</v>
      </c>
      <c r="C19" s="2" t="s">
        <v>10</v>
      </c>
      <c r="D19" s="2" t="s">
        <v>32</v>
      </c>
      <c r="E19" s="2">
        <v>1</v>
      </c>
      <c r="F19" s="2">
        <v>2</v>
      </c>
      <c r="G19" s="2">
        <v>3.1</v>
      </c>
      <c r="H19" s="2">
        <v>0</v>
      </c>
      <c r="I19" s="2">
        <v>0</v>
      </c>
    </row>
    <row r="20" spans="1:9" x14ac:dyDescent="0.4">
      <c r="A20" s="2" t="s">
        <v>36</v>
      </c>
      <c r="B20" s="2" t="s">
        <v>14</v>
      </c>
      <c r="C20" s="2" t="s">
        <v>14</v>
      </c>
      <c r="D20" s="2" t="s">
        <v>37</v>
      </c>
      <c r="E20" s="2">
        <v>3</v>
      </c>
      <c r="F20" s="2">
        <v>3</v>
      </c>
      <c r="G20" s="2">
        <v>1.31</v>
      </c>
      <c r="H20" s="2">
        <v>1</v>
      </c>
      <c r="I20" s="2">
        <v>0</v>
      </c>
    </row>
    <row r="21" spans="1:9" x14ac:dyDescent="0.4">
      <c r="A21" s="2" t="s">
        <v>38</v>
      </c>
      <c r="B21" s="2" t="s">
        <v>10</v>
      </c>
      <c r="C21" s="2" t="s">
        <v>10</v>
      </c>
      <c r="D21" s="2" t="s">
        <v>26</v>
      </c>
      <c r="E21" s="2">
        <v>2</v>
      </c>
      <c r="F21" s="2">
        <v>2</v>
      </c>
      <c r="G21" s="2">
        <v>2.31</v>
      </c>
      <c r="H21" s="2">
        <v>0</v>
      </c>
      <c r="I21" s="2">
        <v>0</v>
      </c>
    </row>
    <row r="22" spans="1:9" x14ac:dyDescent="0.4">
      <c r="A22" s="2" t="s">
        <v>39</v>
      </c>
      <c r="B22" s="2" t="s">
        <v>14</v>
      </c>
      <c r="C22" s="2" t="s">
        <v>14</v>
      </c>
      <c r="D22" s="2" t="s">
        <v>37</v>
      </c>
      <c r="E22" s="2">
        <v>3</v>
      </c>
      <c r="F22" s="2">
        <v>3</v>
      </c>
      <c r="G22" s="2">
        <v>1.18</v>
      </c>
      <c r="H22" s="2">
        <v>0</v>
      </c>
      <c r="I22" s="2">
        <v>0</v>
      </c>
    </row>
    <row r="23" spans="1:9" x14ac:dyDescent="0.4">
      <c r="A23" s="2" t="s">
        <v>40</v>
      </c>
      <c r="B23" s="2" t="s">
        <v>10</v>
      </c>
      <c r="C23" s="2" t="s">
        <v>14</v>
      </c>
      <c r="D23" s="2" t="s">
        <v>20</v>
      </c>
      <c r="E23" s="2">
        <v>2</v>
      </c>
      <c r="F23" s="2">
        <v>3</v>
      </c>
      <c r="G23" s="2">
        <v>1.72</v>
      </c>
      <c r="H23" s="2">
        <v>0</v>
      </c>
      <c r="I23" s="2">
        <v>0</v>
      </c>
    </row>
    <row r="24" spans="1:9" x14ac:dyDescent="0.4">
      <c r="A24" s="2" t="s">
        <v>41</v>
      </c>
      <c r="B24" s="2" t="s">
        <v>10</v>
      </c>
      <c r="C24" s="2" t="s">
        <v>14</v>
      </c>
      <c r="D24" s="2" t="s">
        <v>20</v>
      </c>
      <c r="E24" s="2">
        <v>2</v>
      </c>
      <c r="F24" s="2">
        <v>3</v>
      </c>
      <c r="G24" s="2">
        <v>1.9</v>
      </c>
      <c r="H24" s="2">
        <v>1</v>
      </c>
      <c r="I24" s="2">
        <v>0</v>
      </c>
    </row>
    <row r="25" spans="1:9" x14ac:dyDescent="0.4">
      <c r="A25" s="2" t="s">
        <v>42</v>
      </c>
      <c r="B25" s="2" t="s">
        <v>11</v>
      </c>
      <c r="C25" s="2" t="s">
        <v>11</v>
      </c>
      <c r="D25" s="2" t="s">
        <v>43</v>
      </c>
      <c r="E25" s="2">
        <v>1</v>
      </c>
      <c r="F25" s="2">
        <v>1</v>
      </c>
      <c r="G25" s="2">
        <v>3.65</v>
      </c>
      <c r="H25" s="2">
        <v>0</v>
      </c>
      <c r="I25" s="2">
        <v>1</v>
      </c>
    </row>
    <row r="26" spans="1:9" x14ac:dyDescent="0.4">
      <c r="A26" s="2" t="s">
        <v>44</v>
      </c>
      <c r="B26" s="2" t="s">
        <v>10</v>
      </c>
      <c r="C26" s="2" t="s">
        <v>10</v>
      </c>
      <c r="D26" s="2" t="s">
        <v>26</v>
      </c>
      <c r="E26" s="2">
        <v>2</v>
      </c>
      <c r="F26" s="2">
        <v>2</v>
      </c>
      <c r="G26" s="2">
        <v>2.3199999999999998</v>
      </c>
      <c r="H26" s="2">
        <v>0</v>
      </c>
      <c r="I26" s="2">
        <v>1</v>
      </c>
    </row>
    <row r="27" spans="1:9" x14ac:dyDescent="0.4">
      <c r="A27" s="2" t="s">
        <v>45</v>
      </c>
      <c r="B27" s="2" t="s">
        <v>14</v>
      </c>
      <c r="C27" s="2" t="s">
        <v>10</v>
      </c>
      <c r="D27" s="2" t="s">
        <v>18</v>
      </c>
      <c r="E27" s="2">
        <v>3</v>
      </c>
      <c r="F27" s="2">
        <v>2</v>
      </c>
      <c r="G27" s="2">
        <v>1.74</v>
      </c>
      <c r="H27" s="2">
        <v>0</v>
      </c>
      <c r="I27" s="2">
        <v>0</v>
      </c>
    </row>
    <row r="28" spans="1:9" x14ac:dyDescent="0.4">
      <c r="A28" s="2" t="s">
        <v>46</v>
      </c>
      <c r="B28" s="2" t="s">
        <v>11</v>
      </c>
      <c r="C28" s="2" t="s">
        <v>10</v>
      </c>
      <c r="D28" s="2" t="s">
        <v>32</v>
      </c>
      <c r="E28" s="2">
        <v>1</v>
      </c>
      <c r="F28" s="2">
        <v>2</v>
      </c>
      <c r="G28" s="2">
        <v>2.95</v>
      </c>
      <c r="H28" s="2">
        <v>0</v>
      </c>
      <c r="I28" s="2">
        <v>0</v>
      </c>
    </row>
    <row r="29" spans="1:9" x14ac:dyDescent="0.4">
      <c r="A29" s="2" t="s">
        <v>47</v>
      </c>
      <c r="B29" s="2" t="s">
        <v>10</v>
      </c>
      <c r="C29" s="2" t="s">
        <v>10</v>
      </c>
      <c r="D29" s="2" t="s">
        <v>26</v>
      </c>
      <c r="E29" s="2">
        <v>2</v>
      </c>
      <c r="F29" s="2">
        <v>2</v>
      </c>
      <c r="G29" s="2">
        <v>2.27</v>
      </c>
      <c r="H29" s="2">
        <v>0</v>
      </c>
      <c r="I29" s="2">
        <v>0</v>
      </c>
    </row>
    <row r="30" spans="1:9" x14ac:dyDescent="0.4">
      <c r="A30" s="2" t="s">
        <v>48</v>
      </c>
      <c r="B30" s="2" t="s">
        <v>10</v>
      </c>
      <c r="C30" s="2" t="s">
        <v>14</v>
      </c>
      <c r="D30" s="2" t="s">
        <v>20</v>
      </c>
      <c r="E30" s="2">
        <v>2</v>
      </c>
      <c r="F30" s="2">
        <v>3</v>
      </c>
      <c r="G30" s="2">
        <v>1.73</v>
      </c>
      <c r="H30" s="2">
        <v>0</v>
      </c>
      <c r="I30" s="2">
        <v>0</v>
      </c>
    </row>
    <row r="31" spans="1:9" x14ac:dyDescent="0.4">
      <c r="A31" s="2" t="s">
        <v>49</v>
      </c>
      <c r="B31" s="2" t="s">
        <v>10</v>
      </c>
      <c r="C31" s="2" t="s">
        <v>10</v>
      </c>
      <c r="D31" s="2" t="s">
        <v>26</v>
      </c>
      <c r="E31" s="2">
        <v>2</v>
      </c>
      <c r="F31" s="2">
        <v>2</v>
      </c>
      <c r="G31" s="2">
        <v>2.33</v>
      </c>
      <c r="H31" s="2">
        <v>0</v>
      </c>
      <c r="I31" s="2">
        <v>0</v>
      </c>
    </row>
    <row r="32" spans="1:9" x14ac:dyDescent="0.4">
      <c r="A32" s="2" t="s">
        <v>50</v>
      </c>
      <c r="B32" s="2" t="s">
        <v>10</v>
      </c>
      <c r="C32" s="2" t="s">
        <v>10</v>
      </c>
      <c r="D32" s="2" t="s">
        <v>26</v>
      </c>
      <c r="E32" s="2">
        <v>2</v>
      </c>
      <c r="F32" s="2">
        <v>2</v>
      </c>
      <c r="G32" s="2">
        <v>2.19</v>
      </c>
      <c r="H32" s="2">
        <v>0</v>
      </c>
      <c r="I32" s="2">
        <v>0</v>
      </c>
    </row>
    <row r="33" spans="1:9" x14ac:dyDescent="0.4">
      <c r="A33" s="2" t="s">
        <v>51</v>
      </c>
      <c r="B33" s="2" t="s">
        <v>14</v>
      </c>
      <c r="C33" s="2" t="s">
        <v>14</v>
      </c>
      <c r="D33" s="2" t="s">
        <v>37</v>
      </c>
      <c r="E33" s="2">
        <v>3</v>
      </c>
      <c r="F33" s="2">
        <v>3</v>
      </c>
      <c r="G33" s="2">
        <v>1.63</v>
      </c>
      <c r="H33" s="2">
        <v>1</v>
      </c>
      <c r="I33" s="2">
        <v>0</v>
      </c>
    </row>
    <row r="34" spans="1:9" x14ac:dyDescent="0.4">
      <c r="A34" s="2" t="s">
        <v>52</v>
      </c>
      <c r="B34" s="2" t="s">
        <v>10</v>
      </c>
      <c r="C34" s="2" t="s">
        <v>14</v>
      </c>
      <c r="D34" s="2" t="s">
        <v>20</v>
      </c>
      <c r="E34" s="2">
        <v>2</v>
      </c>
      <c r="F34" s="2">
        <v>3</v>
      </c>
      <c r="G34" s="2">
        <v>1.69</v>
      </c>
      <c r="H34" s="2">
        <v>0</v>
      </c>
      <c r="I34" s="2">
        <v>0</v>
      </c>
    </row>
    <row r="35" spans="1:9" x14ac:dyDescent="0.4">
      <c r="A35" s="2" t="s">
        <v>53</v>
      </c>
      <c r="B35" s="2" t="s">
        <v>14</v>
      </c>
      <c r="C35" s="2" t="s">
        <v>14</v>
      </c>
      <c r="D35" s="2" t="s">
        <v>37</v>
      </c>
      <c r="E35" s="2">
        <v>3</v>
      </c>
      <c r="F35" s="2">
        <v>3</v>
      </c>
      <c r="G35" s="2">
        <v>1.42</v>
      </c>
      <c r="H35" s="2">
        <v>0</v>
      </c>
      <c r="I35" s="2">
        <v>0</v>
      </c>
    </row>
    <row r="36" spans="1:9" x14ac:dyDescent="0.4">
      <c r="A36" s="2" t="s">
        <v>54</v>
      </c>
      <c r="B36" s="2" t="s">
        <v>14</v>
      </c>
      <c r="C36" s="2" t="s">
        <v>14</v>
      </c>
      <c r="D36" s="2" t="s">
        <v>37</v>
      </c>
      <c r="E36" s="2">
        <v>3</v>
      </c>
      <c r="F36" s="2">
        <v>3</v>
      </c>
      <c r="G36" s="2">
        <v>1.29</v>
      </c>
      <c r="H36" s="2">
        <v>0</v>
      </c>
      <c r="I36" s="2">
        <v>0</v>
      </c>
    </row>
    <row r="37" spans="1:9" x14ac:dyDescent="0.4">
      <c r="A37" s="2" t="s">
        <v>55</v>
      </c>
      <c r="B37" s="2" t="s">
        <v>10</v>
      </c>
      <c r="C37" s="2" t="s">
        <v>11</v>
      </c>
      <c r="D37" s="2" t="s">
        <v>12</v>
      </c>
      <c r="E37" s="2">
        <v>2</v>
      </c>
      <c r="F37" s="2">
        <v>1</v>
      </c>
      <c r="G37" s="2">
        <v>3.38</v>
      </c>
      <c r="H37" s="2">
        <v>0</v>
      </c>
      <c r="I37" s="2">
        <v>0</v>
      </c>
    </row>
    <row r="38" spans="1:9" x14ac:dyDescent="0.4">
      <c r="A38" s="2" t="s">
        <v>56</v>
      </c>
      <c r="B38" s="2" t="s">
        <v>11</v>
      </c>
      <c r="C38" s="2" t="s">
        <v>10</v>
      </c>
      <c r="D38" s="2" t="s">
        <v>32</v>
      </c>
      <c r="E38" s="2">
        <v>1</v>
      </c>
      <c r="F38" s="2">
        <v>2</v>
      </c>
      <c r="G38" s="2">
        <v>3.04</v>
      </c>
      <c r="H38" s="2">
        <v>0</v>
      </c>
      <c r="I38" s="2">
        <v>1</v>
      </c>
    </row>
    <row r="39" spans="1:9" x14ac:dyDescent="0.4">
      <c r="A39" s="2" t="s">
        <v>57</v>
      </c>
      <c r="B39" s="2" t="s">
        <v>10</v>
      </c>
      <c r="C39" s="2" t="s">
        <v>14</v>
      </c>
      <c r="D39" s="2" t="s">
        <v>20</v>
      </c>
      <c r="E39" s="2">
        <v>2</v>
      </c>
      <c r="F39" s="2">
        <v>3</v>
      </c>
      <c r="G39" s="2">
        <v>1.79</v>
      </c>
      <c r="H39" s="2">
        <v>1</v>
      </c>
      <c r="I39" s="2">
        <v>0</v>
      </c>
    </row>
    <row r="40" spans="1:9" x14ac:dyDescent="0.4">
      <c r="A40" s="2" t="s">
        <v>58</v>
      </c>
      <c r="B40" s="2" t="s">
        <v>10</v>
      </c>
      <c r="C40" s="2" t="s">
        <v>10</v>
      </c>
      <c r="D40" s="2" t="s">
        <v>26</v>
      </c>
      <c r="E40" s="2">
        <v>2</v>
      </c>
      <c r="F40" s="2">
        <v>2</v>
      </c>
      <c r="G40" s="2">
        <v>2.4</v>
      </c>
      <c r="H40" s="2">
        <v>0</v>
      </c>
      <c r="I40" s="2">
        <v>0</v>
      </c>
    </row>
    <row r="41" spans="1:9" x14ac:dyDescent="0.4">
      <c r="A41" s="2" t="s">
        <v>59</v>
      </c>
      <c r="B41" s="2" t="s">
        <v>11</v>
      </c>
      <c r="C41" s="2" t="s">
        <v>10</v>
      </c>
      <c r="D41" s="2" t="s">
        <v>32</v>
      </c>
      <c r="E41" s="2">
        <v>1</v>
      </c>
      <c r="F41" s="2">
        <v>2</v>
      </c>
      <c r="G41" s="2">
        <v>3.09</v>
      </c>
      <c r="H41" s="2">
        <v>0</v>
      </c>
      <c r="I41" s="2">
        <v>0</v>
      </c>
    </row>
    <row r="42" spans="1:9" x14ac:dyDescent="0.4">
      <c r="A42" s="2" t="s">
        <v>60</v>
      </c>
      <c r="B42" s="2" t="s">
        <v>10</v>
      </c>
      <c r="C42" s="2" t="s">
        <v>14</v>
      </c>
      <c r="D42" s="2" t="s">
        <v>20</v>
      </c>
      <c r="E42" s="2">
        <v>2</v>
      </c>
      <c r="F42" s="2">
        <v>3</v>
      </c>
      <c r="G42" s="2">
        <v>1.64</v>
      </c>
      <c r="H42" s="2">
        <v>1</v>
      </c>
      <c r="I42" s="2">
        <v>0</v>
      </c>
    </row>
    <row r="43" spans="1:9" x14ac:dyDescent="0.4">
      <c r="A43" s="2" t="s">
        <v>61</v>
      </c>
      <c r="B43" s="2" t="s">
        <v>10</v>
      </c>
      <c r="C43" s="2" t="s">
        <v>11</v>
      </c>
      <c r="D43" s="2" t="s">
        <v>12</v>
      </c>
      <c r="E43" s="2">
        <v>2</v>
      </c>
      <c r="F43" s="2">
        <v>1</v>
      </c>
      <c r="G43" s="2">
        <v>3.42</v>
      </c>
      <c r="H43" s="2">
        <v>0</v>
      </c>
      <c r="I43" s="2">
        <v>0</v>
      </c>
    </row>
    <row r="44" spans="1:9" x14ac:dyDescent="0.4">
      <c r="A44" s="2" t="s">
        <v>62</v>
      </c>
      <c r="B44" s="2" t="s">
        <v>14</v>
      </c>
      <c r="C44" s="2" t="s">
        <v>14</v>
      </c>
      <c r="D44" s="2" t="s">
        <v>37</v>
      </c>
      <c r="E44" s="2">
        <v>3</v>
      </c>
      <c r="F44" s="2">
        <v>3</v>
      </c>
      <c r="G44" s="2">
        <v>1.29</v>
      </c>
      <c r="H44" s="2">
        <v>0</v>
      </c>
      <c r="I44" s="2">
        <v>0</v>
      </c>
    </row>
    <row r="45" spans="1:9" x14ac:dyDescent="0.4">
      <c r="A45" s="2" t="s">
        <v>63</v>
      </c>
      <c r="B45" s="2" t="s">
        <v>11</v>
      </c>
      <c r="C45" s="2" t="s">
        <v>14</v>
      </c>
      <c r="D45" s="2" t="s">
        <v>64</v>
      </c>
      <c r="E45" s="2">
        <v>1</v>
      </c>
      <c r="F45" s="2">
        <v>3</v>
      </c>
      <c r="G45" s="2">
        <v>2.58</v>
      </c>
      <c r="H45" s="2">
        <v>0</v>
      </c>
      <c r="I45" s="2">
        <v>0</v>
      </c>
    </row>
    <row r="46" spans="1:9" x14ac:dyDescent="0.4">
      <c r="A46" s="2" t="s">
        <v>65</v>
      </c>
      <c r="B46" s="2" t="s">
        <v>14</v>
      </c>
      <c r="C46" s="2" t="s">
        <v>10</v>
      </c>
      <c r="D46" s="2" t="s">
        <v>18</v>
      </c>
      <c r="E46" s="2">
        <v>3</v>
      </c>
      <c r="F46" s="2">
        <v>2</v>
      </c>
      <c r="G46" s="2">
        <v>1.74</v>
      </c>
      <c r="H46" s="2">
        <v>1</v>
      </c>
      <c r="I46" s="2">
        <v>0</v>
      </c>
    </row>
    <row r="47" spans="1:9" x14ac:dyDescent="0.4">
      <c r="A47" s="2" t="s">
        <v>66</v>
      </c>
      <c r="B47" s="2" t="s">
        <v>10</v>
      </c>
      <c r="C47" s="2" t="s">
        <v>10</v>
      </c>
      <c r="D47" s="2" t="s">
        <v>26</v>
      </c>
      <c r="E47" s="2">
        <v>2</v>
      </c>
      <c r="F47" s="2">
        <v>2</v>
      </c>
      <c r="G47" s="2">
        <v>2.1800000000000002</v>
      </c>
      <c r="H47" s="2">
        <v>0</v>
      </c>
      <c r="I47" s="2">
        <v>1</v>
      </c>
    </row>
    <row r="48" spans="1:9" x14ac:dyDescent="0.4">
      <c r="A48" s="2" t="s">
        <v>67</v>
      </c>
      <c r="B48" s="2" t="s">
        <v>14</v>
      </c>
      <c r="C48" s="2" t="s">
        <v>10</v>
      </c>
      <c r="D48" s="2" t="s">
        <v>18</v>
      </c>
      <c r="E48" s="2">
        <v>3</v>
      </c>
      <c r="F48" s="2">
        <v>2</v>
      </c>
      <c r="G48" s="2">
        <v>1.67</v>
      </c>
      <c r="H48" s="2">
        <v>1</v>
      </c>
      <c r="I48" s="2">
        <v>0</v>
      </c>
    </row>
    <row r="49" spans="1:9" x14ac:dyDescent="0.4">
      <c r="A49" s="2" t="s">
        <v>68</v>
      </c>
      <c r="B49" s="2" t="s">
        <v>14</v>
      </c>
      <c r="C49" s="2" t="s">
        <v>14</v>
      </c>
      <c r="D49" s="2" t="s">
        <v>20</v>
      </c>
      <c r="E49" s="2">
        <v>3</v>
      </c>
      <c r="F49" s="2">
        <v>3</v>
      </c>
      <c r="G49" s="2">
        <v>1.62</v>
      </c>
      <c r="H49" s="2">
        <v>1</v>
      </c>
      <c r="I49" s="2">
        <v>0</v>
      </c>
    </row>
    <row r="50" spans="1:9" x14ac:dyDescent="0.4">
      <c r="A50" s="2" t="s">
        <v>69</v>
      </c>
      <c r="B50" s="2" t="s">
        <v>11</v>
      </c>
      <c r="C50" s="2" t="s">
        <v>10</v>
      </c>
      <c r="D50" s="2" t="s">
        <v>32</v>
      </c>
      <c r="E50" s="2">
        <v>1</v>
      </c>
      <c r="F50" s="2">
        <v>2</v>
      </c>
      <c r="G50" s="2">
        <v>3.14</v>
      </c>
      <c r="H50" s="2">
        <v>0</v>
      </c>
      <c r="I50" s="2">
        <v>1</v>
      </c>
    </row>
    <row r="51" spans="1:9" x14ac:dyDescent="0.4">
      <c r="A51" s="2" t="s">
        <v>70</v>
      </c>
      <c r="B51" s="2" t="s">
        <v>10</v>
      </c>
      <c r="C51" s="2" t="s">
        <v>10</v>
      </c>
      <c r="D51" s="2" t="s">
        <v>26</v>
      </c>
      <c r="E51" s="2">
        <v>2</v>
      </c>
      <c r="F51" s="2">
        <v>2</v>
      </c>
      <c r="G51" s="2">
        <v>2.35</v>
      </c>
      <c r="H51" s="2">
        <v>0</v>
      </c>
      <c r="I51" s="2">
        <v>0</v>
      </c>
    </row>
    <row r="52" spans="1:9" x14ac:dyDescent="0.4">
      <c r="A52" s="2" t="s">
        <v>71</v>
      </c>
      <c r="B52" s="2" t="s">
        <v>11</v>
      </c>
      <c r="C52" s="2" t="s">
        <v>11</v>
      </c>
      <c r="D52" s="2" t="s">
        <v>43</v>
      </c>
      <c r="E52" s="2">
        <v>1</v>
      </c>
      <c r="F52" s="2">
        <v>1</v>
      </c>
      <c r="G52" s="2">
        <v>3.78</v>
      </c>
      <c r="H52" s="2">
        <v>0</v>
      </c>
      <c r="I52" s="2">
        <v>1</v>
      </c>
    </row>
    <row r="53" spans="1:9" x14ac:dyDescent="0.4">
      <c r="A53" s="2" t="s">
        <v>72</v>
      </c>
      <c r="B53" s="2" t="s">
        <v>10</v>
      </c>
      <c r="C53" s="2" t="s">
        <v>10</v>
      </c>
      <c r="D53" s="2" t="s">
        <v>26</v>
      </c>
      <c r="E53" s="2">
        <v>2</v>
      </c>
      <c r="F53" s="2">
        <v>2</v>
      </c>
      <c r="G53" s="2">
        <v>2.2799999999999998</v>
      </c>
      <c r="H53" s="2">
        <v>0</v>
      </c>
      <c r="I53" s="2">
        <v>0</v>
      </c>
    </row>
    <row r="54" spans="1:9" x14ac:dyDescent="0.4">
      <c r="A54" s="2" t="s">
        <v>73</v>
      </c>
      <c r="B54" s="2" t="s">
        <v>11</v>
      </c>
      <c r="C54" s="2" t="s">
        <v>14</v>
      </c>
      <c r="D54" s="2" t="s">
        <v>64</v>
      </c>
      <c r="E54" s="2">
        <v>1</v>
      </c>
      <c r="F54" s="2">
        <v>3</v>
      </c>
      <c r="G54" s="2">
        <v>2.8</v>
      </c>
      <c r="H54" s="2">
        <v>0</v>
      </c>
      <c r="I54" s="2">
        <v>0</v>
      </c>
    </row>
    <row r="55" spans="1:9" x14ac:dyDescent="0.4">
      <c r="A55" s="2" t="s">
        <v>74</v>
      </c>
      <c r="B55" s="2" t="s">
        <v>14</v>
      </c>
      <c r="C55" s="2" t="s">
        <v>10</v>
      </c>
      <c r="D55" s="2" t="s">
        <v>18</v>
      </c>
      <c r="E55" s="2">
        <v>3</v>
      </c>
      <c r="F55" s="2">
        <v>2</v>
      </c>
      <c r="G55" s="2">
        <v>1.91</v>
      </c>
      <c r="H55" s="2">
        <v>0</v>
      </c>
      <c r="I55" s="2">
        <v>0</v>
      </c>
    </row>
    <row r="56" spans="1:9" x14ac:dyDescent="0.4">
      <c r="A56" s="2" t="s">
        <v>75</v>
      </c>
      <c r="B56" s="2" t="s">
        <v>14</v>
      </c>
      <c r="C56" s="2" t="s">
        <v>11</v>
      </c>
      <c r="D56" s="2" t="s">
        <v>15</v>
      </c>
      <c r="E56" s="2">
        <v>3</v>
      </c>
      <c r="F56" s="2">
        <v>1</v>
      </c>
      <c r="G56" s="2">
        <v>2.59</v>
      </c>
      <c r="H56" s="2">
        <v>0</v>
      </c>
      <c r="I56" s="2">
        <v>1</v>
      </c>
    </row>
    <row r="57" spans="1:9" x14ac:dyDescent="0.4">
      <c r="A57" s="2" t="s">
        <v>76</v>
      </c>
      <c r="B57" s="2" t="s">
        <v>10</v>
      </c>
      <c r="C57" s="2" t="s">
        <v>14</v>
      </c>
      <c r="D57" s="2" t="s">
        <v>20</v>
      </c>
      <c r="E57" s="2">
        <v>2</v>
      </c>
      <c r="F57" s="2">
        <v>3</v>
      </c>
      <c r="G57" s="2">
        <v>1.75</v>
      </c>
      <c r="H57" s="2">
        <v>0</v>
      </c>
      <c r="I57" s="2">
        <v>0</v>
      </c>
    </row>
    <row r="58" spans="1:9" x14ac:dyDescent="0.4">
      <c r="A58" s="2" t="s">
        <v>77</v>
      </c>
      <c r="B58" s="2" t="s">
        <v>10</v>
      </c>
      <c r="C58" s="2" t="s">
        <v>10</v>
      </c>
      <c r="D58" s="2" t="s">
        <v>26</v>
      </c>
      <c r="E58" s="2">
        <v>2</v>
      </c>
      <c r="F58" s="2">
        <v>2</v>
      </c>
      <c r="G58" s="2">
        <v>2.2000000000000002</v>
      </c>
      <c r="H58" s="2">
        <v>0</v>
      </c>
      <c r="I58" s="2">
        <v>0</v>
      </c>
    </row>
    <row r="59" spans="1:9" x14ac:dyDescent="0.4">
      <c r="A59" s="2" t="s">
        <v>78</v>
      </c>
      <c r="B59" s="2" t="s">
        <v>11</v>
      </c>
      <c r="C59" s="2" t="s">
        <v>14</v>
      </c>
      <c r="D59" s="2" t="s">
        <v>64</v>
      </c>
      <c r="E59" s="2">
        <v>1</v>
      </c>
      <c r="F59" s="2">
        <v>3</v>
      </c>
      <c r="G59" s="2">
        <v>2.8</v>
      </c>
      <c r="H59" s="2">
        <v>0</v>
      </c>
      <c r="I59" s="2">
        <v>0</v>
      </c>
    </row>
    <row r="60" spans="1:9" x14ac:dyDescent="0.4">
      <c r="A60" s="2" t="s">
        <v>79</v>
      </c>
      <c r="B60" s="2" t="s">
        <v>14</v>
      </c>
      <c r="C60" s="2" t="s">
        <v>11</v>
      </c>
      <c r="D60" s="2" t="s">
        <v>15</v>
      </c>
      <c r="E60" s="2">
        <v>3</v>
      </c>
      <c r="F60" s="2">
        <v>1</v>
      </c>
      <c r="G60" s="2">
        <v>2.5</v>
      </c>
      <c r="H60" s="2">
        <v>0</v>
      </c>
      <c r="I60" s="2">
        <v>0</v>
      </c>
    </row>
    <row r="61" spans="1:9" x14ac:dyDescent="0.4">
      <c r="A61" s="2" t="s">
        <v>80</v>
      </c>
      <c r="B61" s="2" t="s">
        <v>10</v>
      </c>
      <c r="C61" s="2" t="s">
        <v>11</v>
      </c>
      <c r="D61" s="2" t="s">
        <v>12</v>
      </c>
      <c r="E61" s="2">
        <v>2</v>
      </c>
      <c r="F61" s="2">
        <v>1</v>
      </c>
      <c r="G61" s="2">
        <v>3.45</v>
      </c>
      <c r="H61" s="2">
        <v>0</v>
      </c>
      <c r="I61" s="2">
        <v>0</v>
      </c>
    </row>
  </sheetData>
  <autoFilter ref="A1:I61" xr:uid="{C66891A8-6D07-4B96-BD5C-6DBCDF5632B6}"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63ADB-D5CE-41D0-B177-5EE5A234DD9A}">
  <dimension ref="B2:J18"/>
  <sheetViews>
    <sheetView showGridLines="0" workbookViewId="0"/>
  </sheetViews>
  <sheetFormatPr defaultRowHeight="17.399999999999999" x14ac:dyDescent="0.4"/>
  <cols>
    <col min="1" max="1" width="3.3984375" style="11" customWidth="1"/>
    <col min="2" max="2" width="20.69921875" style="11" bestFit="1" customWidth="1"/>
    <col min="3" max="5" width="10.09765625" style="11" customWidth="1"/>
    <col min="6" max="6" width="8.796875" style="11"/>
    <col min="7" max="7" width="17.19921875" style="11" bestFit="1" customWidth="1"/>
    <col min="8" max="10" width="12" style="11" customWidth="1"/>
    <col min="11" max="16384" width="8.796875" style="11"/>
  </cols>
  <sheetData>
    <row r="2" spans="2:10" x14ac:dyDescent="0.4">
      <c r="B2" s="13" t="s">
        <v>91</v>
      </c>
      <c r="C2" s="1"/>
      <c r="D2" s="1"/>
      <c r="G2" s="13" t="s">
        <v>93</v>
      </c>
      <c r="H2" s="1"/>
      <c r="I2" s="1"/>
    </row>
    <row r="3" spans="2:10" ht="18" thickBot="1" x14ac:dyDescent="0.45">
      <c r="B3" s="12" t="s">
        <v>85</v>
      </c>
      <c r="C3" s="12" t="s">
        <v>88</v>
      </c>
      <c r="D3" s="12" t="s">
        <v>89</v>
      </c>
      <c r="E3" s="12" t="s">
        <v>92</v>
      </c>
      <c r="G3" s="12" t="s">
        <v>85</v>
      </c>
      <c r="H3" s="12" t="s">
        <v>94</v>
      </c>
      <c r="I3" s="12" t="s">
        <v>95</v>
      </c>
      <c r="J3" s="12" t="s">
        <v>92</v>
      </c>
    </row>
    <row r="4" spans="2:10" ht="18" thickTop="1" x14ac:dyDescent="0.4">
      <c r="B4" s="1" t="s">
        <v>86</v>
      </c>
      <c r="C4" s="11">
        <f>COUNTIFS(sample!$D:$D,chi_sqare_test!$B4,sample!$H:$H,0)</f>
        <v>4</v>
      </c>
      <c r="D4" s="11">
        <f>COUNTIFS(sample!$D:$D,chi_sqare_test!$B4,sample!$H:$H,1)</f>
        <v>2</v>
      </c>
      <c r="E4" s="11">
        <f t="shared" ref="E4:E7" si="0">SUM(C4:D4)</f>
        <v>6</v>
      </c>
      <c r="G4" s="1" t="s">
        <v>86</v>
      </c>
      <c r="H4" s="11">
        <f t="shared" ref="H4:H6" si="1">E4*$C$7/$E$7</f>
        <v>4.2352941176470589</v>
      </c>
      <c r="I4" s="11">
        <f t="shared" ref="I4:I6" si="2">E4*$D$7/$E$7</f>
        <v>1.7647058823529411</v>
      </c>
      <c r="J4" s="11">
        <f t="shared" ref="J4:J7" si="3">SUM(H4:I4)</f>
        <v>6</v>
      </c>
    </row>
    <row r="5" spans="2:10" x14ac:dyDescent="0.4">
      <c r="B5" s="1" t="s">
        <v>87</v>
      </c>
      <c r="C5" s="11">
        <f>COUNTIFS(sample!$D:$D,chi_sqare_test!$B5,sample!$H:$H,0)</f>
        <v>6</v>
      </c>
      <c r="D5" s="11">
        <f>COUNTIFS(sample!$D:$D,chi_sqare_test!$B5,sample!$H:$H,1)</f>
        <v>3</v>
      </c>
      <c r="E5" s="11">
        <f t="shared" si="0"/>
        <v>9</v>
      </c>
      <c r="G5" s="1" t="s">
        <v>87</v>
      </c>
      <c r="H5" s="11">
        <f t="shared" si="1"/>
        <v>6.3529411764705879</v>
      </c>
      <c r="I5" s="11">
        <f t="shared" si="2"/>
        <v>2.6470588235294117</v>
      </c>
      <c r="J5" s="11">
        <f t="shared" si="3"/>
        <v>9</v>
      </c>
    </row>
    <row r="6" spans="2:10" x14ac:dyDescent="0.4">
      <c r="B6" s="1" t="s">
        <v>90</v>
      </c>
      <c r="C6" s="11">
        <f>COUNTIFS(sample!$D:$D,chi_sqare_test!$B6,sample!$H:$H,0)</f>
        <v>2</v>
      </c>
      <c r="D6" s="11">
        <f>COUNTIFS(sample!$D:$D,chi_sqare_test!$B6,sample!$H:$H,1)</f>
        <v>0</v>
      </c>
      <c r="E6" s="11">
        <f t="shared" si="0"/>
        <v>2</v>
      </c>
      <c r="G6" s="1" t="s">
        <v>90</v>
      </c>
      <c r="H6" s="11">
        <f t="shared" si="1"/>
        <v>1.411764705882353</v>
      </c>
      <c r="I6" s="11">
        <f t="shared" si="2"/>
        <v>0.58823529411764708</v>
      </c>
      <c r="J6" s="11">
        <f t="shared" si="3"/>
        <v>2</v>
      </c>
    </row>
    <row r="7" spans="2:10" x14ac:dyDescent="0.4">
      <c r="B7" s="1" t="s">
        <v>92</v>
      </c>
      <c r="C7" s="11">
        <f>SUM(C4:C6)</f>
        <v>12</v>
      </c>
      <c r="D7" s="11">
        <f>SUM(D4:D6)</f>
        <v>5</v>
      </c>
      <c r="E7" s="11">
        <f t="shared" si="0"/>
        <v>17</v>
      </c>
      <c r="G7" s="1" t="s">
        <v>92</v>
      </c>
      <c r="H7" s="11">
        <f>SUM(H4:H6)</f>
        <v>12</v>
      </c>
      <c r="I7" s="11">
        <f>SUM(I4:I6)</f>
        <v>5</v>
      </c>
      <c r="J7" s="11">
        <f t="shared" si="3"/>
        <v>17</v>
      </c>
    </row>
    <row r="10" spans="2:10" x14ac:dyDescent="0.4">
      <c r="B10" s="14" t="s">
        <v>96</v>
      </c>
      <c r="C10" s="1"/>
      <c r="D10" s="1"/>
    </row>
    <row r="11" spans="2:10" ht="18" thickBot="1" x14ac:dyDescent="0.45">
      <c r="B11" s="12" t="s">
        <v>85</v>
      </c>
      <c r="C11" s="12" t="s">
        <v>88</v>
      </c>
      <c r="D11" s="12" t="s">
        <v>89</v>
      </c>
    </row>
    <row r="12" spans="2:10" ht="18" thickTop="1" x14ac:dyDescent="0.4">
      <c r="B12" s="1" t="s">
        <v>86</v>
      </c>
      <c r="C12" s="11">
        <f t="shared" ref="C12:C14" si="4">(C4-H4)^2/H4</f>
        <v>1.3071895424836607E-2</v>
      </c>
      <c r="D12" s="11">
        <f t="shared" ref="D12:D14" si="5">(D4-I4)^2/I4</f>
        <v>3.1372549019607857E-2</v>
      </c>
    </row>
    <row r="13" spans="2:10" x14ac:dyDescent="0.4">
      <c r="B13" s="1" t="s">
        <v>87</v>
      </c>
      <c r="C13" s="11">
        <f t="shared" si="4"/>
        <v>1.9607843137254864E-2</v>
      </c>
      <c r="D13" s="11">
        <f t="shared" si="5"/>
        <v>4.7058823529411785E-2</v>
      </c>
    </row>
    <row r="14" spans="2:10" x14ac:dyDescent="0.4">
      <c r="B14" s="1" t="s">
        <v>90</v>
      </c>
      <c r="C14" s="11">
        <f t="shared" si="4"/>
        <v>0.24509803921568621</v>
      </c>
      <c r="D14" s="11">
        <f t="shared" si="5"/>
        <v>0.58823529411764708</v>
      </c>
    </row>
    <row r="15" spans="2:10" ht="18" thickBot="1" x14ac:dyDescent="0.45"/>
    <row r="16" spans="2:10" x14ac:dyDescent="0.4">
      <c r="C16" s="15" t="s">
        <v>97</v>
      </c>
      <c r="D16" s="16">
        <f>SUM(C12:D14)</f>
        <v>0.94444444444444442</v>
      </c>
    </row>
    <row r="17" spans="3:4" x14ac:dyDescent="0.4">
      <c r="C17" s="19" t="s">
        <v>99</v>
      </c>
      <c r="D17" s="20">
        <f>(3-1)*(2-1)</f>
        <v>2</v>
      </c>
    </row>
    <row r="18" spans="3:4" ht="18" thickBot="1" x14ac:dyDescent="0.45">
      <c r="C18" s="17" t="s">
        <v>98</v>
      </c>
      <c r="D18" s="18">
        <f>_xlfn.CHISQ.DIST.RT(D16,2)</f>
        <v>0.62361491642617317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pivot</vt:lpstr>
      <vt:lpstr>sample</vt:lpstr>
      <vt:lpstr>chi_sqare_test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창균 임</dc:creator>
  <cp:lastModifiedBy>창균 임</cp:lastModifiedBy>
  <dcterms:created xsi:type="dcterms:W3CDTF">2025-11-24T14:47:18Z</dcterms:created>
  <dcterms:modified xsi:type="dcterms:W3CDTF">2025-11-29T06:19:31Z</dcterms:modified>
</cp:coreProperties>
</file>