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unwanpark/Desktop/"/>
    </mc:Choice>
  </mc:AlternateContent>
  <xr:revisionPtr revIDLastSave="0" documentId="13_ncr:1_{3E583531-4B59-1E4E-A444-E3BB465EA232}" xr6:coauthVersionLast="47" xr6:coauthVersionMax="47" xr10:uidLastSave="{00000000-0000-0000-0000-000000000000}"/>
  <bookViews>
    <workbookView xWindow="33600" yWindow="-600" windowWidth="38400" windowHeight="21600" xr2:uid="{477B47F9-9631-DA4D-ABF7-A933CA6C4B40}"/>
  </bookViews>
  <sheets>
    <sheet name="Sheet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93">[1]PCC!#REF!</definedName>
    <definedName name="_93">[1]PCC!#REF!</definedName>
    <definedName name="_DDB4">[2]Ky!#REF!</definedName>
    <definedName name="_DDB6">[2]Ky!#REF!</definedName>
    <definedName name="_DDB7">[2]Ky!#REF!</definedName>
    <definedName name="_Key1" hidden="1">#REF!</definedName>
    <definedName name="_mjy2">[3]!Print_A4</definedName>
    <definedName name="_Order1" hidden="1">255</definedName>
    <definedName name="_SLM15">[2]Ky!#REF!</definedName>
    <definedName name="_SLM25">[2]Ky!#REF!</definedName>
    <definedName name="_SLM30">[2]Ky!#REF!</definedName>
    <definedName name="_Sort" hidden="1">#REF!</definedName>
    <definedName name="°ü¼¼Á¶Á¤BBLS">#REF!</definedName>
    <definedName name="±â±Ý">#REF!</definedName>
    <definedName name="비용Detail">#REF!</definedName>
    <definedName name="소유">#REF!</definedName>
    <definedName name="인쇄">[2]!인쇄</definedName>
    <definedName name="평잔_cord">#REF!</definedName>
    <definedName name="a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Á¶Á¤BBLS">#REF!</definedName>
    <definedName name="AA">#REF!</definedName>
    <definedName name="aaa">#REF!</definedName>
    <definedName name="aaaa">#REF!</definedName>
    <definedName name="AABB">#REF!</definedName>
    <definedName name="abc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Åë°üÀÏ">#REF!</definedName>
    <definedName name="application">#REF!</definedName>
    <definedName name="ARO">#REF!</definedName>
    <definedName name="B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bb">[4]!Macro1</definedName>
    <definedName name="BC0.5">#REF!</definedName>
    <definedName name="bsc_db">#REF!</definedName>
    <definedName name="BU">#REF!</definedName>
    <definedName name="CASH">#REF!</definedName>
    <definedName name="CNF">#REF!</definedName>
    <definedName name="CON">#REF!</definedName>
    <definedName name="CONB">#REF!</definedName>
    <definedName name="conn">#REF!</definedName>
    <definedName name="Consol_Range">#REF!</definedName>
    <definedName name="Cord">#REF!</definedName>
    <definedName name="CurrentYr">[5]PCC!#REF!</definedName>
    <definedName name="cVb">[2]Ky!#REF!</definedName>
    <definedName name="D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_xlnm.Database">#REF!</definedName>
    <definedName name="DATE">#REF!</definedName>
    <definedName name="dbaaa">#REF!</definedName>
    <definedName name="ddbb6">[2]Ky!#REF!</definedName>
    <definedName name="dddd1">[2]Ky!#REF!</definedName>
    <definedName name="Decimal_range">#REF!</definedName>
    <definedName name="DEMO">#REF!</definedName>
    <definedName name="Dff">#REF!</definedName>
    <definedName name="dfg">[6]!Macro1</definedName>
    <definedName name="EE">#REF!</definedName>
    <definedName name="EffectDate">[5]PCC!#REF!</definedName>
    <definedName name="EX">#REF!</definedName>
    <definedName name="FA">#REF!</definedName>
    <definedName name="FF">[1]PCC!#REF!</definedName>
    <definedName name="fggdg">[2]Ky!#REF!</definedName>
    <definedName name="fhajjd">[3]!Print_Letter</definedName>
    <definedName name="Format_AT_Actual_List">#REF!</definedName>
    <definedName name="FUND">#REF!</definedName>
    <definedName name="HH">#REF!</definedName>
    <definedName name="Import">[5]PCC!#REF!</definedName>
    <definedName name="INCOME">#REF!</definedName>
    <definedName name="JJ">#REF!</definedName>
    <definedName name="kkkk">#REF!</definedName>
    <definedName name="LandType">[5]PCC!#REF!</definedName>
    <definedName name="LOW">#REF!</definedName>
    <definedName name="lstMetrics">OFFSET(#REF!,0,0,COUNTA(#REF!))</definedName>
    <definedName name="lstYears">OFFSET(#REF!,0,1,1,COUNTA(#REF!)-1)</definedName>
    <definedName name="Macro1">[6]!Macro1</definedName>
    <definedName name="MarginType">[5]PCC!#REF!</definedName>
    <definedName name="Maturity">[5]PCC!#REF!</definedName>
    <definedName name="mjy">[6]!Macro1</definedName>
    <definedName name="mm">#REF!</definedName>
    <definedName name="ORA">'[7]손익요약(미사용)'!#REF!</definedName>
    <definedName name="PLAT">#REF!</definedName>
    <definedName name="POR364C16rtQU">#REF!</definedName>
    <definedName name="POR364C711rtQU">#REF!</definedName>
    <definedName name="POR3C11R212C16rtM3tb0tb213tb213">#REF!</definedName>
    <definedName name="POR3C11R215C16rtM3tb0tb213tb213">#REF!</definedName>
    <definedName name="POR3C18R212C23rtM3tb0tb213tb213">#REF!</definedName>
    <definedName name="Print_A4">[3]!Print_A4</definedName>
    <definedName name="Print_Letter">[3]!Print_Letter</definedName>
    <definedName name="Print_Qtr_A4">[3]!Print_Qtr_A4</definedName>
    <definedName name="Print_Qtr_Letter">[3]!Print_Qtr_Letter</definedName>
    <definedName name="PRINT1">#REF!</definedName>
    <definedName name="PRINT2">#REF!</definedName>
    <definedName name="PRINT3">#REF!</definedName>
    <definedName name="printt">[3]!Print_A4</definedName>
    <definedName name="PRO">#REF!</definedName>
    <definedName name="PROD">#REF!</definedName>
    <definedName name="Prt_A4">[8]!Print_A4</definedName>
    <definedName name="Prt_Letter">[8]!Print_Letter</definedName>
    <definedName name="Prt_Qtr_A4">[8]!Print_Qtr_A4</definedName>
    <definedName name="qwrt">[2]Ky!#REF!</definedName>
    <definedName name="RAFF">#REF!</definedName>
    <definedName name="RHENI">#REF!</definedName>
    <definedName name="rngCandEUnits">"$Millions"</definedName>
    <definedName name="rngcurryr">1998</definedName>
    <definedName name="rngrptunit">"CUSA PRODUCTION"</definedName>
    <definedName name="sD">[3]!Print_Qtr_Letter</definedName>
    <definedName name="sDdsAS">[3]!Print_Qtr_A4</definedName>
    <definedName name="SDsd">[2]Ky!#REF!</definedName>
    <definedName name="SelectedYear">'[9]Never Sleep dividend portfolio'!#REF!</definedName>
    <definedName name="SGU">#REF!</definedName>
    <definedName name="Source">#REF!</definedName>
    <definedName name="SPO">#REF!</definedName>
    <definedName name="SS">#REF!</definedName>
    <definedName name="SUBJECT">#REF!</definedName>
    <definedName name="SUPPLY">#REF!</definedName>
    <definedName name="SVSChargeType">[5]PCC!#REF!</definedName>
    <definedName name="tax">[5]PCC!#REF!</definedName>
    <definedName name="TITLE">#REF!</definedName>
    <definedName name="trashme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U">#REF!</definedName>
    <definedName name="VV">#REF!</definedName>
    <definedName name="wrn.Print._.All." hidden="1">{"Print Summary",#N/A,TRUE,"BASIN";"99 Outlook vs 98 Actual",#N/A,TRUE,"BASIN";"99 Outlook vs 99 Obj",#N/A,TRUE,"BASIN";"00 vs 99 Outlook",#N/A,TRUE,"BASIN";"01 vs 00",#N/A,TRUE,"BASIN";"02 vs 01",#N/A,TRUE,"BASIN"}</definedName>
    <definedName name="wrn.Print._.BU._.and._.PC._.Print._.Summaries." hidden="1">{"BU Total Print Summary",#N/A,FALSE,"BU Total";"EPC Print Summary",#N/A,FALSE,"EPC";"WPC Print Summary",#N/A,FALSE,"WPC";"HPC Print Summary",#N/A,FALSE,"HPC-Total";"EXP Print Summary",#N/A,FALSE,"EXP";"BUGen Print Summary",#N/A,FALSE,"BU General"}</definedName>
    <definedName name="wrn.Print._.BU._.General._.Package." hidden="1">{"BUGen Print Summary",#N/A,FALSE,"BU General";"BUGen 99 Outlook vs 98 Actual",#N/A,FALSE,"BU General";"BUGen 99 Outlook vs 99 Obj",#N/A,FALSE,"BU General";"BUGen 00 vs 99 Outlook",#N/A,FALSE,"BU General";"BUGen 01 vs 00",#N/A,FALSE,"BU General";"BUGen 02 vs 01",#N/A,FALSE,"BU General"}</definedName>
    <definedName name="wrn.Print._.BU._.Total._.with._.Variances." hidden="1">{"BU Total Print Summary",#N/A,FALSE,"BU Total";"BU Total 99 Outlook vs 98 Actual",#N/A,FALSE,"BU Total";"BU Total 99 Outlook vs 99 Obj",#N/A,FALSE,"BU Total";"BU Total 00 vs 99 Outlook",#N/A,FALSE,"BU Total";"BU Total 01 vs 00",#N/A,FALSE,"BU Total";"BU Total 02 vs 01",#N/A,FALSE,"BU Total"}</definedName>
    <definedName name="wrn.Print._.EPC._.Package." hidden="1">{"EPC Print Summary",#N/A,FALSE,"EPC";"EPC 99 Outlook vs 98 Actual",#N/A,FALSE,"EPC";"EPC 99 Outlook vs 99 Obj",#N/A,FALSE,"EPC";"EPC 00 vs 99 Outlook",#N/A,FALSE,"EPC";"EPC 01 vs 00",#N/A,FALSE,"EPC";"EPC 02 vs 01",#N/A,FALSE,"EPC"}</definedName>
    <definedName name="wrn.Print._.Exploration._.Package." hidden="1">{"EXP Print Summary",#N/A,FALSE,"EXP";"EXP 99 Outlook vs 98 Actual",#N/A,FALSE,"EXP";"EXP 99 Outlook vs 99 Obj",#N/A,FALSE,"EXP";"EXP 00 vs 99 Outlook",#N/A,FALSE,"EXP";"EXP 01 vs 00",#N/A,FALSE,"EXP";"EXP 02 vs 01",#N/A,FALSE,"EXP"}</definedName>
    <definedName name="wrn.Print._.Harvest._.Package.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wrn.Print._.WPC._.Package." hidden="1">{"WPC Print Summary",#N/A,FALSE,"WPC";"WPC 99 Outlook vs 98 Actual",#N/A,FALSE,"WPC";"WPC 99 Outlook vs 99 Obj",#N/A,FALSE,"WPC";"WPC 00 vs 99 Outlook",#N/A,FALSE,"WPC";"WPC 01 vs 00",#N/A,FALSE,"WPC";"WPC 02 vs 01",#N/A,FALSE,"WPC"}</definedName>
    <definedName name="XX">#REF!</definedName>
    <definedName name="Z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ZZ" hidden="1">{"WPC Print Summary",#N/A,FALSE,"WPC";"WPC 99 Outlook vs 98 Actual",#N/A,FALSE,"WPC";"WPC 99 Outlook vs 99 Obj",#N/A,FALSE,"WPC";"WPC 00 vs 99 Outlook",#N/A,FALSE,"WPC";"WPC 01 vs 00",#N/A,FALSE,"WPC";"WPC 02 vs 01",#N/A,FALSE,"WPC"}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" l="1"/>
  <c r="K22" i="1"/>
  <c r="L21" i="1"/>
  <c r="K21" i="1"/>
  <c r="L20" i="1"/>
  <c r="K20" i="1"/>
  <c r="L19" i="1"/>
  <c r="K19" i="1"/>
  <c r="K18" i="1"/>
  <c r="K16" i="1"/>
  <c r="K15" i="1"/>
  <c r="L14" i="1"/>
  <c r="K14" i="1"/>
  <c r="K13" i="1"/>
  <c r="K12" i="1"/>
  <c r="K11" i="1"/>
  <c r="K10" i="1"/>
  <c r="K9" i="1"/>
  <c r="L8" i="1"/>
  <c r="K8" i="1"/>
</calcChain>
</file>

<file path=xl/sharedStrings.xml><?xml version="1.0" encoding="utf-8"?>
<sst xmlns="http://schemas.openxmlformats.org/spreadsheetml/2006/main" count="89" uniqueCount="53">
  <si>
    <t>종목명</t>
  </si>
  <si>
    <t>순자산(억원)</t>
    <phoneticPr fontId="6" type="noConversion"/>
  </si>
  <si>
    <t>유동성 
(거래 용이성)</t>
    <phoneticPr fontId="6" type="noConversion"/>
  </si>
  <si>
    <t>설정일</t>
    <phoneticPr fontId="5" type="noConversion"/>
  </si>
  <si>
    <t>비용 상세</t>
    <phoneticPr fontId="5" type="noConversion"/>
  </si>
  <si>
    <t>total 비용
(%)</t>
    <phoneticPr fontId="6" type="noConversion"/>
  </si>
  <si>
    <t>배당</t>
    <phoneticPr fontId="6" type="noConversion"/>
  </si>
  <si>
    <t>YTM
(24/11/28 기준)</t>
    <phoneticPr fontId="6" type="noConversion"/>
  </si>
  <si>
    <t>듀레이션</t>
    <phoneticPr fontId="6" type="noConversion"/>
  </si>
  <si>
    <t>퇴직연금
비위험자산 여부</t>
    <phoneticPr fontId="5" type="noConversion"/>
  </si>
  <si>
    <t>비고</t>
    <phoneticPr fontId="6" type="noConversion"/>
  </si>
  <si>
    <t>(24/11/28 현재)</t>
    <phoneticPr fontId="5" type="noConversion"/>
  </si>
  <si>
    <t>총보수(%)</t>
    <phoneticPr fontId="5" type="noConversion"/>
  </si>
  <si>
    <t>기타비용(%)</t>
    <phoneticPr fontId="5" type="noConversion"/>
  </si>
  <si>
    <t>매매중개수수료(%)</t>
    <phoneticPr fontId="5" type="noConversion"/>
  </si>
  <si>
    <t>배당율(%)*</t>
    <phoneticPr fontId="6" type="noConversion"/>
  </si>
  <si>
    <t>배당주기</t>
    <phoneticPr fontId="6" type="noConversion"/>
  </si>
  <si>
    <t>1개월</t>
    <phoneticPr fontId="6" type="noConversion"/>
  </si>
  <si>
    <t>3개월</t>
    <phoneticPr fontId="6" type="noConversion"/>
  </si>
  <si>
    <t>6개월</t>
    <phoneticPr fontId="6" type="noConversion"/>
  </si>
  <si>
    <t>12개월</t>
    <phoneticPr fontId="6" type="noConversion"/>
  </si>
  <si>
    <t>보통</t>
    <phoneticPr fontId="5" type="noConversion"/>
  </si>
  <si>
    <t>미지급 후 재투자</t>
    <phoneticPr fontId="5" type="noConversion"/>
  </si>
  <si>
    <t>O</t>
    <phoneticPr fontId="5" type="noConversion"/>
  </si>
  <si>
    <t>극히 부족</t>
    <phoneticPr fontId="5" type="noConversion"/>
  </si>
  <si>
    <t>연배당</t>
    <phoneticPr fontId="5" type="noConversion"/>
  </si>
  <si>
    <t>월배당</t>
    <phoneticPr fontId="5" type="noConversion"/>
  </si>
  <si>
    <t>양호</t>
    <phoneticPr fontId="5" type="noConversion"/>
  </si>
  <si>
    <t xml:space="preserve">* 배당율 : 2024년 11월 29일 이전 1년간 총배당금 / 현재가(2024년 11월 29일 현재) or 1년 미만 배당금 평균 x 12 / 현재가(2024년 11월 29일 현재)  </t>
    <phoneticPr fontId="6" type="noConversion"/>
  </si>
  <si>
    <t>* 유동성 : 매우 양호(일간 거래량 1백만주 이상), 양호(10만주 이상), 보통(5~10만주 수준), 부족(2~5만주 수준), 매우 부족(1~2만주 수준), 극히 부족(1만주 미만)</t>
    <phoneticPr fontId="6" type="noConversion"/>
  </si>
  <si>
    <r>
      <t>수익률</t>
    </r>
    <r>
      <rPr>
        <b/>
        <sz val="11"/>
        <color theme="0"/>
        <rFont val="맑은 고딕"/>
        <family val="2"/>
        <charset val="129"/>
      </rPr>
      <t>(%, 24/11/28 현재)</t>
    </r>
    <phoneticPr fontId="6" type="noConversion"/>
  </si>
  <si>
    <t>X</t>
    <phoneticPr fontId="5" type="noConversion"/>
  </si>
  <si>
    <t>매우 부족</t>
    <phoneticPr fontId="5" type="noConversion"/>
  </si>
  <si>
    <t>국내상장 중장기채권(듀레이션 5~10) ETF 현황</t>
    <phoneticPr fontId="6" type="noConversion"/>
  </si>
  <si>
    <t>TIGER 중장기국채</t>
    <phoneticPr fontId="5" type="noConversion"/>
  </si>
  <si>
    <t xml:space="preserve">SOL 종합채권(AA-이상)액티브 </t>
    <phoneticPr fontId="5" type="noConversion"/>
  </si>
  <si>
    <t>RISE 종합채권(A-이상)액티브</t>
    <phoneticPr fontId="5" type="noConversion"/>
  </si>
  <si>
    <t>ACE 종합채권(AA-이상)KIS액티브</t>
    <phoneticPr fontId="5" type="noConversion"/>
  </si>
  <si>
    <t>KODEX 종합채권(AA-이상) 액티브</t>
    <phoneticPr fontId="5" type="noConversion"/>
  </si>
  <si>
    <t>TIGER 종합채권(AA-이상)액티브</t>
    <phoneticPr fontId="5" type="noConversion"/>
  </si>
  <si>
    <t>SOL 국고채10년</t>
    <phoneticPr fontId="5" type="noConversion"/>
  </si>
  <si>
    <t>KODEX  국고채10년액티브</t>
    <phoneticPr fontId="5" type="noConversion"/>
  </si>
  <si>
    <t>ACE 국고채10년</t>
    <phoneticPr fontId="5" type="noConversion"/>
  </si>
  <si>
    <t>KODEX  미국종합채권ESG액티브(H)</t>
    <phoneticPr fontId="5" type="noConversion"/>
  </si>
  <si>
    <t>미국채 25% + 글로벌 금융기관 중심</t>
    <phoneticPr fontId="5" type="noConversion"/>
  </si>
  <si>
    <t>KODEX  iShares 미국인플레이션국채액티브</t>
    <phoneticPr fontId="5" type="noConversion"/>
  </si>
  <si>
    <t>KODEX iShares 미국투자등급회사채액티브</t>
    <phoneticPr fontId="5" type="noConversion"/>
  </si>
  <si>
    <t>TIGER 미국투자등급회사채액티브(H)</t>
    <phoneticPr fontId="5" type="noConversion"/>
  </si>
  <si>
    <t>KODEX  아시아달러채권ESG플러스액티브</t>
    <phoneticPr fontId="5" type="noConversion"/>
  </si>
  <si>
    <t>일본제외 아시아 BBB등급 이상 채권종합</t>
    <phoneticPr fontId="5" type="noConversion"/>
  </si>
  <si>
    <t>KIS자산평가가 산출ㆍ발표하는 “KIS 크레딧 2606 만기형(AA-이상) 총수익지수”를 비교지수로 하여 비교지수 대비 초과성과를 목표로 하는 액티브ETF입니다. 2026년 06월 만기가 도래하는 ETF로 만기 시점까지 보유 시 YTM* 준하는 이자수익을 추구하는 상품입니다.
*YTM(Yield to Maturity): 만기기대수익률로 만기까지 보유 시 기대할 수 있는 보수차감 및 과세 전 수익률
2026년 5월부터 2026년 7월 만기 및 신용등급 AA-이상, 발행잔액 500억 이상의 특수채, 은행채, 기타금융채와 회사채 종목의 성과를 산출한 지수로 KIS자산평가에서 산출</t>
    <phoneticPr fontId="5" type="noConversion"/>
  </si>
  <si>
    <t>PLUS 미국장기우량회사채</t>
    <phoneticPr fontId="5" type="noConversion"/>
  </si>
  <si>
    <t>만기 보유시 투자시점별 YTM 수준 수익률 추구
- 투자자가 만기 기대 수익률을 실시간으로 확인하고 투자 의사 결정 가능
- 금리 하락 시 매도를 통한 자본차익 실현으로 매수 시점 대비 높은 수익률 추구 가능
우량등급 회사채 분산투자, 국공채 대비 높은 성과 추구
- 선별된 우량등급 회사채 중심으로 투자하여 국공채 대비 높은 수익률 실현
- 철저한 신용 분석을 통한 사전 위험 관리 및 분산투자로 신용 리스크 최소화
ETF의 장점은 그대로! 연금계좌에서 100% 투자 가능!
- ETF로 투자시 가입금액 제한 없음, HTS/MTS에서 주식처럼 투자, 매도시 T+2일 현금 확보
- DC, IRP, 연금저축계좌에서 100%투자가능. 연금투자시 안정적 수익 + 세제 혜택으로 일거 양득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</si>
</sst>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-* #,##0_-;\-* #,##0_-;_-* &quot;-&quot;_-;_-@_-"/>
    <numFmt numFmtId="177" formatCode="#,##0_ "/>
  </numFmts>
  <fonts count="22">
    <font>
      <sz val="11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2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b/>
      <sz val="13"/>
      <color theme="0"/>
      <name val="맑은 고딕"/>
      <family val="3"/>
      <charset val="129"/>
      <scheme val="minor"/>
    </font>
    <font>
      <b/>
      <sz val="13"/>
      <color theme="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</font>
    <font>
      <sz val="11"/>
      <color theme="1"/>
      <name val="맑은 고딕"/>
      <family val="2"/>
      <charset val="129"/>
      <scheme val="minor"/>
    </font>
    <font>
      <b/>
      <sz val="13"/>
      <color theme="1"/>
      <name val="맑은 고딕"/>
      <family val="2"/>
      <charset val="129"/>
      <scheme val="minor"/>
    </font>
    <font>
      <sz val="12"/>
      <name val="맑은 고딕"/>
      <family val="2"/>
      <charset val="129"/>
    </font>
    <font>
      <sz val="12"/>
      <name val="맑은 고딕"/>
      <family val="2"/>
      <charset val="129"/>
      <scheme val="minor"/>
    </font>
    <font>
      <b/>
      <sz val="12"/>
      <color theme="1"/>
      <name val="맑은 고딕"/>
      <family val="2"/>
      <scheme val="minor"/>
    </font>
    <font>
      <sz val="12"/>
      <color theme="1"/>
      <name val="맑은 고딕"/>
      <family val="3"/>
      <charset val="129"/>
    </font>
    <font>
      <sz val="12"/>
      <color theme="1"/>
      <name val="맑은 고딕"/>
      <family val="2"/>
    </font>
    <font>
      <b/>
      <u/>
      <sz val="26"/>
      <color theme="1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b/>
      <sz val="13"/>
      <color theme="0"/>
      <name val="맑은 고딕 (본문)"/>
      <family val="3"/>
    </font>
    <font>
      <b/>
      <sz val="11"/>
      <color theme="0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FF9300"/>
      </left>
      <right style="medium">
        <color rgb="FFFF9300"/>
      </right>
      <top style="medium">
        <color rgb="FFFF9300"/>
      </top>
      <bottom style="medium">
        <color rgb="FFFF93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medium">
        <color rgb="FFFF9300"/>
      </right>
      <top style="medium">
        <color rgb="FFFF9300"/>
      </top>
      <bottom style="medium">
        <color rgb="FFFF9300"/>
      </bottom>
      <diagonal/>
    </border>
    <border>
      <left style="medium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medium">
        <color rgb="FF92D050"/>
      </bottom>
      <diagonal/>
    </border>
    <border>
      <left style="thin">
        <color rgb="FF92D050"/>
      </left>
      <right/>
      <top style="medium">
        <color rgb="FF92D050"/>
      </top>
      <bottom style="medium">
        <color rgb="FF92D05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176" fontId="7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4" fillId="0" borderId="0" xfId="2" applyFont="1">
      <alignment vertical="center"/>
    </xf>
    <xf numFmtId="0" fontId="4" fillId="2" borderId="0" xfId="2" applyFont="1" applyFill="1">
      <alignment vertical="center"/>
    </xf>
    <xf numFmtId="0" fontId="4" fillId="2" borderId="0" xfId="2" applyFont="1" applyFill="1" applyAlignment="1">
      <alignment horizontal="center" vertical="center"/>
    </xf>
    <xf numFmtId="0" fontId="9" fillId="3" borderId="1" xfId="3" applyFont="1" applyFill="1" applyBorder="1" applyAlignment="1">
      <alignment horizontal="center" vertical="center" wrapText="1"/>
    </xf>
    <xf numFmtId="0" fontId="9" fillId="3" borderId="2" xfId="3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10" fontId="13" fillId="2" borderId="5" xfId="1" applyNumberFormat="1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0" fontId="2" fillId="2" borderId="7" xfId="1" applyNumberFormat="1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center" vertical="center"/>
    </xf>
    <xf numFmtId="0" fontId="2" fillId="2" borderId="0" xfId="2" applyFont="1" applyFill="1">
      <alignment vertical="center"/>
    </xf>
    <xf numFmtId="0" fontId="12" fillId="0" borderId="9" xfId="0" applyFont="1" applyBorder="1" applyAlignment="1">
      <alignment horizontal="center" vertical="center"/>
    </xf>
    <xf numFmtId="177" fontId="14" fillId="2" borderId="3" xfId="4" applyNumberFormat="1" applyFont="1" applyFill="1" applyBorder="1" applyAlignment="1">
      <alignment horizontal="center" vertical="center" wrapText="1"/>
    </xf>
    <xf numFmtId="0" fontId="14" fillId="2" borderId="9" xfId="3" applyFont="1" applyFill="1" applyBorder="1" applyAlignment="1">
      <alignment horizontal="center" vertical="center" wrapText="1"/>
    </xf>
    <xf numFmtId="14" fontId="14" fillId="2" borderId="3" xfId="3" applyNumberFormat="1" applyFont="1" applyFill="1" applyBorder="1" applyAlignment="1">
      <alignment horizontal="center" vertical="center" wrapText="1"/>
    </xf>
    <xf numFmtId="0" fontId="14" fillId="2" borderId="3" xfId="3" applyFont="1" applyFill="1" applyBorder="1" applyAlignment="1">
      <alignment horizontal="center" vertical="center" wrapText="1"/>
    </xf>
    <xf numFmtId="2" fontId="14" fillId="2" borderId="3" xfId="3" applyNumberFormat="1" applyFont="1" applyFill="1" applyBorder="1" applyAlignment="1">
      <alignment horizontal="center" vertical="center" wrapText="1"/>
    </xf>
    <xf numFmtId="0" fontId="2" fillId="0" borderId="0" xfId="2" applyFont="1">
      <alignment vertical="center"/>
    </xf>
    <xf numFmtId="0" fontId="14" fillId="2" borderId="5" xfId="3" applyFont="1" applyFill="1" applyBorder="1" applyAlignment="1">
      <alignment horizontal="center" vertical="center" wrapText="1"/>
    </xf>
    <xf numFmtId="177" fontId="14" fillId="2" borderId="11" xfId="4" applyNumberFormat="1" applyFont="1" applyFill="1" applyBorder="1" applyAlignment="1">
      <alignment horizontal="center" vertical="center" wrapText="1"/>
    </xf>
    <xf numFmtId="0" fontId="14" fillId="2" borderId="7" xfId="3" applyFont="1" applyFill="1" applyBorder="1" applyAlignment="1">
      <alignment horizontal="center" vertical="center" wrapText="1"/>
    </xf>
    <xf numFmtId="14" fontId="14" fillId="2" borderId="12" xfId="3" applyNumberFormat="1" applyFont="1" applyFill="1" applyBorder="1" applyAlignment="1">
      <alignment horizontal="center" vertical="center" wrapText="1"/>
    </xf>
    <xf numFmtId="0" fontId="14" fillId="2" borderId="4" xfId="3" applyFont="1" applyFill="1" applyBorder="1" applyAlignment="1">
      <alignment horizontal="center" vertical="center" wrapText="1"/>
    </xf>
    <xf numFmtId="10" fontId="13" fillId="2" borderId="7" xfId="1" applyNumberFormat="1" applyFont="1" applyFill="1" applyBorder="1" applyAlignment="1">
      <alignment horizontal="center" vertical="center" wrapText="1"/>
    </xf>
    <xf numFmtId="10" fontId="13" fillId="2" borderId="9" xfId="1" applyNumberFormat="1" applyFont="1" applyFill="1" applyBorder="1" applyAlignment="1">
      <alignment horizontal="center" vertical="center" wrapText="1"/>
    </xf>
    <xf numFmtId="0" fontId="2" fillId="2" borderId="9" xfId="2" applyFont="1" applyFill="1" applyBorder="1" applyAlignment="1">
      <alignment horizontal="center" vertical="center"/>
    </xf>
    <xf numFmtId="10" fontId="13" fillId="2" borderId="3" xfId="1" applyNumberFormat="1" applyFont="1" applyFill="1" applyBorder="1" applyAlignment="1">
      <alignment horizontal="center" vertical="center" wrapText="1"/>
    </xf>
    <xf numFmtId="0" fontId="15" fillId="2" borderId="0" xfId="2" applyFont="1" applyFill="1" applyAlignment="1">
      <alignment horizontal="center" vertical="center"/>
    </xf>
    <xf numFmtId="0" fontId="16" fillId="2" borderId="0" xfId="2" applyFont="1" applyFill="1">
      <alignment vertical="center"/>
    </xf>
    <xf numFmtId="0" fontId="17" fillId="2" borderId="0" xfId="2" applyFont="1" applyFill="1">
      <alignment vertical="center"/>
    </xf>
    <xf numFmtId="0" fontId="2" fillId="2" borderId="0" xfId="2" applyFont="1" applyFill="1" applyAlignment="1">
      <alignment horizontal="center" vertical="center"/>
    </xf>
    <xf numFmtId="0" fontId="19" fillId="2" borderId="0" xfId="2" applyFont="1" applyFill="1">
      <alignment vertical="center"/>
    </xf>
    <xf numFmtId="0" fontId="19" fillId="0" borderId="0" xfId="2" applyFont="1">
      <alignment vertical="center"/>
    </xf>
    <xf numFmtId="0" fontId="21" fillId="3" borderId="2" xfId="3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2" fillId="2" borderId="14" xfId="2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177" fontId="14" fillId="2" borderId="0" xfId="4" applyNumberFormat="1" applyFont="1" applyFill="1" applyBorder="1" applyAlignment="1">
      <alignment horizontal="center" vertical="center" wrapText="1"/>
    </xf>
    <xf numFmtId="0" fontId="14" fillId="2" borderId="0" xfId="3" applyFont="1" applyFill="1" applyAlignment="1">
      <alignment horizontal="center" vertical="center" wrapText="1"/>
    </xf>
    <xf numFmtId="14" fontId="14" fillId="2" borderId="0" xfId="3" applyNumberFormat="1" applyFont="1" applyFill="1" applyAlignment="1">
      <alignment horizontal="center" vertical="center" wrapText="1"/>
    </xf>
    <xf numFmtId="10" fontId="13" fillId="2" borderId="0" xfId="1" applyNumberFormat="1" applyFont="1" applyFill="1" applyBorder="1" applyAlignment="1">
      <alignment horizontal="center" vertical="center" wrapText="1"/>
    </xf>
    <xf numFmtId="2" fontId="14" fillId="2" borderId="0" xfId="3" applyNumberFormat="1" applyFont="1" applyFill="1" applyAlignment="1">
      <alignment horizontal="center" vertical="center" wrapText="1"/>
    </xf>
    <xf numFmtId="0" fontId="14" fillId="2" borderId="15" xfId="3" applyFont="1" applyFill="1" applyBorder="1" applyAlignment="1">
      <alignment horizontal="center" vertical="center" wrapText="1"/>
    </xf>
    <xf numFmtId="10" fontId="13" fillId="2" borderId="15" xfId="1" applyNumberFormat="1" applyFont="1" applyFill="1" applyBorder="1" applyAlignment="1">
      <alignment horizontal="center" vertical="center" wrapText="1"/>
    </xf>
    <xf numFmtId="0" fontId="2" fillId="2" borderId="12" xfId="2" applyFont="1" applyFill="1" applyBorder="1" applyAlignment="1">
      <alignment horizontal="center" vertical="center"/>
    </xf>
    <xf numFmtId="0" fontId="14" fillId="2" borderId="6" xfId="3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/>
    </xf>
    <xf numFmtId="0" fontId="18" fillId="2" borderId="0" xfId="2" applyFont="1" applyFill="1" applyAlignment="1">
      <alignment horizontal="center" vertical="center"/>
    </xf>
    <xf numFmtId="0" fontId="9" fillId="3" borderId="1" xfId="3" applyFont="1" applyFill="1" applyBorder="1" applyAlignment="1">
      <alignment horizontal="center" vertical="center" wrapText="1"/>
    </xf>
    <xf numFmtId="0" fontId="9" fillId="3" borderId="2" xfId="3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20" fillId="3" borderId="1" xfId="3" applyFont="1" applyFill="1" applyBorder="1" applyAlignment="1">
      <alignment horizontal="center" vertical="center" wrapText="1"/>
    </xf>
    <xf numFmtId="0" fontId="8" fillId="3" borderId="2" xfId="3" applyFont="1" applyFill="1" applyBorder="1" applyAlignment="1">
      <alignment horizontal="center" vertical="center" wrapText="1"/>
    </xf>
    <xf numFmtId="0" fontId="9" fillId="3" borderId="13" xfId="3" applyFont="1" applyFill="1" applyBorder="1" applyAlignment="1">
      <alignment horizontal="center" vertical="center" wrapText="1"/>
    </xf>
    <xf numFmtId="10" fontId="13" fillId="2" borderId="4" xfId="1" applyNumberFormat="1" applyFont="1" applyFill="1" applyBorder="1" applyAlignment="1">
      <alignment horizontal="center" vertical="center" wrapText="1"/>
    </xf>
    <xf numFmtId="10" fontId="13" fillId="2" borderId="12" xfId="1" applyNumberFormat="1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/>
    </xf>
    <xf numFmtId="0" fontId="2" fillId="2" borderId="6" xfId="2" applyFont="1" applyFill="1" applyBorder="1" applyAlignment="1">
      <alignment horizontal="center" vertical="center"/>
    </xf>
    <xf numFmtId="0" fontId="2" fillId="2" borderId="8" xfId="2" applyFont="1" applyFill="1" applyBorder="1" applyAlignment="1">
      <alignment horizontal="center" vertical="center"/>
    </xf>
    <xf numFmtId="0" fontId="2" fillId="2" borderId="10" xfId="2" applyFont="1" applyFill="1" applyBorder="1" applyAlignment="1">
      <alignment horizontal="center" vertical="center"/>
    </xf>
    <xf numFmtId="0" fontId="1" fillId="2" borderId="0" xfId="2" applyFont="1" applyFill="1">
      <alignment vertical="center"/>
    </xf>
    <xf numFmtId="0" fontId="1" fillId="2" borderId="3" xfId="2" applyFont="1" applyFill="1" applyBorder="1" applyAlignment="1">
      <alignment horizontal="center" vertical="center"/>
    </xf>
    <xf numFmtId="0" fontId="1" fillId="2" borderId="3" xfId="2" applyFont="1" applyFill="1" applyBorder="1" applyAlignment="1">
      <alignment horizontal="center" vertical="center"/>
    </xf>
    <xf numFmtId="0" fontId="1" fillId="0" borderId="0" xfId="2" applyFont="1">
      <alignment vertical="center"/>
    </xf>
    <xf numFmtId="0" fontId="1" fillId="0" borderId="0" xfId="2" applyFont="1" applyAlignment="1">
      <alignment vertical="center" wrapText="1"/>
    </xf>
    <xf numFmtId="177" fontId="14" fillId="2" borderId="5" xfId="4" applyNumberFormat="1" applyFont="1" applyFill="1" applyBorder="1" applyAlignment="1">
      <alignment horizontal="center" vertical="center" wrapText="1"/>
    </xf>
    <xf numFmtId="0" fontId="1" fillId="2" borderId="5" xfId="2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177" fontId="14" fillId="2" borderId="17" xfId="4" applyNumberFormat="1" applyFont="1" applyFill="1" applyBorder="1" applyAlignment="1">
      <alignment horizontal="center" vertical="center" wrapText="1"/>
    </xf>
    <xf numFmtId="14" fontId="14" fillId="2" borderId="18" xfId="3" applyNumberFormat="1" applyFont="1" applyFill="1" applyBorder="1" applyAlignment="1">
      <alignment horizontal="center" vertical="center" wrapText="1"/>
    </xf>
    <xf numFmtId="0" fontId="1" fillId="2" borderId="15" xfId="2" applyFont="1" applyFill="1" applyBorder="1" applyAlignment="1">
      <alignment horizontal="center" vertical="center"/>
    </xf>
    <xf numFmtId="0" fontId="1" fillId="2" borderId="18" xfId="2" applyFont="1" applyFill="1" applyBorder="1" applyAlignment="1">
      <alignment horizontal="center" vertical="center"/>
    </xf>
    <xf numFmtId="2" fontId="14" fillId="2" borderId="5" xfId="3" applyNumberFormat="1" applyFont="1" applyFill="1" applyBorder="1" applyAlignment="1">
      <alignment horizontal="center" vertical="center" wrapText="1"/>
    </xf>
    <xf numFmtId="177" fontId="14" fillId="2" borderId="9" xfId="4" applyNumberFormat="1" applyFont="1" applyFill="1" applyBorder="1" applyAlignment="1">
      <alignment horizontal="center" vertical="center" wrapText="1"/>
    </xf>
    <xf numFmtId="0" fontId="1" fillId="2" borderId="9" xfId="2" applyFont="1" applyFill="1" applyBorder="1" applyAlignment="1">
      <alignment horizontal="center" vertical="center"/>
    </xf>
    <xf numFmtId="14" fontId="14" fillId="2" borderId="5" xfId="3" applyNumberFormat="1" applyFont="1" applyFill="1" applyBorder="1" applyAlignment="1">
      <alignment horizontal="center" vertical="center" wrapText="1"/>
    </xf>
    <xf numFmtId="0" fontId="1" fillId="2" borderId="5" xfId="2" applyFont="1" applyFill="1" applyBorder="1" applyAlignment="1">
      <alignment horizontal="center" vertical="center"/>
    </xf>
  </cellXfs>
  <cellStyles count="5">
    <cellStyle name="백분율" xfId="1" builtinId="5"/>
    <cellStyle name="쉼표 [0] 2" xfId="4" xr:uid="{5489B49D-25AE-C245-B57E-EE08A64A2E0D}"/>
    <cellStyle name="표준" xfId="0" builtinId="0"/>
    <cellStyle name="표준 2" xfId="3" xr:uid="{7C39DBA0-BB36-3D42-83AD-BE4C6199943E}"/>
    <cellStyle name="표준 5 2" xfId="2" xr:uid="{5AE622E5-CC24-6F4A-8C6B-A9831EB94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&#47568;&#46629;&#44032;&#47532;/HSK-BUD/PCC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&#47568;&#46629;&#44032;&#47532;/1Sm/CM_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&#47568;&#46629;&#44032;&#47532;/BMC/A1_Project/Synergy_Model/00_CT_data/Mer00/E-CABLE/2000/FORM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C14366/2003bp/BMC/A1_Project/Synergy_Model/00_CT_data/Mer00/E-CABLE/2000/1_SKK_~1/CASHFLOW/1997/STAND/CF97-ST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&#47568;&#46629;&#44032;&#47532;/jtk-note/&#44428;&#51333;&#53469;(00.9&#51060;&#54980;)/2003%20BP/Network%20Value(2003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&#47568;&#46629;&#44032;&#47532;/BMC/A1_Project/Synergy_Model/00_CT_data/Mer00/E-CABLE/2000/1_SKK_~1/CASHFLOW/1997/STAND/CF97-ST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&#47568;&#46629;&#44032;&#47532;/YP/Act/02Act/Data/Mer0212_fin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&#47568;&#46629;&#44032;&#47532;/Documents%20and%20Settings/C14040.DOMAINHQ/My%20Documents/03VM/Model_2/03bps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6201ac03d97368e8/&#45936;&#49828;&#53356;&#53457;/PURPLE%20CAT/&#53804;&#51088;/&#4352;&#4449;&#4352;&#4456;&#4359;&#4462;%2020231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C"/>
      <sheetName val="SRW"/>
      <sheetName val="현황"/>
      <sheetName val="JAN"/>
      <sheetName val="PCC-1"/>
      <sheetName val="부탄_FS별"/>
      <sheetName val="프로판_FS별"/>
      <sheetName val="각종산출기준_변경전"/>
      <sheetName val="UNIT DATA"/>
      <sheetName val="HYUNDAI"/>
      <sheetName val="LG-CTX"/>
      <sheetName val="TwoWayPi (2)"/>
      <sheetName val="송유관"/>
      <sheetName val="재선정계(196)"/>
      <sheetName val="추가협상13개소"/>
      <sheetName val="PCC(430개소) "/>
      <sheetName val="CA_Data"/>
      <sheetName val="MM"/>
      <sheetName val="MM_A"/>
      <sheetName val="S.Rev"/>
      <sheetName val="TPA"/>
      <sheetName val="Sales"/>
      <sheetName val="MM_F"/>
      <sheetName val="시산표"/>
      <sheetName val="MBA"/>
      <sheetName val="month"/>
      <sheetName val="TOTAL(JAN-DEC)"/>
      <sheetName val="재고"/>
      <sheetName val="Model"/>
      <sheetName val="자산list"/>
      <sheetName val="Data"/>
      <sheetName val="15년 Market Seg"/>
      <sheetName val="시도별_회사Thru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y"/>
      <sheetName val="Fm"/>
      <sheetName val="M(월별)"/>
      <sheetName val="M(IPP)"/>
      <sheetName val="M(MOPS)"/>
      <sheetName val="M"/>
      <sheetName val="D"/>
      <sheetName val="Prc"/>
      <sheetName val="Bd"/>
      <sheetName val="Bbl"/>
      <sheetName val="Rev"/>
      <sheetName val="Cost"/>
      <sheetName val="C"/>
      <sheetName val="Lub"/>
      <sheetName val="PP"/>
      <sheetName val="Aro"/>
      <sheetName val="AR"/>
      <sheetName val="Otr"/>
      <sheetName val="CM_M"/>
      <sheetName val="SR_YTD"/>
      <sheetName val="ER"/>
      <sheetName val="Comp"/>
      <sheetName val="Comp-F(QPRC)"/>
      <sheetName val="Comp-F(APR)"/>
      <sheetName val="Comp-F(Prc)"/>
      <sheetName val="Comp-F"/>
      <sheetName val="O"/>
      <sheetName val="Comp(QPRC)"/>
      <sheetName val="CM_01"/>
      <sheetName val="#REF"/>
      <sheetName val="PCC"/>
      <sheetName val="Scenario"/>
      <sheetName val="US$ I (SEG.)"/>
      <sheetName val="UNIT DATA"/>
      <sheetName val="Option_Data"/>
      <sheetName val="Option_Check"/>
      <sheetName val="SP_FWD_Input"/>
      <sheetName val="SP_FWD_Data"/>
      <sheetName val="BS-E"/>
      <sheetName val="BS요약"/>
      <sheetName val="Balance sheet"/>
      <sheetName val="shTemp"/>
      <sheetName val="ref.ea"/>
      <sheetName val="US$_I_(SEG_)"/>
      <sheetName val="UNIT_DATA"/>
      <sheetName val="ref_ea"/>
      <sheetName val="Sheet1"/>
      <sheetName val="관세-기금 효과"/>
      <sheetName val="EX-기금"/>
      <sheetName val="SUMMARY CTX10%"/>
      <sheetName val="cur_sb"/>
      <sheetName val="pre_sb"/>
      <sheetName val="Master 실적 Control"/>
      <sheetName val="2003년 목표관리 Master"/>
      <sheetName val="운임율표"/>
      <sheetName val="CASECOMP"/>
      <sheetName val="업무회의비"/>
      <sheetName val="영흥TL(UP,DOWN) "/>
      <sheetName val="월별 재고가액"/>
      <sheetName val="CRU"/>
    </sheetNames>
    <definedNames>
      <definedName name="인쇄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"/>
      <sheetName val="지역별수출"/>
      <sheetName val="손익요약(미사용)"/>
      <sheetName val="관세-기금 효과"/>
      <sheetName val="EX-기금"/>
      <sheetName val="손익요약"/>
      <sheetName val="IMPORT"/>
      <sheetName val="직매이관_관할마스터"/>
      <sheetName val="HYUNDAI"/>
      <sheetName val="CRU"/>
      <sheetName val="LG-CTX"/>
      <sheetName val="출하처"/>
      <sheetName val="제품"/>
      <sheetName val="관세-기금_효과"/>
      <sheetName val="OWNUSE"/>
      <sheetName val="INV"/>
      <sheetName val="Economics"/>
      <sheetName val="ModelSetup"/>
      <sheetName val="TwoWayPi (2)"/>
      <sheetName val="Dratio2 (2)"/>
      <sheetName val="TwoWayPi2 (2)"/>
      <sheetName val="이름"/>
      <sheetName val="원본"/>
      <sheetName val="요인분석"/>
      <sheetName val="TERM95-96"/>
      <sheetName val="SUMMARY CTX10%"/>
      <sheetName val="MBA"/>
      <sheetName val="횡성fullcapa(36만조)-Layout-1공1층"/>
      <sheetName val="Ky"/>
      <sheetName val="Site구분"/>
      <sheetName val="emerg 1"/>
      <sheetName val="Table"/>
    </sheetNames>
    <definedNames>
      <definedName name="Print_A4"/>
      <definedName name="Print_Letter"/>
      <definedName name="Print_Qtr_A4"/>
      <definedName name="Print_Qtr_Letter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97-STD"/>
      <sheetName val="Valuation"/>
      <sheetName val="MBA"/>
      <sheetName val="Crude &amp; Gas Inputs"/>
      <sheetName val="LPG Inputs"/>
      <sheetName val="관세-기금 효과"/>
      <sheetName val="기본"/>
      <sheetName val="RPT_D"/>
      <sheetName val="RPT_M"/>
      <sheetName val="RPT_S"/>
      <sheetName val="month"/>
      <sheetName val="TOTAL(JAN-DEC)"/>
      <sheetName val="Crude_&amp;_Gas_Inputs"/>
      <sheetName val="LPG_Inputs"/>
      <sheetName val="관세-기금_효과"/>
      <sheetName val="#REF"/>
      <sheetName val="cc무상수량"/>
      <sheetName val="Sheet1 (6)"/>
      <sheetName val="만기잔액"/>
      <sheetName val="상수도토공집계표"/>
      <sheetName val="Fn"/>
      <sheetName val="CutTarPrice2003"/>
      <sheetName val="Stocks02"/>
      <sheetName val="상환스케줄"/>
      <sheetName val="Code"/>
      <sheetName val="DT"/>
      <sheetName val="SPOT_00"/>
      <sheetName val="Sheet4"/>
      <sheetName val="PSV"/>
      <sheetName val="손익가정10"/>
      <sheetName val="횡성fullcapa(36만조)-Layout-1공1층"/>
      <sheetName val="PCC"/>
      <sheetName val="Asset9809CAK"/>
      <sheetName val="FACTOR94"/>
      <sheetName val="손익요약(미사용)"/>
      <sheetName val="최초"/>
      <sheetName val="Info"/>
      <sheetName val="송유관"/>
      <sheetName val="Ky"/>
      <sheetName val="Spot Economics"/>
      <sheetName val="be"/>
      <sheetName val="직매이관_관할마스터"/>
      <sheetName val="Input Names"/>
      <sheetName val="Spot_Economics"/>
      <sheetName val="범례(필독)"/>
      <sheetName val="IMPORT"/>
      <sheetName val="Data"/>
      <sheetName val="Lookup3_BTX"/>
      <sheetName val="Lookup3_GP"/>
      <sheetName val="Lookup3_Heavy"/>
      <sheetName val="Lookup3_PP"/>
      <sheetName val="DATA for Bill"/>
      <sheetName val="LAND_HOYU"/>
      <sheetName val="LAND_YUKO"/>
      <sheetName val="US$ I (SEG.)"/>
      <sheetName val="MN2G"/>
      <sheetName val="PV"/>
      <sheetName val="Data Input"/>
      <sheetName val="pl"/>
      <sheetName val="CASECOMP"/>
      <sheetName val="CB"/>
      <sheetName val="Codes"/>
      <sheetName val="Reference"/>
      <sheetName val="rawdata"/>
      <sheetName val="BP"/>
      <sheetName val="cur_sb"/>
      <sheetName val="pre_sb"/>
      <sheetName val="Sheet1"/>
      <sheetName val="합계신고"/>
      <sheetName val="GraphData"/>
      <sheetName val="EX-기금"/>
      <sheetName val="param"/>
      <sheetName val="Table"/>
      <sheetName val="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mulation"/>
      <sheetName val="simulation (cc만)"/>
      <sheetName val="CC비율"/>
      <sheetName val="CC(영문)"/>
      <sheetName val="Sheet2"/>
      <sheetName val="CC당위성"/>
      <sheetName val="CC 시나리오"/>
      <sheetName val="PCC"/>
      <sheetName val="세부계획"/>
      <sheetName val="Performance"/>
      <sheetName val="base case (2)"/>
      <sheetName val="CASECOMP"/>
      <sheetName val="Sim"/>
      <sheetName val="Exp(Data)"/>
      <sheetName val="simulation_(cc만)"/>
      <sheetName val="CC_시나리오"/>
      <sheetName val="base_case_(2)"/>
      <sheetName val="Freight Rates"/>
      <sheetName val="shTemp"/>
      <sheetName val="ref.ea"/>
      <sheetName val="Cement"/>
      <sheetName val="MACRO"/>
      <sheetName val="용량표1"/>
      <sheetName val="용량표2"/>
      <sheetName val="TABLE"/>
      <sheetName val="pl"/>
      <sheetName val="변경총괄지(1)"/>
      <sheetName val="Network Value(2003)"/>
      <sheetName val="만기잔액"/>
      <sheetName val="Crude Actual"/>
      <sheetName val="PMS_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97-STD"/>
      <sheetName val="송유관"/>
      <sheetName val="Ky"/>
      <sheetName val="Spot Economics"/>
      <sheetName val="범례(필독)"/>
      <sheetName val="Input Names"/>
      <sheetName val="직매이관_관할마스터"/>
      <sheetName val="PCC"/>
      <sheetName val="LAND_HOYU"/>
      <sheetName val="LAND_YUKO"/>
      <sheetName val="US$ I (SEG.)"/>
      <sheetName val="be"/>
      <sheetName val="Spot_Economics"/>
      <sheetName val="IMPORT"/>
      <sheetName val="Data Input"/>
      <sheetName val="MN2G"/>
      <sheetName val="Data"/>
      <sheetName val="Lookup3_BTX"/>
      <sheetName val="Lookup3_GP"/>
      <sheetName val="Lookup3_Heavy"/>
      <sheetName val="Lookup3_PP"/>
      <sheetName val="DATA for Bill"/>
      <sheetName val="PV"/>
      <sheetName val="pl"/>
      <sheetName val="CASECOMP"/>
      <sheetName val="관세-기금 효과"/>
      <sheetName val="Codes"/>
      <sheetName val="#REF"/>
      <sheetName val="CB"/>
      <sheetName val="rawdata"/>
      <sheetName val="Reference"/>
      <sheetName val="BP"/>
      <sheetName val="cur_sb"/>
      <sheetName val="pre_sb"/>
      <sheetName val="Sheet1"/>
      <sheetName val="합계신고"/>
      <sheetName val="MBA"/>
      <sheetName val="FACTOR94"/>
      <sheetName val="손익요약(미사용)"/>
      <sheetName val="GraphData"/>
      <sheetName val="EX-기금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손익요약(미사용)"/>
      <sheetName val="손익분석(미사용)"/>
      <sheetName val="Sheet1"/>
      <sheetName val="pre대비final"/>
      <sheetName val="5월set up"/>
      <sheetName val="0212"/>
      <sheetName val="0212F_요약"/>
      <sheetName val="bse"/>
      <sheetName val="실적"/>
      <sheetName val="VM_NEW"/>
      <sheetName val="0201tb"/>
      <sheetName val="1_2차증감"/>
      <sheetName val="VM기준_누계 "/>
      <sheetName val="VM기준"/>
      <sheetName val="정유"/>
      <sheetName val="윤활유"/>
      <sheetName val="PP"/>
      <sheetName val="방향족"/>
      <sheetName val="SPL"/>
      <sheetName val="세전분석"/>
      <sheetName val="Module1"/>
      <sheetName val="SR-PRE비교(미사용)"/>
      <sheetName val="YTD-SR(미사용)"/>
      <sheetName val="SR-전년비교(미사용)"/>
      <sheetName val="SR(YTD)"/>
      <sheetName val="CM_M"/>
      <sheetName val="공표매출액"/>
      <sheetName val="Mer0212_final"/>
      <sheetName val="#REF"/>
      <sheetName val="IMPORT"/>
      <sheetName val="Checks"/>
      <sheetName val="5월set_up"/>
      <sheetName val="VM기준_누계_"/>
      <sheetName val="관세-기금 효과"/>
      <sheetName val="A_T Earn by Month"/>
      <sheetName val="FACTOR94"/>
      <sheetName val="Da"/>
      <sheetName val="LAND_HOYU"/>
      <sheetName val="LAND_YUKO"/>
      <sheetName val="US$ I (SEG.)"/>
      <sheetName val="Site구분"/>
      <sheetName val="월별상세"/>
      <sheetName val="TERM95-96"/>
      <sheetName val="HYUNDAI"/>
      <sheetName val="LG-CTX"/>
      <sheetName val="cash"/>
      <sheetName val="TC IN"/>
      <sheetName val="BP"/>
      <sheetName val="Back Data"/>
      <sheetName val="MBA"/>
      <sheetName val="항목"/>
      <sheetName val="New Valuation"/>
      <sheetName val="assess"/>
      <sheetName val="Code"/>
      <sheetName val="SPOT_00"/>
      <sheetName val="b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y"/>
      <sheetName val="Da"/>
      <sheetName val="Fn"/>
      <sheetName val="Wf"/>
      <sheetName val="2W"/>
      <sheetName val="2W(2)"/>
      <sheetName val="3W"/>
      <sheetName val="3W(2)"/>
      <sheetName val="2D"/>
      <sheetName val="3D"/>
      <sheetName val="YW"/>
      <sheetName val="YW(2)"/>
      <sheetName val="YD"/>
      <sheetName val="CF"/>
      <sheetName val="BS"/>
      <sheetName val="BSs"/>
      <sheetName val="EVA1"/>
      <sheetName val="Rto"/>
      <sheetName val="EVA2"/>
      <sheetName val="EVA3"/>
      <sheetName val="check"/>
      <sheetName val="03bpsl"/>
      <sheetName val="SPOT_00"/>
      <sheetName val="prmap"/>
      <sheetName val="출하처"/>
      <sheetName val="TERM95-96"/>
      <sheetName val="UNIT DATA"/>
      <sheetName val="UNIT_DATA"/>
      <sheetName val="Aromatics Fuel Gas Balance"/>
      <sheetName val="HERO01"/>
      <sheetName val="PRO"/>
      <sheetName val="손익요약(미사용)"/>
      <sheetName val="관세-기금 효과"/>
      <sheetName val="RE9604"/>
      <sheetName val="MAVG"/>
      <sheetName val="이전가격"/>
      <sheetName val="가공사"/>
      <sheetName val="P50_Case"/>
      <sheetName val="특외대"/>
    </sheetNames>
    <definedNames>
      <definedName name="Print_A4"/>
      <definedName name="Print_Letter"/>
      <definedName name="Print_Qtr_A4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ver Sleep dividend portfolio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BA637-A778-4E47-8AEA-4C7129CEF32A}">
  <dimension ref="B1:X29"/>
  <sheetViews>
    <sheetView tabSelected="1" topLeftCell="A3" zoomScale="80" zoomScaleNormal="80" workbookViewId="0">
      <selection activeCell="G30" sqref="G30"/>
    </sheetView>
  </sheetViews>
  <sheetFormatPr baseColWidth="10" defaultColWidth="11" defaultRowHeight="17"/>
  <cols>
    <col min="4" max="4" width="48.1640625" customWidth="1"/>
    <col min="5" max="7" width="19.1640625" customWidth="1"/>
    <col min="8" max="11" width="20.83203125" customWidth="1"/>
    <col min="12" max="13" width="17.1640625" customWidth="1"/>
    <col min="14" max="14" width="21" customWidth="1"/>
    <col min="15" max="15" width="19.6640625" customWidth="1"/>
    <col min="16" max="16" width="17.1640625" customWidth="1"/>
    <col min="17" max="20" width="9.33203125" customWidth="1"/>
    <col min="21" max="21" width="66.6640625" customWidth="1"/>
  </cols>
  <sheetData>
    <row r="1" spans="2:23" s="21" customFormat="1" ht="40.5" customHeight="1">
      <c r="D1" s="38"/>
    </row>
    <row r="2" spans="2:23" s="21" customFormat="1" ht="40.5" customHeight="1">
      <c r="D2" s="38"/>
    </row>
    <row r="3" spans="2:23" s="21" customFormat="1" ht="40.5" customHeight="1">
      <c r="B3" s="14"/>
      <c r="C3" s="14"/>
      <c r="D3" s="3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</row>
    <row r="4" spans="2:23" s="21" customFormat="1" ht="40.5" customHeight="1">
      <c r="B4" s="14"/>
      <c r="C4" s="14"/>
      <c r="D4" s="51" t="s">
        <v>33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14"/>
    </row>
    <row r="5" spans="2:23" s="21" customFormat="1" ht="40.5" customHeight="1">
      <c r="B5" s="14"/>
      <c r="C5" s="14"/>
      <c r="D5" s="3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</row>
    <row r="6" spans="2:23" s="36" customFormat="1" ht="40.5" customHeight="1">
      <c r="B6" s="35"/>
      <c r="C6" s="35"/>
      <c r="D6" s="52" t="s">
        <v>0</v>
      </c>
      <c r="E6" s="4" t="s">
        <v>1</v>
      </c>
      <c r="F6" s="52" t="s">
        <v>2</v>
      </c>
      <c r="G6" s="52" t="s">
        <v>3</v>
      </c>
      <c r="H6" s="52" t="s">
        <v>4</v>
      </c>
      <c r="I6" s="52"/>
      <c r="J6" s="52"/>
      <c r="K6" s="52" t="s">
        <v>5</v>
      </c>
      <c r="L6" s="54" t="s">
        <v>6</v>
      </c>
      <c r="M6" s="55"/>
      <c r="N6" s="54" t="s">
        <v>7</v>
      </c>
      <c r="O6" s="52" t="s">
        <v>8</v>
      </c>
      <c r="P6" s="53" t="s">
        <v>9</v>
      </c>
      <c r="Q6" s="52" t="s">
        <v>30</v>
      </c>
      <c r="R6" s="52"/>
      <c r="S6" s="52"/>
      <c r="T6" s="52"/>
      <c r="U6" s="52" t="s">
        <v>10</v>
      </c>
      <c r="V6" s="35"/>
    </row>
    <row r="7" spans="2:23" s="36" customFormat="1" ht="40.5" customHeight="1">
      <c r="B7" s="35"/>
      <c r="C7" s="35"/>
      <c r="D7" s="53"/>
      <c r="E7" s="37" t="s">
        <v>11</v>
      </c>
      <c r="F7" s="53"/>
      <c r="G7" s="53"/>
      <c r="H7" s="5" t="s">
        <v>12</v>
      </c>
      <c r="I7" s="5" t="s">
        <v>13</v>
      </c>
      <c r="J7" s="5" t="s">
        <v>14</v>
      </c>
      <c r="K7" s="53"/>
      <c r="L7" s="5" t="s">
        <v>15</v>
      </c>
      <c r="M7" s="5" t="s">
        <v>16</v>
      </c>
      <c r="N7" s="56"/>
      <c r="O7" s="53"/>
      <c r="P7" s="57"/>
      <c r="Q7" s="37" t="s">
        <v>17</v>
      </c>
      <c r="R7" s="37" t="s">
        <v>18</v>
      </c>
      <c r="S7" s="37" t="s">
        <v>19</v>
      </c>
      <c r="T7" s="37" t="s">
        <v>20</v>
      </c>
      <c r="U7" s="53"/>
      <c r="V7" s="35"/>
    </row>
    <row r="8" spans="2:23" s="21" customFormat="1" ht="40.5" customHeight="1">
      <c r="B8" s="14"/>
      <c r="C8" s="14"/>
      <c r="D8" s="6" t="s">
        <v>34</v>
      </c>
      <c r="E8" s="16">
        <v>3292</v>
      </c>
      <c r="F8" s="19" t="s">
        <v>24</v>
      </c>
      <c r="G8" s="18">
        <v>43301</v>
      </c>
      <c r="H8" s="19">
        <v>0.15</v>
      </c>
      <c r="I8" s="19">
        <v>0.02</v>
      </c>
      <c r="J8" s="19">
        <v>7.9000000000000008E-3</v>
      </c>
      <c r="K8" s="19">
        <f t="shared" ref="K8:K16" si="0">SUM(H8:J8)</f>
        <v>0.17789999999999997</v>
      </c>
      <c r="L8" s="30">
        <f>370/52770</f>
        <v>7.0115595982565854E-3</v>
      </c>
      <c r="M8" s="7" t="s">
        <v>25</v>
      </c>
      <c r="N8" s="30">
        <v>2.75E-2</v>
      </c>
      <c r="O8" s="7">
        <v>5.26</v>
      </c>
      <c r="P8" s="7" t="s">
        <v>23</v>
      </c>
      <c r="Q8" s="19">
        <v>2.23</v>
      </c>
      <c r="R8" s="19">
        <v>2.38</v>
      </c>
      <c r="S8" s="20">
        <v>5.61</v>
      </c>
      <c r="T8" s="19">
        <v>7.72</v>
      </c>
      <c r="U8" s="19"/>
      <c r="V8" s="14"/>
    </row>
    <row r="9" spans="2:23" s="21" customFormat="1" ht="40.5" customHeight="1">
      <c r="B9" s="14"/>
      <c r="C9" s="14"/>
      <c r="D9" s="6" t="s">
        <v>35</v>
      </c>
      <c r="E9" s="16">
        <v>8967</v>
      </c>
      <c r="F9" s="19" t="s">
        <v>24</v>
      </c>
      <c r="G9" s="18">
        <v>44782</v>
      </c>
      <c r="H9" s="19">
        <v>0.04</v>
      </c>
      <c r="I9" s="19">
        <v>0.01</v>
      </c>
      <c r="J9" s="19">
        <v>7.4999999999999997E-3</v>
      </c>
      <c r="K9" s="19">
        <f t="shared" si="0"/>
        <v>5.7500000000000002E-2</v>
      </c>
      <c r="L9" s="50" t="s">
        <v>22</v>
      </c>
      <c r="M9" s="50"/>
      <c r="N9" s="30">
        <v>3.0200000000000001E-2</v>
      </c>
      <c r="O9" s="7">
        <v>5.78</v>
      </c>
      <c r="P9" s="7" t="s">
        <v>23</v>
      </c>
      <c r="Q9" s="19">
        <v>2.37</v>
      </c>
      <c r="R9" s="19">
        <v>2.91</v>
      </c>
      <c r="S9" s="20">
        <v>6.2</v>
      </c>
      <c r="T9" s="19">
        <v>9.26</v>
      </c>
      <c r="U9" s="19"/>
      <c r="V9" s="14"/>
    </row>
    <row r="10" spans="2:23" s="21" customFormat="1" ht="40.5" customHeight="1">
      <c r="B10" s="14"/>
      <c r="C10" s="14"/>
      <c r="D10" s="6" t="s">
        <v>36</v>
      </c>
      <c r="E10" s="16">
        <v>13704</v>
      </c>
      <c r="F10" s="19" t="s">
        <v>24</v>
      </c>
      <c r="G10" s="18">
        <v>44342</v>
      </c>
      <c r="H10" s="19">
        <v>1.2E-2</v>
      </c>
      <c r="I10" s="19">
        <v>0.01</v>
      </c>
      <c r="J10" s="19">
        <v>1.0699999999999999E-2</v>
      </c>
      <c r="K10" s="19">
        <f t="shared" si="0"/>
        <v>3.27E-2</v>
      </c>
      <c r="L10" s="50" t="s">
        <v>22</v>
      </c>
      <c r="M10" s="50"/>
      <c r="N10" s="30">
        <v>2.9899999999999999E-2</v>
      </c>
      <c r="O10" s="7">
        <v>5.99</v>
      </c>
      <c r="P10" s="7" t="s">
        <v>23</v>
      </c>
      <c r="Q10" s="19">
        <v>2.4300000000000002</v>
      </c>
      <c r="R10" s="19">
        <v>3.02</v>
      </c>
      <c r="S10" s="20">
        <v>6.32</v>
      </c>
      <c r="T10" s="19">
        <v>9.25</v>
      </c>
      <c r="U10" s="19"/>
      <c r="V10" s="14"/>
    </row>
    <row r="11" spans="2:23" s="21" customFormat="1" ht="40.5" customHeight="1">
      <c r="B11" s="14"/>
      <c r="C11" s="14"/>
      <c r="D11" s="6" t="s">
        <v>37</v>
      </c>
      <c r="E11" s="16">
        <v>7091</v>
      </c>
      <c r="F11" s="19" t="s">
        <v>24</v>
      </c>
      <c r="G11" s="18">
        <v>44033</v>
      </c>
      <c r="H11" s="19">
        <v>0.02</v>
      </c>
      <c r="I11" s="19">
        <v>0.02</v>
      </c>
      <c r="J11" s="19">
        <v>1.38E-2</v>
      </c>
      <c r="K11" s="19">
        <f t="shared" si="0"/>
        <v>5.3800000000000001E-2</v>
      </c>
      <c r="L11" s="50" t="s">
        <v>22</v>
      </c>
      <c r="M11" s="50"/>
      <c r="N11" s="30">
        <v>0.03</v>
      </c>
      <c r="O11" s="7">
        <v>6.01</v>
      </c>
      <c r="P11" s="7" t="s">
        <v>23</v>
      </c>
      <c r="Q11" s="19">
        <v>2.37</v>
      </c>
      <c r="R11" s="19">
        <v>2.9</v>
      </c>
      <c r="S11" s="20">
        <v>6.26</v>
      </c>
      <c r="T11" s="19">
        <v>9.2100000000000009</v>
      </c>
      <c r="U11" s="19"/>
      <c r="V11" s="14"/>
    </row>
    <row r="12" spans="2:23" s="21" customFormat="1" ht="40.5" customHeight="1" thickBot="1">
      <c r="B12" s="14"/>
      <c r="C12" s="14"/>
      <c r="D12" s="10" t="s">
        <v>38</v>
      </c>
      <c r="E12" s="16">
        <v>28593</v>
      </c>
      <c r="F12" s="22" t="s">
        <v>21</v>
      </c>
      <c r="G12" s="18">
        <v>42915</v>
      </c>
      <c r="H12" s="19">
        <v>4.4999999999999998E-2</v>
      </c>
      <c r="I12" s="19">
        <v>0.01</v>
      </c>
      <c r="J12" s="19">
        <v>0.129</v>
      </c>
      <c r="K12" s="19">
        <f t="shared" si="0"/>
        <v>0.184</v>
      </c>
      <c r="L12" s="50" t="s">
        <v>22</v>
      </c>
      <c r="M12" s="50"/>
      <c r="N12" s="8">
        <v>2.9600000000000001E-2</v>
      </c>
      <c r="O12" s="9">
        <v>6.12</v>
      </c>
      <c r="P12" s="7" t="s">
        <v>23</v>
      </c>
      <c r="Q12" s="19">
        <v>2.29</v>
      </c>
      <c r="R12" s="19">
        <v>2.8</v>
      </c>
      <c r="S12" s="20">
        <v>6.03</v>
      </c>
      <c r="T12" s="19">
        <v>8.89</v>
      </c>
      <c r="U12" s="19"/>
      <c r="V12" s="14"/>
    </row>
    <row r="13" spans="2:23" s="21" customFormat="1" ht="40.5" customHeight="1" thickBot="1">
      <c r="B13" s="14"/>
      <c r="C13" s="14"/>
      <c r="D13" s="11" t="s">
        <v>39</v>
      </c>
      <c r="E13" s="23">
        <v>5850</v>
      </c>
      <c r="F13" s="24" t="s">
        <v>27</v>
      </c>
      <c r="G13" s="25">
        <v>44958</v>
      </c>
      <c r="H13" s="19">
        <v>0.03</v>
      </c>
      <c r="I13" s="19">
        <v>0.02</v>
      </c>
      <c r="J13" s="19">
        <v>1.26E-2</v>
      </c>
      <c r="K13" s="19">
        <f t="shared" si="0"/>
        <v>6.2600000000000003E-2</v>
      </c>
      <c r="L13" s="60" t="s">
        <v>22</v>
      </c>
      <c r="M13" s="61"/>
      <c r="N13" s="27">
        <v>2.9700000000000001E-2</v>
      </c>
      <c r="O13" s="13">
        <v>6.3</v>
      </c>
      <c r="P13" s="48" t="s">
        <v>23</v>
      </c>
      <c r="Q13" s="19">
        <v>2.4300000000000002</v>
      </c>
      <c r="R13" s="19">
        <v>2.97</v>
      </c>
      <c r="S13" s="20">
        <v>6.3</v>
      </c>
      <c r="T13" s="19">
        <v>9.4600000000000009</v>
      </c>
      <c r="U13" s="19"/>
      <c r="V13" s="14"/>
    </row>
    <row r="14" spans="2:23" s="21" customFormat="1" ht="40.5" customHeight="1" thickBot="1">
      <c r="B14" s="14"/>
      <c r="C14" s="14"/>
      <c r="D14" s="11" t="s">
        <v>40</v>
      </c>
      <c r="E14" s="23">
        <v>1571</v>
      </c>
      <c r="F14" s="24" t="s">
        <v>24</v>
      </c>
      <c r="G14" s="25">
        <v>44810</v>
      </c>
      <c r="H14" s="19">
        <v>0.05</v>
      </c>
      <c r="I14" s="19">
        <v>0.02</v>
      </c>
      <c r="J14" s="19">
        <v>2.2000000000000001E-3</v>
      </c>
      <c r="K14" s="49">
        <f t="shared" si="0"/>
        <v>7.22E-2</v>
      </c>
      <c r="L14" s="12">
        <f>3226/111760</f>
        <v>2.8865425912670006E-2</v>
      </c>
      <c r="M14" s="13" t="s">
        <v>25</v>
      </c>
      <c r="N14" s="27">
        <v>2.8000000000000001E-2</v>
      </c>
      <c r="O14" s="39">
        <v>7.3</v>
      </c>
      <c r="P14" s="48" t="s">
        <v>23</v>
      </c>
      <c r="Q14" s="19">
        <v>3.23</v>
      </c>
      <c r="R14" s="19">
        <v>3.33</v>
      </c>
      <c r="S14" s="20">
        <v>7.79</v>
      </c>
      <c r="T14" s="19">
        <v>10.15</v>
      </c>
      <c r="U14" s="19"/>
      <c r="V14" s="14"/>
    </row>
    <row r="15" spans="2:23" s="21" customFormat="1" ht="40.5" customHeight="1" thickBot="1">
      <c r="B15" s="14"/>
      <c r="C15" s="14"/>
      <c r="D15" s="11" t="s">
        <v>41</v>
      </c>
      <c r="E15" s="23">
        <v>2504</v>
      </c>
      <c r="F15" s="24" t="s">
        <v>32</v>
      </c>
      <c r="G15" s="25">
        <v>45244</v>
      </c>
      <c r="H15" s="19">
        <v>1.4999999999999999E-2</v>
      </c>
      <c r="I15" s="19">
        <v>0.01</v>
      </c>
      <c r="J15" s="26">
        <v>8.0999999999999996E-3</v>
      </c>
      <c r="K15" s="24">
        <f t="shared" si="0"/>
        <v>3.3100000000000004E-2</v>
      </c>
      <c r="L15" s="62" t="s">
        <v>22</v>
      </c>
      <c r="M15" s="63"/>
      <c r="N15" s="27">
        <v>2.9000000000000001E-2</v>
      </c>
      <c r="O15" s="13">
        <v>7.58</v>
      </c>
      <c r="P15" s="48" t="s">
        <v>23</v>
      </c>
      <c r="Q15" s="19">
        <v>3.19</v>
      </c>
      <c r="R15" s="19">
        <v>3.29</v>
      </c>
      <c r="S15" s="20">
        <v>7.85</v>
      </c>
      <c r="T15" s="19">
        <v>10.51</v>
      </c>
      <c r="U15" s="19"/>
      <c r="V15" s="14"/>
    </row>
    <row r="16" spans="2:23" s="21" customFormat="1" ht="40.5" customHeight="1">
      <c r="B16" s="14"/>
      <c r="C16" s="14"/>
      <c r="D16" s="15" t="s">
        <v>42</v>
      </c>
      <c r="E16" s="16">
        <v>2035</v>
      </c>
      <c r="F16" s="17" t="s">
        <v>32</v>
      </c>
      <c r="G16" s="18">
        <v>44119</v>
      </c>
      <c r="H16" s="19">
        <v>0.02</v>
      </c>
      <c r="I16" s="19">
        <v>0.03</v>
      </c>
      <c r="J16" s="19">
        <v>5.0000000000000001E-3</v>
      </c>
      <c r="K16" s="17">
        <f t="shared" si="0"/>
        <v>5.5E-2</v>
      </c>
      <c r="L16" s="50" t="s">
        <v>22</v>
      </c>
      <c r="M16" s="50"/>
      <c r="N16" s="28">
        <v>2.8000000000000001E-2</v>
      </c>
      <c r="O16" s="29">
        <v>7.58</v>
      </c>
      <c r="P16" s="7" t="s">
        <v>23</v>
      </c>
      <c r="Q16" s="19">
        <v>3.21</v>
      </c>
      <c r="R16" s="19">
        <v>3.22</v>
      </c>
      <c r="S16" s="20">
        <v>7.72</v>
      </c>
      <c r="T16" s="19">
        <v>10.119999999999999</v>
      </c>
      <c r="U16" s="19"/>
      <c r="V16" s="14"/>
    </row>
    <row r="17" spans="2:24" s="14" customFormat="1" ht="14.25" customHeight="1">
      <c r="D17" s="40"/>
      <c r="E17" s="41"/>
      <c r="F17" s="42"/>
      <c r="G17" s="43"/>
      <c r="H17" s="42"/>
      <c r="I17" s="42"/>
      <c r="J17" s="42"/>
      <c r="K17" s="42"/>
      <c r="L17" s="44"/>
      <c r="M17" s="44"/>
      <c r="N17" s="44"/>
      <c r="O17" s="34"/>
      <c r="P17" s="34"/>
      <c r="Q17" s="42"/>
      <c r="R17" s="42"/>
      <c r="S17" s="45"/>
      <c r="T17" s="42"/>
      <c r="U17" s="42"/>
    </row>
    <row r="18" spans="2:24" s="67" customFormat="1" ht="40.5" customHeight="1">
      <c r="B18" s="64"/>
      <c r="C18" s="64"/>
      <c r="D18" s="6" t="s">
        <v>43</v>
      </c>
      <c r="E18" s="16">
        <v>1130</v>
      </c>
      <c r="F18" s="19" t="s">
        <v>32</v>
      </c>
      <c r="G18" s="18">
        <v>44782</v>
      </c>
      <c r="H18" s="19">
        <v>0.18</v>
      </c>
      <c r="I18" s="19">
        <v>0.06</v>
      </c>
      <c r="J18" s="19">
        <v>0</v>
      </c>
      <c r="K18" s="19">
        <f>SUM(H18:J18)</f>
        <v>0.24</v>
      </c>
      <c r="L18" s="65" t="s">
        <v>22</v>
      </c>
      <c r="M18" s="65"/>
      <c r="N18" s="30">
        <v>4.58E-2</v>
      </c>
      <c r="O18" s="66">
        <v>6.33</v>
      </c>
      <c r="P18" s="66" t="s">
        <v>23</v>
      </c>
      <c r="Q18" s="19">
        <v>0.64</v>
      </c>
      <c r="R18" s="19">
        <v>-0.9</v>
      </c>
      <c r="S18" s="20">
        <v>3.7</v>
      </c>
      <c r="T18" s="19">
        <v>5.35</v>
      </c>
      <c r="U18" s="19" t="s">
        <v>44</v>
      </c>
      <c r="V18" s="64"/>
      <c r="X18" s="68"/>
    </row>
    <row r="19" spans="2:24" s="67" customFormat="1" ht="40.5" customHeight="1" thickBot="1">
      <c r="B19" s="64"/>
      <c r="C19" s="64"/>
      <c r="D19" s="10" t="s">
        <v>45</v>
      </c>
      <c r="E19" s="69">
        <v>80</v>
      </c>
      <c r="F19" s="22" t="s">
        <v>32</v>
      </c>
      <c r="G19" s="18">
        <v>45218</v>
      </c>
      <c r="H19" s="19">
        <v>0.1</v>
      </c>
      <c r="I19" s="19">
        <v>0.02</v>
      </c>
      <c r="J19" s="19">
        <v>6.0000000000000001E-3</v>
      </c>
      <c r="K19" s="19">
        <f>SUM(H19:J19)</f>
        <v>0.126</v>
      </c>
      <c r="L19" s="8">
        <f>239/9*12/10870</f>
        <v>2.9316160686905859E-2</v>
      </c>
      <c r="M19" s="8" t="s">
        <v>26</v>
      </c>
      <c r="N19" s="8">
        <v>1.9599999999999999E-2</v>
      </c>
      <c r="O19" s="70">
        <v>6.69</v>
      </c>
      <c r="P19" s="66" t="s">
        <v>23</v>
      </c>
      <c r="Q19" s="19">
        <v>1.21</v>
      </c>
      <c r="R19" s="19">
        <v>4.1100000000000003</v>
      </c>
      <c r="S19" s="20">
        <v>6.14</v>
      </c>
      <c r="T19" s="19">
        <v>13.81</v>
      </c>
      <c r="U19" s="19"/>
      <c r="V19" s="64"/>
      <c r="X19" s="68"/>
    </row>
    <row r="20" spans="2:24" s="67" customFormat="1" ht="40.5" customHeight="1" thickBot="1">
      <c r="B20" s="64"/>
      <c r="C20" s="64"/>
      <c r="D20" s="71" t="s">
        <v>46</v>
      </c>
      <c r="E20" s="72">
        <v>159</v>
      </c>
      <c r="F20" s="46" t="s">
        <v>32</v>
      </c>
      <c r="G20" s="73">
        <v>44123</v>
      </c>
      <c r="H20" s="22">
        <v>0.1</v>
      </c>
      <c r="I20" s="22">
        <v>0.05</v>
      </c>
      <c r="J20" s="22">
        <v>3.3099999999999997E-2</v>
      </c>
      <c r="K20" s="49">
        <f>SUM(H20:J20)</f>
        <v>0.18310000000000001</v>
      </c>
      <c r="L20" s="47">
        <f>451/11325</f>
        <v>3.9823399558498895E-2</v>
      </c>
      <c r="M20" s="47" t="s">
        <v>26</v>
      </c>
      <c r="N20" s="47">
        <v>5.2499999999999998E-2</v>
      </c>
      <c r="O20" s="74">
        <v>8.31</v>
      </c>
      <c r="P20" s="75" t="s">
        <v>23</v>
      </c>
      <c r="Q20" s="22">
        <v>1.79</v>
      </c>
      <c r="R20" s="22">
        <v>4.25</v>
      </c>
      <c r="S20" s="76">
        <v>8.0399999999999991</v>
      </c>
      <c r="T20" s="22">
        <v>16.25</v>
      </c>
      <c r="U20" s="19"/>
      <c r="V20" s="64"/>
      <c r="X20" s="68" t="s">
        <v>50</v>
      </c>
    </row>
    <row r="21" spans="2:24" s="67" customFormat="1" ht="40.5" customHeight="1">
      <c r="B21" s="64"/>
      <c r="C21" s="64"/>
      <c r="D21" s="15" t="s">
        <v>47</v>
      </c>
      <c r="E21" s="77">
        <v>1542</v>
      </c>
      <c r="F21" s="17" t="s">
        <v>32</v>
      </c>
      <c r="G21" s="18">
        <v>45077</v>
      </c>
      <c r="H21" s="19">
        <v>0.14000000000000001</v>
      </c>
      <c r="I21" s="19">
        <v>0.08</v>
      </c>
      <c r="J21" s="19">
        <v>4.0599999999999997E-2</v>
      </c>
      <c r="K21" s="19">
        <f>SUM(H21:J21)</f>
        <v>0.26060000000000005</v>
      </c>
      <c r="L21" s="28">
        <f>2249/49520</f>
        <v>4.5415993537964459E-2</v>
      </c>
      <c r="M21" s="28" t="s">
        <v>26</v>
      </c>
      <c r="N21" s="28">
        <v>5.2299999999999999E-2</v>
      </c>
      <c r="O21" s="78">
        <v>8.3699999999999992</v>
      </c>
      <c r="P21" s="66" t="s">
        <v>31</v>
      </c>
      <c r="Q21" s="19">
        <v>0.99</v>
      </c>
      <c r="R21" s="19">
        <v>-1.03</v>
      </c>
      <c r="S21" s="20">
        <v>4.6100000000000003</v>
      </c>
      <c r="T21" s="19">
        <v>5.43</v>
      </c>
      <c r="U21" s="19"/>
      <c r="V21" s="64"/>
      <c r="X21" s="68"/>
    </row>
    <row r="22" spans="2:24" s="67" customFormat="1" ht="40.5" customHeight="1">
      <c r="B22" s="64"/>
      <c r="C22" s="64"/>
      <c r="D22" s="10" t="s">
        <v>51</v>
      </c>
      <c r="E22" s="69">
        <v>351</v>
      </c>
      <c r="F22" s="22" t="s">
        <v>24</v>
      </c>
      <c r="G22" s="79">
        <v>43693</v>
      </c>
      <c r="H22" s="22">
        <v>0.315</v>
      </c>
      <c r="I22" s="22">
        <v>0.08</v>
      </c>
      <c r="J22" s="22">
        <v>0</v>
      </c>
      <c r="K22" s="22">
        <f>SUM(H22:J22)</f>
        <v>0.39500000000000002</v>
      </c>
      <c r="L22" s="80" t="s">
        <v>22</v>
      </c>
      <c r="M22" s="80"/>
      <c r="N22" s="8">
        <v>5.33E-2</v>
      </c>
      <c r="O22" s="75">
        <v>13.72</v>
      </c>
      <c r="P22" s="66" t="s">
        <v>23</v>
      </c>
      <c r="Q22" s="19">
        <v>2.54</v>
      </c>
      <c r="R22" s="19">
        <v>2.3199999999999998</v>
      </c>
      <c r="S22" s="20">
        <v>7.41</v>
      </c>
      <c r="T22" s="19">
        <v>11.03</v>
      </c>
      <c r="U22" s="19"/>
      <c r="V22" s="64"/>
      <c r="X22" s="68"/>
    </row>
    <row r="23" spans="2:24" s="67" customFormat="1" ht="40.5" customHeight="1">
      <c r="B23" s="64"/>
      <c r="C23" s="64"/>
      <c r="D23" s="6" t="s">
        <v>48</v>
      </c>
      <c r="E23" s="16">
        <v>608</v>
      </c>
      <c r="F23" s="19" t="s">
        <v>24</v>
      </c>
      <c r="G23" s="18">
        <v>44782</v>
      </c>
      <c r="H23" s="19">
        <v>0.18</v>
      </c>
      <c r="I23" s="19">
        <v>0.05</v>
      </c>
      <c r="J23" s="19">
        <v>9.7000000000000003E-3</v>
      </c>
      <c r="K23" s="19">
        <f>SUM(H23:J23)</f>
        <v>0.23969999999999997</v>
      </c>
      <c r="L23" s="65" t="s">
        <v>22</v>
      </c>
      <c r="M23" s="65"/>
      <c r="N23" s="58" t="s">
        <v>49</v>
      </c>
      <c r="O23" s="59"/>
      <c r="P23" s="66" t="s">
        <v>23</v>
      </c>
      <c r="Q23" s="19">
        <v>1.5</v>
      </c>
      <c r="R23" s="19">
        <v>4.53</v>
      </c>
      <c r="S23" s="20">
        <v>7.18</v>
      </c>
      <c r="T23" s="19">
        <v>16.57</v>
      </c>
      <c r="U23" s="19"/>
      <c r="V23" s="64"/>
      <c r="X23" s="68" t="s">
        <v>52</v>
      </c>
    </row>
    <row r="24" spans="2:24" s="1" customFormat="1" ht="9.75" customHeight="1">
      <c r="B24" s="2"/>
      <c r="C24" s="2"/>
      <c r="D24" s="31"/>
      <c r="E24" s="2"/>
      <c r="F24" s="2"/>
      <c r="G24" s="2"/>
      <c r="H24" s="2"/>
      <c r="I24" s="2"/>
      <c r="J24" s="2"/>
      <c r="K24" s="2"/>
      <c r="L24" s="2"/>
      <c r="M24" s="2"/>
      <c r="N24" s="14"/>
      <c r="O24" s="14"/>
      <c r="P24" s="2"/>
      <c r="Q24" s="2"/>
      <c r="R24" s="2"/>
      <c r="S24" s="2"/>
      <c r="T24" s="2"/>
      <c r="U24" s="2"/>
      <c r="V24" s="2"/>
    </row>
    <row r="25" spans="2:24" s="1" customFormat="1" ht="18.75" customHeight="1">
      <c r="B25" s="2"/>
      <c r="C25" s="2"/>
      <c r="D25" s="32" t="s">
        <v>28</v>
      </c>
      <c r="E25" s="3"/>
      <c r="F25" s="2"/>
      <c r="G25" s="2"/>
      <c r="H25" s="2"/>
      <c r="I25" s="2"/>
      <c r="J25" s="2"/>
      <c r="K25" s="2"/>
      <c r="L25" s="2"/>
      <c r="M25" s="2"/>
      <c r="N25" s="14"/>
      <c r="O25" s="14"/>
      <c r="P25" s="2"/>
      <c r="Q25" s="2"/>
      <c r="R25" s="2"/>
      <c r="S25" s="2"/>
      <c r="T25" s="2"/>
      <c r="U25" s="2"/>
      <c r="V25" s="2"/>
    </row>
    <row r="26" spans="2:24" s="1" customFormat="1" ht="18.75" customHeight="1">
      <c r="B26" s="2"/>
      <c r="C26" s="2"/>
      <c r="D26" s="33" t="s">
        <v>29</v>
      </c>
      <c r="E26" s="3"/>
      <c r="F26" s="2"/>
      <c r="G26" s="2"/>
      <c r="H26" s="2"/>
      <c r="I26" s="2"/>
      <c r="J26" s="2"/>
      <c r="K26" s="2"/>
      <c r="L26" s="2"/>
      <c r="M26" s="2"/>
      <c r="N26" s="14"/>
      <c r="O26" s="14"/>
      <c r="P26" s="2"/>
      <c r="Q26" s="2"/>
      <c r="R26" s="2"/>
      <c r="S26" s="2"/>
      <c r="T26" s="2"/>
      <c r="U26" s="2"/>
      <c r="V26" s="2"/>
    </row>
    <row r="27" spans="2:24" s="21" customFormat="1" ht="40.5" customHeight="1">
      <c r="B27" s="14"/>
      <c r="C27" s="14"/>
      <c r="D27" s="3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</row>
    <row r="28" spans="2:24" s="21" customFormat="1" ht="40.5" customHeight="1">
      <c r="B28" s="14"/>
      <c r="C28" s="14"/>
      <c r="D28" s="3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</row>
    <row r="29" spans="2:24" ht="40.5" customHeight="1"/>
  </sheetData>
  <mergeCells count="23">
    <mergeCell ref="L11:M11"/>
    <mergeCell ref="L12:M12"/>
    <mergeCell ref="L13:M13"/>
    <mergeCell ref="L15:M15"/>
    <mergeCell ref="L16:M16"/>
    <mergeCell ref="L18:M18"/>
    <mergeCell ref="L22:M22"/>
    <mergeCell ref="L23:M23"/>
    <mergeCell ref="N23:O23"/>
    <mergeCell ref="L10:M10"/>
    <mergeCell ref="D4:V4"/>
    <mergeCell ref="D6:D7"/>
    <mergeCell ref="F6:F7"/>
    <mergeCell ref="G6:G7"/>
    <mergeCell ref="H6:J6"/>
    <mergeCell ref="K6:K7"/>
    <mergeCell ref="L6:M6"/>
    <mergeCell ref="N6:N7"/>
    <mergeCell ref="O6:O7"/>
    <mergeCell ref="P6:P7"/>
    <mergeCell ref="Q6:T6"/>
    <mergeCell ref="U6:U7"/>
    <mergeCell ref="L9:M9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 Junwan</dc:creator>
  <cp:lastModifiedBy>Park Junwan</cp:lastModifiedBy>
  <dcterms:created xsi:type="dcterms:W3CDTF">2024-12-12T03:29:49Z</dcterms:created>
  <dcterms:modified xsi:type="dcterms:W3CDTF">2024-12-16T07:13:13Z</dcterms:modified>
</cp:coreProperties>
</file>