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NWAN PARK\Desktop\"/>
    </mc:Choice>
  </mc:AlternateContent>
  <xr:revisionPtr revIDLastSave="0" documentId="13_ncr:1_{9E6F5990-586D-40B2-8F28-3E684F1C6C2E}" xr6:coauthVersionLast="47" xr6:coauthVersionMax="47" xr10:uidLastSave="{00000000-0000-0000-0000-000000000000}"/>
  <bookViews>
    <workbookView xWindow="-120" yWindow="-120" windowWidth="29040" windowHeight="15720" xr2:uid="{F7FFA242-1213-8A49-8D26-6D927F8312BB}"/>
  </bookViews>
  <sheets>
    <sheet name="Sheet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93">[1]PCC!#REF!</definedName>
    <definedName name="_93">[1]PCC!#REF!</definedName>
    <definedName name="_DDB4">[2]Ky!#REF!</definedName>
    <definedName name="_DDB6">[2]Ky!#REF!</definedName>
    <definedName name="_DDB7">[2]Ky!#REF!</definedName>
    <definedName name="_Key1" hidden="1">#REF!</definedName>
    <definedName name="_mjy2">[3]!Print_A4</definedName>
    <definedName name="_Order1" hidden="1">255</definedName>
    <definedName name="_SLM15">[2]Ky!#REF!</definedName>
    <definedName name="_SLM25">[2]Ky!#REF!</definedName>
    <definedName name="_SLM30">[2]Ky!#REF!</definedName>
    <definedName name="_Sort" hidden="1">#REF!</definedName>
    <definedName name="±â±Ý">#REF!</definedName>
    <definedName name="°ü¼¼Á¶Á¤BBLS">#REF!</definedName>
    <definedName name="a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Á¶Á¤BBLS">#REF!</definedName>
    <definedName name="AA">#REF!</definedName>
    <definedName name="aaa">#REF!</definedName>
    <definedName name="aaaa">#REF!</definedName>
    <definedName name="AABB">#REF!</definedName>
    <definedName name="abc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Åë°üÀÏ">#REF!</definedName>
    <definedName name="application">#REF!</definedName>
    <definedName name="ARO">#REF!</definedName>
    <definedName name="B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bb">[4]!Macro1</definedName>
    <definedName name="BC0.5">#REF!</definedName>
    <definedName name="bsc_db">#REF!</definedName>
    <definedName name="BU">#REF!</definedName>
    <definedName name="CASH">#REF!</definedName>
    <definedName name="CNF">#REF!</definedName>
    <definedName name="CON">#REF!</definedName>
    <definedName name="CONB">#REF!</definedName>
    <definedName name="conn">#REF!</definedName>
    <definedName name="Consol_Range">#REF!</definedName>
    <definedName name="Cord">#REF!</definedName>
    <definedName name="CurrentYr">[5]PCC!#REF!</definedName>
    <definedName name="cVb">[2]Ky!#REF!</definedName>
    <definedName name="D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_xlnm.Database">#REF!</definedName>
    <definedName name="DATE">#REF!</definedName>
    <definedName name="dbaaa">#REF!</definedName>
    <definedName name="ddbb6">[2]Ky!#REF!</definedName>
    <definedName name="dddd1">[2]Ky!#REF!</definedName>
    <definedName name="Decimal_range">#REF!</definedName>
    <definedName name="DEMO">#REF!</definedName>
    <definedName name="Dff">#REF!</definedName>
    <definedName name="dfg">[6]!Macro1</definedName>
    <definedName name="EE">#REF!</definedName>
    <definedName name="EffectDate">[5]PCC!#REF!</definedName>
    <definedName name="EX">#REF!</definedName>
    <definedName name="FA">#REF!</definedName>
    <definedName name="FF">[1]PCC!#REF!</definedName>
    <definedName name="fggdg">[2]Ky!#REF!</definedName>
    <definedName name="fhajjd">[3]!Print_Letter</definedName>
    <definedName name="Format_AT_Actual_List">#REF!</definedName>
    <definedName name="FUND">#REF!</definedName>
    <definedName name="HH">#REF!</definedName>
    <definedName name="Import">[5]PCC!#REF!</definedName>
    <definedName name="INCOME">#REF!</definedName>
    <definedName name="JJ">#REF!</definedName>
    <definedName name="kkkk">#REF!</definedName>
    <definedName name="LandType">[5]PCC!#REF!</definedName>
    <definedName name="LOW">#REF!</definedName>
    <definedName name="lstMetrics">OFFSET(#REF!,0,0,COUNTA(#REF!))</definedName>
    <definedName name="lstYears">OFFSET(#REF!,0,1,1,COUNTA(#REF!)-1)</definedName>
    <definedName name="Macro1">[6]!Macro1</definedName>
    <definedName name="MarginType">[5]PCC!#REF!</definedName>
    <definedName name="Maturity">[5]PCC!#REF!</definedName>
    <definedName name="mjy">[6]!Macro1</definedName>
    <definedName name="mm">#REF!</definedName>
    <definedName name="ORA">'[7]손익요약(미사용)'!#REF!</definedName>
    <definedName name="PLAT">#REF!</definedName>
    <definedName name="POR364C16rtQU">#REF!</definedName>
    <definedName name="POR364C711rtQU">#REF!</definedName>
    <definedName name="POR3C11R212C16rtM3tb0tb213tb213">#REF!</definedName>
    <definedName name="POR3C11R215C16rtM3tb0tb213tb213">#REF!</definedName>
    <definedName name="POR3C18R212C23rtM3tb0tb213tb213">#REF!</definedName>
    <definedName name="Print_A4">[3]!Print_A4</definedName>
    <definedName name="Print_Letter">[3]!Print_Letter</definedName>
    <definedName name="Print_Qtr_A4">[3]!Print_Qtr_A4</definedName>
    <definedName name="Print_Qtr_Letter">[3]!Print_Qtr_Letter</definedName>
    <definedName name="PRINT1">#REF!</definedName>
    <definedName name="PRINT2">#REF!</definedName>
    <definedName name="PRINT3">#REF!</definedName>
    <definedName name="printt">[3]!Print_A4</definedName>
    <definedName name="PRO">#REF!</definedName>
    <definedName name="PROD">#REF!</definedName>
    <definedName name="Prt_A4">[8]!Print_A4</definedName>
    <definedName name="Prt_Letter">[8]!Print_Letter</definedName>
    <definedName name="Prt_Qtr_A4">[8]!Print_Qtr_A4</definedName>
    <definedName name="qwrt">[2]Ky!#REF!</definedName>
    <definedName name="RAFF">#REF!</definedName>
    <definedName name="RHENI">#REF!</definedName>
    <definedName name="rngCandEUnits">"$Millions"</definedName>
    <definedName name="rngcurryr">1998</definedName>
    <definedName name="rngrptunit">"CUSA PRODUCTION"</definedName>
    <definedName name="sD">[3]!Print_Qtr_Letter</definedName>
    <definedName name="sDdsAS">[3]!Print_Qtr_A4</definedName>
    <definedName name="SDsd">[2]Ky!#REF!</definedName>
    <definedName name="SelectedYear">'[9]Never Sleep dividend portfolio'!#REF!</definedName>
    <definedName name="SGU">#REF!</definedName>
    <definedName name="Source">#REF!</definedName>
    <definedName name="SPO">#REF!</definedName>
    <definedName name="SS">#REF!</definedName>
    <definedName name="SUBJECT">#REF!</definedName>
    <definedName name="SUPPLY">#REF!</definedName>
    <definedName name="SVSChargeType">[5]PCC!#REF!</definedName>
    <definedName name="tax">[5]PCC!#REF!</definedName>
    <definedName name="TITLE">#REF!</definedName>
    <definedName name="trashme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U">#REF!</definedName>
    <definedName name="VV">#REF!</definedName>
    <definedName name="wrn.Print._.All." hidden="1">{"Print Summary",#N/A,TRUE,"BASIN";"99 Outlook vs 98 Actual",#N/A,TRUE,"BASIN";"99 Outlook vs 99 Obj",#N/A,TRUE,"BASIN";"00 vs 99 Outlook",#N/A,TRUE,"BASIN";"01 vs 00",#N/A,TRUE,"BASIN";"02 vs 01",#N/A,TRUE,"BASIN"}</definedName>
    <definedName name="wrn.Print._.BU._.and._.PC._.Print._.Summaries." hidden="1">{"BU Total Print Summary",#N/A,FALSE,"BU Total";"EPC Print Summary",#N/A,FALSE,"EPC";"WPC Print Summary",#N/A,FALSE,"WPC";"HPC Print Summary",#N/A,FALSE,"HPC-Total";"EXP Print Summary",#N/A,FALSE,"EXP";"BUGen Print Summary",#N/A,FALSE,"BU General"}</definedName>
    <definedName name="wrn.Print._.BU._.General._.Package." hidden="1">{"BUGen Print Summary",#N/A,FALSE,"BU General";"BUGen 99 Outlook vs 98 Actual",#N/A,FALSE,"BU General";"BUGen 99 Outlook vs 99 Obj",#N/A,FALSE,"BU General";"BUGen 00 vs 99 Outlook",#N/A,FALSE,"BU General";"BUGen 01 vs 00",#N/A,FALSE,"BU General";"BUGen 02 vs 01",#N/A,FALSE,"BU General"}</definedName>
    <definedName name="wrn.Print._.BU._.Total._.with._.Variances." hidden="1">{"BU Total Print Summary",#N/A,FALSE,"BU Total";"BU Total 99 Outlook vs 98 Actual",#N/A,FALSE,"BU Total";"BU Total 99 Outlook vs 99 Obj",#N/A,FALSE,"BU Total";"BU Total 00 vs 99 Outlook",#N/A,FALSE,"BU Total";"BU Total 01 vs 00",#N/A,FALSE,"BU Total";"BU Total 02 vs 01",#N/A,FALSE,"BU Total"}</definedName>
    <definedName name="wrn.Print._.EPC._.Package." hidden="1">{"EPC Print Summary",#N/A,FALSE,"EPC";"EPC 99 Outlook vs 98 Actual",#N/A,FALSE,"EPC";"EPC 99 Outlook vs 99 Obj",#N/A,FALSE,"EPC";"EPC 00 vs 99 Outlook",#N/A,FALSE,"EPC";"EPC 01 vs 00",#N/A,FALSE,"EPC";"EPC 02 vs 01",#N/A,FALSE,"EPC"}</definedName>
    <definedName name="wrn.Print._.Exploration._.Package." hidden="1">{"EXP Print Summary",#N/A,FALSE,"EXP";"EXP 99 Outlook vs 98 Actual",#N/A,FALSE,"EXP";"EXP 99 Outlook vs 99 Obj",#N/A,FALSE,"EXP";"EXP 00 vs 99 Outlook",#N/A,FALSE,"EXP";"EXP 01 vs 00",#N/A,FALSE,"EXP";"EXP 02 vs 01",#N/A,FALSE,"EXP"}</definedName>
    <definedName name="wrn.Print._.Harvest._.Package.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wrn.Print._.WPC._.Package.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XX">#REF!</definedName>
    <definedName name="Z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ZZ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비용Detail">#REF!</definedName>
    <definedName name="소유">#REF!</definedName>
    <definedName name="인쇄">[2]!인쇄</definedName>
    <definedName name="평잔_c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J12" i="1"/>
  <c r="I14" i="1"/>
  <c r="J14" i="1"/>
  <c r="I15" i="1"/>
  <c r="I16" i="1"/>
  <c r="I17" i="1"/>
  <c r="I18" i="1"/>
  <c r="I19" i="1"/>
  <c r="I21" i="1"/>
  <c r="J21" i="1"/>
  <c r="I22" i="1"/>
  <c r="J22" i="1"/>
</calcChain>
</file>

<file path=xl/sharedStrings.xml><?xml version="1.0" encoding="utf-8"?>
<sst xmlns="http://schemas.openxmlformats.org/spreadsheetml/2006/main" count="91" uniqueCount="53">
  <si>
    <t>종목명</t>
  </si>
  <si>
    <t>순자산(억원)</t>
    <phoneticPr fontId="6" type="noConversion"/>
  </si>
  <si>
    <t>유동성 
(거래 용이성)</t>
    <phoneticPr fontId="6" type="noConversion"/>
  </si>
  <si>
    <t>설정일</t>
    <phoneticPr fontId="5" type="noConversion"/>
  </si>
  <si>
    <t>비용 상세</t>
    <phoneticPr fontId="5" type="noConversion"/>
  </si>
  <si>
    <t>total 비용
(%)</t>
    <phoneticPr fontId="6" type="noConversion"/>
  </si>
  <si>
    <t>배당</t>
    <phoneticPr fontId="6" type="noConversion"/>
  </si>
  <si>
    <t>YTM
(24/11/28 기준)</t>
    <phoneticPr fontId="6" type="noConversion"/>
  </si>
  <si>
    <t>듀레이션</t>
    <phoneticPr fontId="6" type="noConversion"/>
  </si>
  <si>
    <t>퇴직연금
비위험자산 여부</t>
    <phoneticPr fontId="5" type="noConversion"/>
  </si>
  <si>
    <t>비고</t>
    <phoneticPr fontId="6" type="noConversion"/>
  </si>
  <si>
    <t>(24/11/28 현재)</t>
    <phoneticPr fontId="5" type="noConversion"/>
  </si>
  <si>
    <t>총보수(%)</t>
    <phoneticPr fontId="5" type="noConversion"/>
  </si>
  <si>
    <t>기타비용(%)</t>
    <phoneticPr fontId="5" type="noConversion"/>
  </si>
  <si>
    <t>매매중개수수료(%)</t>
    <phoneticPr fontId="5" type="noConversion"/>
  </si>
  <si>
    <t>배당율(%)*</t>
    <phoneticPr fontId="6" type="noConversion"/>
  </si>
  <si>
    <t>배당주기</t>
    <phoneticPr fontId="6" type="noConversion"/>
  </si>
  <si>
    <t>1개월</t>
    <phoneticPr fontId="6" type="noConversion"/>
  </si>
  <si>
    <t>3개월</t>
    <phoneticPr fontId="6" type="noConversion"/>
  </si>
  <si>
    <t>6개월</t>
    <phoneticPr fontId="6" type="noConversion"/>
  </si>
  <si>
    <t>12개월</t>
    <phoneticPr fontId="6" type="noConversion"/>
  </si>
  <si>
    <t>보통</t>
    <phoneticPr fontId="5" type="noConversion"/>
  </si>
  <si>
    <t>미지급 후 재투자</t>
    <phoneticPr fontId="5" type="noConversion"/>
  </si>
  <si>
    <t>O</t>
    <phoneticPr fontId="5" type="noConversion"/>
  </si>
  <si>
    <t>극히 부족</t>
    <phoneticPr fontId="5" type="noConversion"/>
  </si>
  <si>
    <t>월배당</t>
    <phoneticPr fontId="5" type="noConversion"/>
  </si>
  <si>
    <t>-</t>
    <phoneticPr fontId="5" type="noConversion"/>
  </si>
  <si>
    <t>양호</t>
    <phoneticPr fontId="5" type="noConversion"/>
  </si>
  <si>
    <t xml:space="preserve">* 배당율 : 2024년 11월 29일 이전 1년간 총배당금 / 현재가(2024년 11월 29일 현재) or 1년 미만 배당금 평균 x 12 / 현재가(2024년 11월 29일 현재)  </t>
    <phoneticPr fontId="6" type="noConversion"/>
  </si>
  <si>
    <t>* 유동성 : 매우 양호(일간 거래량 1백만주 이상), 양호(10만주 이상), 보통(5~10만주 수준), 부족(2~5만주 수준), 매우 부족(1~2만주 수준), 극히 부족(1만주 미만)</t>
    <phoneticPr fontId="6" type="noConversion"/>
  </si>
  <si>
    <t>매우 부족</t>
    <phoneticPr fontId="5" type="noConversion"/>
  </si>
  <si>
    <t>국내상장 초장기채권(듀레이션 10 이상) ETF 현황</t>
    <phoneticPr fontId="6" type="noConversion"/>
  </si>
  <si>
    <t>Kodex 장기종합채권(AA-이상) 액티브KAP</t>
    <phoneticPr fontId="5" type="noConversion"/>
  </si>
  <si>
    <t>2020.09.25</t>
    <phoneticPr fontId="5" type="noConversion"/>
  </si>
  <si>
    <t>KODEX 국고채30년 액티브</t>
    <phoneticPr fontId="5" type="noConversion"/>
  </si>
  <si>
    <t>SOL 국고채30년액티브</t>
    <phoneticPr fontId="5" type="noConversion"/>
  </si>
  <si>
    <t>TIGER 국고채30년스트립액티브</t>
    <phoneticPr fontId="5" type="noConversion"/>
  </si>
  <si>
    <t>RISE KIS국고채30년Enhanced</t>
    <phoneticPr fontId="5" type="noConversion"/>
  </si>
  <si>
    <t>30% 수준 레버리지</t>
    <phoneticPr fontId="5" type="noConversion"/>
  </si>
  <si>
    <t>KODEX 미국30년국채액티브(H)</t>
    <phoneticPr fontId="5" type="noConversion"/>
  </si>
  <si>
    <t>SOL 미국30년국채액티브(H)</t>
    <phoneticPr fontId="5" type="noConversion"/>
  </si>
  <si>
    <t>TIGER 미국30년국채스트립액티브(합성H)</t>
    <phoneticPr fontId="5" type="noConversion"/>
  </si>
  <si>
    <t>ACE 미국30년국채액티브(H)</t>
    <phoneticPr fontId="5" type="noConversion"/>
  </si>
  <si>
    <t>매우 양호</t>
    <phoneticPr fontId="5" type="noConversion"/>
  </si>
  <si>
    <t>ACE 미국30년국채액티브</t>
    <phoneticPr fontId="5" type="noConversion"/>
  </si>
  <si>
    <t>RISE 미국30년국채액티브</t>
    <phoneticPr fontId="5" type="noConversion"/>
  </si>
  <si>
    <t>RISE 미국30년국채엔화노출(합성H)</t>
    <phoneticPr fontId="5" type="noConversion"/>
  </si>
  <si>
    <t>미국 30년 국채 투자 + 엔화 투자, 엔달러 헷지 but 엔화 노출</t>
    <phoneticPr fontId="5" type="noConversion"/>
  </si>
  <si>
    <t>ACE 미국30년국채엔화노출액티브(H)</t>
    <phoneticPr fontId="5" type="noConversion"/>
  </si>
  <si>
    <t>미국 31년 국채 투자 + 엔화 투자, 엔달러 헷지 but 엔화 노출</t>
  </si>
  <si>
    <r>
      <t>수익률</t>
    </r>
    <r>
      <rPr>
        <b/>
        <sz val="11"/>
        <color theme="0"/>
        <rFont val="맑은 고딕"/>
        <family val="2"/>
        <charset val="129"/>
      </rPr>
      <t>(%, 24/12/12 현재)</t>
    </r>
    <phoneticPr fontId="6" type="noConversion"/>
  </si>
  <si>
    <t>원금과 이자가 분리된 스트립 채권의 원금에만 투자하여 듀레이션을 극대화</t>
    <phoneticPr fontId="5" type="noConversion"/>
  </si>
  <si>
    <t>반기배당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</si>
</sst>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22"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b/>
      <sz val="13"/>
      <color theme="0"/>
      <name val="맑은 고딕"/>
      <family val="3"/>
      <charset val="129"/>
      <scheme val="minor"/>
    </font>
    <font>
      <b/>
      <sz val="13"/>
      <color theme="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</font>
    <font>
      <sz val="11"/>
      <color theme="1"/>
      <name val="맑은 고딕"/>
      <family val="2"/>
      <charset val="129"/>
      <scheme val="minor"/>
    </font>
    <font>
      <b/>
      <sz val="13"/>
      <color theme="1"/>
      <name val="맑은 고딕"/>
      <family val="2"/>
      <charset val="129"/>
      <scheme val="minor"/>
    </font>
    <font>
      <sz val="12"/>
      <name val="맑은 고딕"/>
      <family val="2"/>
      <charset val="129"/>
    </font>
    <font>
      <sz val="12"/>
      <name val="맑은 고딕"/>
      <family val="2"/>
      <charset val="129"/>
      <scheme val="minor"/>
    </font>
    <font>
      <b/>
      <sz val="12"/>
      <color theme="1"/>
      <name val="맑은 고딕"/>
      <family val="2"/>
      <scheme val="minor"/>
    </font>
    <font>
      <sz val="12"/>
      <color theme="1"/>
      <name val="맑은 고딕"/>
      <family val="3"/>
      <charset val="129"/>
    </font>
    <font>
      <sz val="12"/>
      <color theme="1"/>
      <name val="맑은 고딕"/>
      <family val="2"/>
    </font>
    <font>
      <b/>
      <u/>
      <sz val="26"/>
      <color theme="1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3"/>
      <color theme="0"/>
      <name val="맑은 고딕 (본문)"/>
      <family val="3"/>
    </font>
    <font>
      <b/>
      <sz val="11"/>
      <color theme="0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4" fillId="0" borderId="0" xfId="2" applyFont="1">
      <alignment vertical="center"/>
    </xf>
    <xf numFmtId="0" fontId="4" fillId="2" borderId="0" xfId="2" applyFont="1" applyFill="1">
      <alignment vertical="center"/>
    </xf>
    <xf numFmtId="0" fontId="4" fillId="2" borderId="0" xfId="2" applyFont="1" applyFill="1" applyAlignment="1">
      <alignment horizontal="center" vertical="center"/>
    </xf>
    <xf numFmtId="0" fontId="9" fillId="3" borderId="1" xfId="3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2" fillId="2" borderId="0" xfId="2" applyFont="1" applyFill="1">
      <alignment vertical="center"/>
    </xf>
    <xf numFmtId="176" fontId="14" fillId="2" borderId="3" xfId="4" applyNumberFormat="1" applyFont="1" applyFill="1" applyBorder="1" applyAlignment="1">
      <alignment horizontal="center" vertical="center" wrapText="1"/>
    </xf>
    <xf numFmtId="14" fontId="14" fillId="2" borderId="3" xfId="3" applyNumberFormat="1" applyFont="1" applyFill="1" applyBorder="1" applyAlignment="1">
      <alignment horizontal="center" vertical="center" wrapText="1"/>
    </xf>
    <xf numFmtId="0" fontId="14" fillId="2" borderId="3" xfId="3" applyFont="1" applyFill="1" applyBorder="1" applyAlignment="1">
      <alignment horizontal="center" vertical="center" wrapText="1"/>
    </xf>
    <xf numFmtId="2" fontId="14" fillId="2" borderId="3" xfId="3" applyNumberFormat="1" applyFont="1" applyFill="1" applyBorder="1" applyAlignment="1">
      <alignment horizontal="center" vertical="center" wrapText="1"/>
    </xf>
    <xf numFmtId="0" fontId="2" fillId="0" borderId="0" xfId="2" applyFont="1">
      <alignment vertical="center"/>
    </xf>
    <xf numFmtId="10" fontId="13" fillId="2" borderId="3" xfId="1" applyNumberFormat="1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6" fillId="2" borderId="0" xfId="2" applyFont="1" applyFill="1">
      <alignment vertical="center"/>
    </xf>
    <xf numFmtId="0" fontId="17" fillId="2" borderId="0" xfId="2" applyFont="1" applyFill="1">
      <alignment vertical="center"/>
    </xf>
    <xf numFmtId="0" fontId="0" fillId="2" borderId="0" xfId="0" applyFill="1">
      <alignment vertical="center"/>
    </xf>
    <xf numFmtId="0" fontId="2" fillId="2" borderId="0" xfId="2" applyFont="1" applyFill="1" applyAlignment="1">
      <alignment horizontal="center" vertical="center"/>
    </xf>
    <xf numFmtId="0" fontId="19" fillId="2" borderId="0" xfId="2" applyFont="1" applyFill="1">
      <alignment vertical="center"/>
    </xf>
    <xf numFmtId="0" fontId="19" fillId="0" borderId="0" xfId="2" applyFont="1">
      <alignment vertical="center"/>
    </xf>
    <xf numFmtId="0" fontId="21" fillId="3" borderId="2" xfId="3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76" fontId="14" fillId="2" borderId="0" xfId="4" applyNumberFormat="1" applyFont="1" applyFill="1" applyBorder="1" applyAlignment="1">
      <alignment horizontal="center" vertical="center" wrapText="1"/>
    </xf>
    <xf numFmtId="0" fontId="14" fillId="2" borderId="0" xfId="3" applyFont="1" applyFill="1" applyAlignment="1">
      <alignment horizontal="center" vertical="center" wrapText="1"/>
    </xf>
    <xf numFmtId="14" fontId="14" fillId="2" borderId="0" xfId="3" applyNumberFormat="1" applyFont="1" applyFill="1" applyAlignment="1">
      <alignment horizontal="center" vertical="center" wrapText="1"/>
    </xf>
    <xf numFmtId="10" fontId="13" fillId="2" borderId="0" xfId="1" applyNumberFormat="1" applyFont="1" applyFill="1" applyBorder="1" applyAlignment="1">
      <alignment horizontal="center" vertical="center" wrapText="1"/>
    </xf>
    <xf numFmtId="2" fontId="14" fillId="2" borderId="0" xfId="3" applyNumberFormat="1" applyFont="1" applyFill="1" applyAlignment="1">
      <alignment horizontal="center" vertical="center" wrapText="1"/>
    </xf>
    <xf numFmtId="10" fontId="13" fillId="2" borderId="0" xfId="1" applyNumberFormat="1" applyFont="1" applyFill="1" applyBorder="1" applyAlignment="1">
      <alignment vertical="center" wrapText="1"/>
    </xf>
    <xf numFmtId="0" fontId="18" fillId="2" borderId="0" xfId="2" applyFont="1" applyFill="1" applyAlignment="1">
      <alignment horizontal="center" vertical="center"/>
    </xf>
    <xf numFmtId="0" fontId="9" fillId="3" borderId="1" xfId="3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20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9" fillId="3" borderId="4" xfId="3" applyFont="1" applyFill="1" applyBorder="1" applyAlignment="1">
      <alignment horizontal="center" vertical="center" wrapText="1"/>
    </xf>
    <xf numFmtId="0" fontId="14" fillId="2" borderId="3" xfId="3" applyFont="1" applyFill="1" applyBorder="1" applyAlignment="1">
      <alignment horizontal="left" vertical="center" wrapText="1"/>
    </xf>
    <xf numFmtId="0" fontId="14" fillId="2" borderId="0" xfId="3" applyFont="1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10" fontId="13" fillId="2" borderId="3" xfId="1" applyNumberFormat="1" applyFont="1" applyFill="1" applyBorder="1" applyAlignment="1">
      <alignment horizontal="center" vertical="center" wrapText="1"/>
    </xf>
    <xf numFmtId="0" fontId="1" fillId="2" borderId="3" xfId="2" applyFont="1" applyFill="1" applyBorder="1" applyAlignment="1">
      <alignment horizontal="center" vertical="center"/>
    </xf>
  </cellXfs>
  <cellStyles count="5">
    <cellStyle name="백분율" xfId="1" builtinId="5"/>
    <cellStyle name="쉼표 [0] 2" xfId="4" xr:uid="{44CADEE9-CAC4-B348-8425-4A93FC376878}"/>
    <cellStyle name="표준" xfId="0" builtinId="0"/>
    <cellStyle name="표준 2" xfId="3" xr:uid="{266EA0A8-04D1-F643-BF75-D096B2359F8E}"/>
    <cellStyle name="표준 5 2" xfId="2" xr:uid="{C43420EB-EB31-E04D-95C0-4B8DFC4982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HSK-BUD\PCC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1Sm\CM_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BMC\A1_Project\Synergy_Model\00_CT_data\Mer00\E-CABLE\2000\FORM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14366/2003bp/BMC/A1_Project/Synergy_Model/00_CT_data/Mer00/E-CABLE/2000/1_SKK_~1/CASHFLOW/1997/STAND/CF97-ST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jtk-note\&#44428;&#51333;&#53469;(00.9&#51060;&#54980;)\2003%20BP\Network%20Value(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BMC\A1_Project\Synergy_Model\00_CT_data\Mer00\E-CABLE\2000\1_SKK_~1\CASHFLOW\1997\STAND\CF97-ST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YP\Act\02Act\Data\Mer0212_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Documents%20and%20Settings\C14040.DOMAINHQ\My%20Documents\03VM\Model_2\03bps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201ac03d97368e8/&#45936;&#49828;&#53356;&#53457;/PURPLE%20CAT/&#53804;&#51088;/&#4352;&#4449;&#4352;&#4456;&#4359;&#4462;%2020231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C"/>
      <sheetName val="SRW"/>
      <sheetName val="현황"/>
      <sheetName val="JAN"/>
      <sheetName val="PCC-1"/>
      <sheetName val="부탄_FS별"/>
      <sheetName val="프로판_FS별"/>
      <sheetName val="각종산출기준_변경전"/>
      <sheetName val="UNIT DATA"/>
      <sheetName val="HYUNDAI"/>
      <sheetName val="LG-CTX"/>
      <sheetName val="TwoWayPi (2)"/>
      <sheetName val="송유관"/>
      <sheetName val="재선정계(196)"/>
      <sheetName val="추가협상13개소"/>
      <sheetName val="PCC(430개소) "/>
      <sheetName val="CA_Data"/>
      <sheetName val="MM"/>
      <sheetName val="MM_A"/>
      <sheetName val="S.Rev"/>
      <sheetName val="TPA"/>
      <sheetName val="Sales"/>
      <sheetName val="MM_F"/>
      <sheetName val="시산표"/>
      <sheetName val="MBA"/>
      <sheetName val="month"/>
      <sheetName val="TOTAL(JAN-DEC)"/>
      <sheetName val="재고"/>
      <sheetName val="Model"/>
      <sheetName val="자산list"/>
      <sheetName val="Data"/>
      <sheetName val="15년 Market Seg"/>
      <sheetName val="시도별_회사Thru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Fm"/>
      <sheetName val="M(월별)"/>
      <sheetName val="M(IPP)"/>
      <sheetName val="M(MOPS)"/>
      <sheetName val="M"/>
      <sheetName val="D"/>
      <sheetName val="Prc"/>
      <sheetName val="Bd"/>
      <sheetName val="Bbl"/>
      <sheetName val="Rev"/>
      <sheetName val="Cost"/>
      <sheetName val="C"/>
      <sheetName val="Lub"/>
      <sheetName val="PP"/>
      <sheetName val="Aro"/>
      <sheetName val="AR"/>
      <sheetName val="Otr"/>
      <sheetName val="CM_M"/>
      <sheetName val="SR_YTD"/>
      <sheetName val="ER"/>
      <sheetName val="Comp"/>
      <sheetName val="Comp-F(QPRC)"/>
      <sheetName val="Comp-F(APR)"/>
      <sheetName val="Comp-F(Prc)"/>
      <sheetName val="Comp-F"/>
      <sheetName val="O"/>
      <sheetName val="Comp(QPRC)"/>
      <sheetName val="CM_01"/>
      <sheetName val="#REF"/>
      <sheetName val="PCC"/>
      <sheetName val="Scenario"/>
      <sheetName val="US$ I (SEG.)"/>
      <sheetName val="UNIT DATA"/>
      <sheetName val="Option_Data"/>
      <sheetName val="Option_Check"/>
      <sheetName val="SP_FWD_Input"/>
      <sheetName val="SP_FWD_Data"/>
      <sheetName val="BS-E"/>
      <sheetName val="BS요약"/>
      <sheetName val="Balance sheet"/>
      <sheetName val="shTemp"/>
      <sheetName val="ref.ea"/>
      <sheetName val="US$_I_(SEG_)"/>
      <sheetName val="UNIT_DATA"/>
      <sheetName val="ref_ea"/>
      <sheetName val="Sheet1"/>
      <sheetName val="관세-기금 효과"/>
      <sheetName val="EX-기금"/>
      <sheetName val="SUMMARY CTX10%"/>
      <sheetName val="cur_sb"/>
      <sheetName val="pre_sb"/>
      <sheetName val="Master 실적 Control"/>
      <sheetName val="2003년 목표관리 Master"/>
      <sheetName val="운임율표"/>
      <sheetName val="CASECOMP"/>
      <sheetName val="업무회의비"/>
      <sheetName val="영흥TL(UP,DOWN) "/>
      <sheetName val="월별 재고가액"/>
      <sheetName val="CRU"/>
    </sheetNames>
    <definedNames>
      <definedName name="인쇄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"/>
      <sheetName val="지역별수출"/>
      <sheetName val="손익요약(미사용)"/>
      <sheetName val="관세-기금 효과"/>
      <sheetName val="EX-기금"/>
      <sheetName val="손익요약"/>
      <sheetName val="IMPORT"/>
      <sheetName val="직매이관_관할마스터"/>
      <sheetName val="HYUNDAI"/>
      <sheetName val="CRU"/>
      <sheetName val="LG-CTX"/>
      <sheetName val="출하처"/>
      <sheetName val="제품"/>
      <sheetName val="관세-기금_효과"/>
      <sheetName val="OWNUSE"/>
      <sheetName val="INV"/>
      <sheetName val="Economics"/>
      <sheetName val="ModelSetup"/>
      <sheetName val="TwoWayPi (2)"/>
      <sheetName val="Dratio2 (2)"/>
      <sheetName val="TwoWayPi2 (2)"/>
      <sheetName val="이름"/>
      <sheetName val="원본"/>
      <sheetName val="요인분석"/>
      <sheetName val="TERM95-96"/>
      <sheetName val="SUMMARY CTX10%"/>
      <sheetName val="MBA"/>
      <sheetName val="횡성fullcapa(36만조)-Layout-1공1층"/>
      <sheetName val="Ky"/>
      <sheetName val="Site구분"/>
      <sheetName val="emerg 1"/>
      <sheetName val="Table"/>
    </sheetNames>
    <definedNames>
      <definedName name="Print_A4"/>
      <definedName name="Print_Letter"/>
      <definedName name="Print_Qtr_A4"/>
      <definedName name="Print_Qtr_Lette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Valuation"/>
      <sheetName val="MBA"/>
      <sheetName val="Crude &amp; Gas Inputs"/>
      <sheetName val="LPG Inputs"/>
      <sheetName val="관세-기금 효과"/>
      <sheetName val="기본"/>
      <sheetName val="RPT_D"/>
      <sheetName val="RPT_M"/>
      <sheetName val="RPT_S"/>
      <sheetName val="month"/>
      <sheetName val="TOTAL(JAN-DEC)"/>
      <sheetName val="Crude_&amp;_Gas_Inputs"/>
      <sheetName val="LPG_Inputs"/>
      <sheetName val="관세-기금_효과"/>
      <sheetName val="#REF"/>
      <sheetName val="cc무상수량"/>
      <sheetName val="Sheet1 (6)"/>
      <sheetName val="만기잔액"/>
      <sheetName val="상수도토공집계표"/>
      <sheetName val="Fn"/>
      <sheetName val="CutTarPrice2003"/>
      <sheetName val="Stocks02"/>
      <sheetName val="상환스케줄"/>
      <sheetName val="Code"/>
      <sheetName val="DT"/>
      <sheetName val="SPOT_00"/>
      <sheetName val="Sheet4"/>
      <sheetName val="PSV"/>
      <sheetName val="손익가정10"/>
      <sheetName val="횡성fullcapa(36만조)-Layout-1공1층"/>
      <sheetName val="PCC"/>
      <sheetName val="Asset9809CAK"/>
      <sheetName val="FACTOR94"/>
      <sheetName val="손익요약(미사용)"/>
      <sheetName val="최초"/>
      <sheetName val="Info"/>
      <sheetName val="송유관"/>
      <sheetName val="Ky"/>
      <sheetName val="Spot Economics"/>
      <sheetName val="be"/>
      <sheetName val="직매이관_관할마스터"/>
      <sheetName val="Input Names"/>
      <sheetName val="Spot_Economics"/>
      <sheetName val="범례(필독)"/>
      <sheetName val="IMPORT"/>
      <sheetName val="Data"/>
      <sheetName val="Lookup3_BTX"/>
      <sheetName val="Lookup3_GP"/>
      <sheetName val="Lookup3_Heavy"/>
      <sheetName val="Lookup3_PP"/>
      <sheetName val="DATA for Bill"/>
      <sheetName val="LAND_HOYU"/>
      <sheetName val="LAND_YUKO"/>
      <sheetName val="US$ I (SEG.)"/>
      <sheetName val="MN2G"/>
      <sheetName val="PV"/>
      <sheetName val="Data Input"/>
      <sheetName val="pl"/>
      <sheetName val="CASECOMP"/>
      <sheetName val="CB"/>
      <sheetName val="Codes"/>
      <sheetName val="Reference"/>
      <sheetName val="rawdata"/>
      <sheetName val="BP"/>
      <sheetName val="cur_sb"/>
      <sheetName val="pre_sb"/>
      <sheetName val="Sheet1"/>
      <sheetName val="합계신고"/>
      <sheetName val="GraphData"/>
      <sheetName val="EX-기금"/>
      <sheetName val="param"/>
      <sheetName val="Table"/>
      <sheetName val="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tion"/>
      <sheetName val="simulation (cc만)"/>
      <sheetName val="CC비율"/>
      <sheetName val="CC(영문)"/>
      <sheetName val="Sheet2"/>
      <sheetName val="CC당위성"/>
      <sheetName val="CC 시나리오"/>
      <sheetName val="PCC"/>
      <sheetName val="세부계획"/>
      <sheetName val="Performance"/>
      <sheetName val="base case (2)"/>
      <sheetName val="CASECOMP"/>
      <sheetName val="Sim"/>
      <sheetName val="Exp(Data)"/>
      <sheetName val="simulation_(cc만)"/>
      <sheetName val="CC_시나리오"/>
      <sheetName val="base_case_(2)"/>
      <sheetName val="Freight Rates"/>
      <sheetName val="shTemp"/>
      <sheetName val="ref.ea"/>
      <sheetName val="Cement"/>
      <sheetName val="MACRO"/>
      <sheetName val="용량표1"/>
      <sheetName val="용량표2"/>
      <sheetName val="TABLE"/>
      <sheetName val="pl"/>
      <sheetName val="변경총괄지(1)"/>
      <sheetName val="Network Value(2003)"/>
      <sheetName val="만기잔액"/>
      <sheetName val="Crude Actual"/>
      <sheetName val="PMS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송유관"/>
      <sheetName val="Ky"/>
      <sheetName val="Spot Economics"/>
      <sheetName val="범례(필독)"/>
      <sheetName val="Input Names"/>
      <sheetName val="직매이관_관할마스터"/>
      <sheetName val="PCC"/>
      <sheetName val="LAND_HOYU"/>
      <sheetName val="LAND_YUKO"/>
      <sheetName val="US$ I (SEG.)"/>
      <sheetName val="be"/>
      <sheetName val="Spot_Economics"/>
      <sheetName val="IMPORT"/>
      <sheetName val="Data Input"/>
      <sheetName val="MN2G"/>
      <sheetName val="Data"/>
      <sheetName val="Lookup3_BTX"/>
      <sheetName val="Lookup3_GP"/>
      <sheetName val="Lookup3_Heavy"/>
      <sheetName val="Lookup3_PP"/>
      <sheetName val="DATA for Bill"/>
      <sheetName val="PV"/>
      <sheetName val="pl"/>
      <sheetName val="CASECOMP"/>
      <sheetName val="관세-기금 효과"/>
      <sheetName val="Codes"/>
      <sheetName val="#REF"/>
      <sheetName val="CB"/>
      <sheetName val="rawdata"/>
      <sheetName val="Reference"/>
      <sheetName val="BP"/>
      <sheetName val="cur_sb"/>
      <sheetName val="pre_sb"/>
      <sheetName val="Sheet1"/>
      <sheetName val="합계신고"/>
      <sheetName val="MBA"/>
      <sheetName val="FACTOR94"/>
      <sheetName val="손익요약(미사용)"/>
      <sheetName val="GraphData"/>
      <sheetName val="EX-기금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손익요약(미사용)"/>
      <sheetName val="손익분석(미사용)"/>
      <sheetName val="Sheet1"/>
      <sheetName val="pre대비final"/>
      <sheetName val="5월set up"/>
      <sheetName val="0212"/>
      <sheetName val="0212F_요약"/>
      <sheetName val="bse"/>
      <sheetName val="실적"/>
      <sheetName val="VM_NEW"/>
      <sheetName val="0201tb"/>
      <sheetName val="1_2차증감"/>
      <sheetName val="VM기준_누계 "/>
      <sheetName val="VM기준"/>
      <sheetName val="정유"/>
      <sheetName val="윤활유"/>
      <sheetName val="PP"/>
      <sheetName val="방향족"/>
      <sheetName val="SPL"/>
      <sheetName val="세전분석"/>
      <sheetName val="Module1"/>
      <sheetName val="SR-PRE비교(미사용)"/>
      <sheetName val="YTD-SR(미사용)"/>
      <sheetName val="SR-전년비교(미사용)"/>
      <sheetName val="SR(YTD)"/>
      <sheetName val="CM_M"/>
      <sheetName val="공표매출액"/>
      <sheetName val="Mer0212_final"/>
      <sheetName val="#REF"/>
      <sheetName val="IMPORT"/>
      <sheetName val="Checks"/>
      <sheetName val="5월set_up"/>
      <sheetName val="VM기준_누계_"/>
      <sheetName val="관세-기금 효과"/>
      <sheetName val="A_T Earn by Month"/>
      <sheetName val="FACTOR94"/>
      <sheetName val="Da"/>
      <sheetName val="LAND_HOYU"/>
      <sheetName val="LAND_YUKO"/>
      <sheetName val="US$ I (SEG.)"/>
      <sheetName val="Site구분"/>
      <sheetName val="월별상세"/>
      <sheetName val="TERM95-96"/>
      <sheetName val="HYUNDAI"/>
      <sheetName val="LG-CTX"/>
      <sheetName val="cash"/>
      <sheetName val="TC IN"/>
      <sheetName val="BP"/>
      <sheetName val="Back Data"/>
      <sheetName val="MBA"/>
      <sheetName val="항목"/>
      <sheetName val="New Valuation"/>
      <sheetName val="assess"/>
      <sheetName val="Code"/>
      <sheetName val="SPOT_00"/>
      <sheetName val="b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Da"/>
      <sheetName val="Fn"/>
      <sheetName val="Wf"/>
      <sheetName val="2W"/>
      <sheetName val="2W(2)"/>
      <sheetName val="3W"/>
      <sheetName val="3W(2)"/>
      <sheetName val="2D"/>
      <sheetName val="3D"/>
      <sheetName val="YW"/>
      <sheetName val="YW(2)"/>
      <sheetName val="YD"/>
      <sheetName val="CF"/>
      <sheetName val="BS"/>
      <sheetName val="BSs"/>
      <sheetName val="EVA1"/>
      <sheetName val="Rto"/>
      <sheetName val="EVA2"/>
      <sheetName val="EVA3"/>
      <sheetName val="check"/>
      <sheetName val="03bpsl"/>
      <sheetName val="SPOT_00"/>
      <sheetName val="prmap"/>
      <sheetName val="출하처"/>
      <sheetName val="TERM95-96"/>
      <sheetName val="UNIT DATA"/>
      <sheetName val="UNIT_DATA"/>
      <sheetName val="Aromatics Fuel Gas Balance"/>
      <sheetName val="HERO01"/>
      <sheetName val="PRO"/>
      <sheetName val="손익요약(미사용)"/>
      <sheetName val="관세-기금 효과"/>
      <sheetName val="RE9604"/>
      <sheetName val="MAVG"/>
      <sheetName val="이전가격"/>
      <sheetName val="가공사"/>
      <sheetName val="P50_Case"/>
      <sheetName val="특외대"/>
    </sheetNames>
    <definedNames>
      <definedName name="Print_A4"/>
      <definedName name="Print_Letter"/>
      <definedName name="Print_Qtr_A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ver Sleep dividend portfoli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50F9C-973E-9649-9E20-C6518D2A0B20}">
  <dimension ref="A1:U27"/>
  <sheetViews>
    <sheetView tabSelected="1" topLeftCell="A4" zoomScale="70" zoomScaleNormal="70" workbookViewId="0">
      <selection activeCell="J27" sqref="J27"/>
    </sheetView>
  </sheetViews>
  <sheetFormatPr defaultColWidth="11" defaultRowHeight="16.5"/>
  <cols>
    <col min="2" max="2" width="48.125" customWidth="1"/>
    <col min="3" max="5" width="19.125" customWidth="1"/>
    <col min="6" max="9" width="20.875" customWidth="1"/>
    <col min="10" max="11" width="17.125" customWidth="1"/>
    <col min="12" max="12" width="21" customWidth="1"/>
    <col min="13" max="13" width="19.625" customWidth="1"/>
    <col min="14" max="14" width="17.125" customWidth="1"/>
    <col min="15" max="18" width="9.375" customWidth="1"/>
    <col min="19" max="19" width="72.375" customWidth="1"/>
  </cols>
  <sheetData>
    <row r="1" spans="1:21" ht="40.5" customHeight="1"/>
    <row r="2" spans="1:21" s="12" customFormat="1" ht="40.5" customHeight="1">
      <c r="B2" s="23"/>
    </row>
    <row r="3" spans="1:21" s="12" customFormat="1" ht="40.5" customHeight="1">
      <c r="A3" s="7"/>
      <c r="B3" s="19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1" s="12" customFormat="1" ht="40.5" customHeight="1">
      <c r="A4" s="7"/>
      <c r="B4" s="31" t="s">
        <v>31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7"/>
    </row>
    <row r="5" spans="1:21" s="12" customFormat="1" ht="40.5" customHeight="1">
      <c r="A5" s="7"/>
      <c r="B5" s="19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1" s="21" customFormat="1" ht="40.5" customHeight="1">
      <c r="A6" s="20"/>
      <c r="B6" s="32" t="s">
        <v>0</v>
      </c>
      <c r="C6" s="4" t="s">
        <v>1</v>
      </c>
      <c r="D6" s="32" t="s">
        <v>2</v>
      </c>
      <c r="E6" s="32" t="s">
        <v>3</v>
      </c>
      <c r="F6" s="32" t="s">
        <v>4</v>
      </c>
      <c r="G6" s="32"/>
      <c r="H6" s="32"/>
      <c r="I6" s="32" t="s">
        <v>5</v>
      </c>
      <c r="J6" s="34" t="s">
        <v>6</v>
      </c>
      <c r="K6" s="35"/>
      <c r="L6" s="34" t="s">
        <v>7</v>
      </c>
      <c r="M6" s="32" t="s">
        <v>8</v>
      </c>
      <c r="N6" s="33" t="s">
        <v>9</v>
      </c>
      <c r="O6" s="32" t="s">
        <v>50</v>
      </c>
      <c r="P6" s="32"/>
      <c r="Q6" s="32"/>
      <c r="R6" s="32"/>
      <c r="S6" s="32" t="s">
        <v>10</v>
      </c>
      <c r="T6" s="20"/>
    </row>
    <row r="7" spans="1:21" s="21" customFormat="1" ht="40.5" customHeight="1">
      <c r="A7" s="20"/>
      <c r="B7" s="33"/>
      <c r="C7" s="22" t="s">
        <v>11</v>
      </c>
      <c r="D7" s="33"/>
      <c r="E7" s="33"/>
      <c r="F7" s="5" t="s">
        <v>12</v>
      </c>
      <c r="G7" s="5" t="s">
        <v>13</v>
      </c>
      <c r="H7" s="5" t="s">
        <v>14</v>
      </c>
      <c r="I7" s="33"/>
      <c r="J7" s="5" t="s">
        <v>15</v>
      </c>
      <c r="K7" s="5" t="s">
        <v>16</v>
      </c>
      <c r="L7" s="36"/>
      <c r="M7" s="33"/>
      <c r="N7" s="37"/>
      <c r="O7" s="22" t="s">
        <v>17</v>
      </c>
      <c r="P7" s="22" t="s">
        <v>18</v>
      </c>
      <c r="Q7" s="22" t="s">
        <v>19</v>
      </c>
      <c r="R7" s="22" t="s">
        <v>20</v>
      </c>
      <c r="S7" s="33"/>
      <c r="T7" s="20"/>
    </row>
    <row r="8" spans="1:21" s="12" customFormat="1" ht="40.5" customHeight="1">
      <c r="A8" s="7"/>
      <c r="B8" s="6" t="s">
        <v>32</v>
      </c>
      <c r="C8" s="8">
        <v>1620</v>
      </c>
      <c r="D8" s="10" t="s">
        <v>24</v>
      </c>
      <c r="E8" s="9" t="s">
        <v>33</v>
      </c>
      <c r="F8" s="10">
        <v>4.4999999999999998E-2</v>
      </c>
      <c r="G8" s="10">
        <v>0.02</v>
      </c>
      <c r="H8" s="10">
        <v>9.2999999999999992E-3</v>
      </c>
      <c r="I8" s="10">
        <f>SUM(F8:H8)</f>
        <v>7.4300000000000005E-2</v>
      </c>
      <c r="J8" s="41" t="s">
        <v>22</v>
      </c>
      <c r="K8" s="41"/>
      <c r="L8" s="13">
        <v>2.9399999999999999E-2</v>
      </c>
      <c r="M8" s="14">
        <v>10.59</v>
      </c>
      <c r="N8" s="14" t="s">
        <v>23</v>
      </c>
      <c r="O8" s="10">
        <v>3.82</v>
      </c>
      <c r="P8" s="10">
        <v>4.12</v>
      </c>
      <c r="Q8" s="11">
        <v>9.3000000000000007</v>
      </c>
      <c r="R8" s="10">
        <v>13.2</v>
      </c>
      <c r="S8" s="38"/>
      <c r="T8" s="7"/>
    </row>
    <row r="9" spans="1:21" s="12" customFormat="1" ht="40.5" customHeight="1">
      <c r="A9" s="7"/>
      <c r="B9" s="6" t="s">
        <v>34</v>
      </c>
      <c r="C9" s="8">
        <v>4286</v>
      </c>
      <c r="D9" s="10" t="s">
        <v>30</v>
      </c>
      <c r="E9" s="9">
        <v>44796</v>
      </c>
      <c r="F9" s="10">
        <v>0.05</v>
      </c>
      <c r="G9" s="10">
        <v>0.02</v>
      </c>
      <c r="H9" s="10">
        <v>1.6400000000000001E-2</v>
      </c>
      <c r="I9" s="10">
        <f>SUM(F9:H9)</f>
        <v>8.6400000000000005E-2</v>
      </c>
      <c r="J9" s="41" t="s">
        <v>22</v>
      </c>
      <c r="K9" s="41"/>
      <c r="L9" s="13">
        <v>2.8000000000000001E-2</v>
      </c>
      <c r="M9" s="14">
        <v>18.920000000000002</v>
      </c>
      <c r="N9" s="14" t="s">
        <v>23</v>
      </c>
      <c r="O9" s="10">
        <v>7.17</v>
      </c>
      <c r="P9" s="10">
        <v>6.98</v>
      </c>
      <c r="Q9" s="11">
        <v>15.92</v>
      </c>
      <c r="R9" s="10">
        <v>21.9</v>
      </c>
      <c r="S9" s="38"/>
      <c r="T9" s="7"/>
    </row>
    <row r="10" spans="1:21" s="12" customFormat="1" ht="40.5" customHeight="1">
      <c r="A10" s="7"/>
      <c r="B10" s="6" t="s">
        <v>35</v>
      </c>
      <c r="C10" s="8">
        <v>112</v>
      </c>
      <c r="D10" s="10" t="s">
        <v>24</v>
      </c>
      <c r="E10" s="9">
        <v>45307</v>
      </c>
      <c r="F10" s="10">
        <v>0.05</v>
      </c>
      <c r="G10" s="10">
        <v>0.03</v>
      </c>
      <c r="H10" s="10">
        <v>0</v>
      </c>
      <c r="I10" s="10">
        <f>SUM(F10:H10)</f>
        <v>0.08</v>
      </c>
      <c r="J10" s="41" t="s">
        <v>22</v>
      </c>
      <c r="K10" s="41"/>
      <c r="L10" s="13">
        <v>2.7E-2</v>
      </c>
      <c r="M10" s="14">
        <v>19</v>
      </c>
      <c r="N10" s="14" t="s">
        <v>23</v>
      </c>
      <c r="O10" s="10">
        <v>7.24</v>
      </c>
      <c r="P10" s="10">
        <v>7.57</v>
      </c>
      <c r="Q10" s="11">
        <v>16.260000000000002</v>
      </c>
      <c r="R10" s="10" t="s">
        <v>26</v>
      </c>
      <c r="S10" s="38"/>
      <c r="T10" s="7"/>
    </row>
    <row r="11" spans="1:21" s="12" customFormat="1" ht="40.5" customHeight="1">
      <c r="A11" s="7"/>
      <c r="B11" s="6" t="s">
        <v>36</v>
      </c>
      <c r="C11" s="8">
        <v>1602</v>
      </c>
      <c r="D11" s="10" t="s">
        <v>21</v>
      </c>
      <c r="E11" s="9">
        <v>44958</v>
      </c>
      <c r="F11" s="10">
        <v>0.15</v>
      </c>
      <c r="G11" s="10">
        <v>0.03</v>
      </c>
      <c r="H11" s="10">
        <v>6.7000000000000002E-3</v>
      </c>
      <c r="I11" s="10">
        <f>SUM(F11:H11)</f>
        <v>0.1867</v>
      </c>
      <c r="J11" s="41" t="s">
        <v>22</v>
      </c>
      <c r="K11" s="41"/>
      <c r="L11" s="13">
        <v>2.6700000000000002E-2</v>
      </c>
      <c r="M11" s="14">
        <v>28.23</v>
      </c>
      <c r="N11" s="14" t="s">
        <v>23</v>
      </c>
      <c r="O11" s="10">
        <v>11.31</v>
      </c>
      <c r="P11" s="10">
        <v>11.13</v>
      </c>
      <c r="Q11" s="11">
        <v>24.8</v>
      </c>
      <c r="R11" s="10">
        <v>33.29</v>
      </c>
      <c r="S11" s="38" t="s">
        <v>51</v>
      </c>
      <c r="T11" s="7"/>
    </row>
    <row r="12" spans="1:21" s="12" customFormat="1" ht="40.5" customHeight="1">
      <c r="A12" s="7"/>
      <c r="B12" s="6" t="s">
        <v>37</v>
      </c>
      <c r="C12" s="8">
        <v>3749</v>
      </c>
      <c r="D12" s="10" t="s">
        <v>21</v>
      </c>
      <c r="E12" s="9">
        <v>44342</v>
      </c>
      <c r="F12" s="10">
        <v>0.05</v>
      </c>
      <c r="G12" s="10">
        <v>0.02</v>
      </c>
      <c r="H12" s="10">
        <v>1.55E-2</v>
      </c>
      <c r="I12" s="10">
        <f>SUM(F12:H12)</f>
        <v>8.5500000000000007E-2</v>
      </c>
      <c r="J12" s="13">
        <f>2920/82060</f>
        <v>3.5583719229831827E-2</v>
      </c>
      <c r="K12" s="42" t="s">
        <v>52</v>
      </c>
      <c r="L12" s="13">
        <v>2.46E-2</v>
      </c>
      <c r="M12" s="14">
        <v>24.87</v>
      </c>
      <c r="N12" s="14" t="s">
        <v>23</v>
      </c>
      <c r="O12" s="10">
        <v>9.91</v>
      </c>
      <c r="P12" s="10">
        <v>9.9499999999999993</v>
      </c>
      <c r="Q12" s="11">
        <v>21.71</v>
      </c>
      <c r="R12" s="10">
        <v>29.3</v>
      </c>
      <c r="S12" s="38" t="s">
        <v>38</v>
      </c>
      <c r="T12" s="7"/>
    </row>
    <row r="13" spans="1:21" s="7" customFormat="1" ht="14.25" customHeight="1">
      <c r="B13" s="24"/>
      <c r="C13" s="25"/>
      <c r="D13" s="26"/>
      <c r="E13" s="27"/>
      <c r="F13" s="26"/>
      <c r="G13" s="26"/>
      <c r="H13" s="26"/>
      <c r="I13" s="26"/>
      <c r="J13" s="30"/>
      <c r="K13" s="30"/>
      <c r="L13" s="28"/>
      <c r="M13" s="19"/>
      <c r="N13" s="19"/>
      <c r="O13" s="26"/>
      <c r="P13" s="26"/>
      <c r="Q13" s="29"/>
      <c r="R13" s="26"/>
      <c r="S13" s="39"/>
    </row>
    <row r="14" spans="1:21" s="12" customFormat="1" ht="40.5" customHeight="1">
      <c r="A14" s="7"/>
      <c r="B14" s="6" t="s">
        <v>39</v>
      </c>
      <c r="C14" s="8">
        <v>3140</v>
      </c>
      <c r="D14" s="10" t="s">
        <v>27</v>
      </c>
      <c r="E14" s="9">
        <v>45461</v>
      </c>
      <c r="F14" s="10">
        <v>1.4999999999999999E-2</v>
      </c>
      <c r="G14" s="10">
        <v>0.02</v>
      </c>
      <c r="H14" s="10">
        <v>5.5399999999999998E-2</v>
      </c>
      <c r="I14" s="10">
        <f>SUM(F14:H14)</f>
        <v>9.0400000000000008E-2</v>
      </c>
      <c r="J14" s="13">
        <f>(37+37+38+30)*3/9677</f>
        <v>4.402190761599669E-2</v>
      </c>
      <c r="K14" s="13" t="s">
        <v>25</v>
      </c>
      <c r="L14" s="13">
        <v>4.4900000000000002E-2</v>
      </c>
      <c r="M14" s="14">
        <v>16.149999999999999</v>
      </c>
      <c r="N14" s="14" t="s">
        <v>23</v>
      </c>
      <c r="O14" s="10">
        <v>1.51</v>
      </c>
      <c r="P14" s="10">
        <v>-7.51</v>
      </c>
      <c r="Q14" s="11" t="s">
        <v>26</v>
      </c>
      <c r="R14" s="10" t="s">
        <v>26</v>
      </c>
      <c r="S14" s="38"/>
      <c r="T14" s="7"/>
    </row>
    <row r="15" spans="1:21" s="12" customFormat="1" ht="40.5" customHeight="1">
      <c r="A15" s="7"/>
      <c r="B15" s="6" t="s">
        <v>40</v>
      </c>
      <c r="C15" s="8">
        <v>527</v>
      </c>
      <c r="D15" s="10" t="s">
        <v>21</v>
      </c>
      <c r="E15" s="9">
        <v>45118</v>
      </c>
      <c r="F15" s="10">
        <v>0.05</v>
      </c>
      <c r="G15" s="10">
        <v>0.06</v>
      </c>
      <c r="H15" s="10">
        <v>1.55E-2</v>
      </c>
      <c r="I15" s="10">
        <f>SUM(F15:H15)</f>
        <v>0.1255</v>
      </c>
      <c r="J15" s="41" t="s">
        <v>22</v>
      </c>
      <c r="K15" s="41"/>
      <c r="L15" s="13">
        <v>4.4999999999999998E-2</v>
      </c>
      <c r="M15" s="14">
        <v>14.59</v>
      </c>
      <c r="N15" s="14" t="s">
        <v>23</v>
      </c>
      <c r="O15" s="10">
        <v>1.3</v>
      </c>
      <c r="P15" s="10">
        <v>-7.96</v>
      </c>
      <c r="Q15" s="11">
        <v>1.85</v>
      </c>
      <c r="R15" s="10">
        <v>-1.37</v>
      </c>
      <c r="S15" s="38"/>
      <c r="T15" s="7"/>
    </row>
    <row r="16" spans="1:21" s="12" customFormat="1" ht="40.5" customHeight="1">
      <c r="A16" s="7"/>
      <c r="B16" s="6" t="s">
        <v>41</v>
      </c>
      <c r="C16" s="8">
        <v>6712</v>
      </c>
      <c r="D16" s="10" t="s">
        <v>27</v>
      </c>
      <c r="E16" s="9">
        <v>45077</v>
      </c>
      <c r="F16" s="10">
        <v>0.15</v>
      </c>
      <c r="G16" s="10">
        <v>0.06</v>
      </c>
      <c r="H16" s="10">
        <v>1.5100000000000001E-2</v>
      </c>
      <c r="I16" s="10">
        <f>SUM(F16:H16)</f>
        <v>0.22509999999999999</v>
      </c>
      <c r="J16" s="41" t="s">
        <v>22</v>
      </c>
      <c r="K16" s="41"/>
      <c r="L16" s="13">
        <v>4.4400000000000002E-2</v>
      </c>
      <c r="M16" s="14">
        <v>26.69</v>
      </c>
      <c r="N16" s="14" t="s">
        <v>23</v>
      </c>
      <c r="O16" s="10">
        <v>1.81</v>
      </c>
      <c r="P16" s="10">
        <v>-11.8</v>
      </c>
      <c r="Q16" s="11">
        <v>2.91</v>
      </c>
      <c r="R16" s="10">
        <v>-4.33</v>
      </c>
      <c r="S16" s="38" t="s">
        <v>51</v>
      </c>
      <c r="T16" s="7"/>
    </row>
    <row r="17" spans="1:20" s="12" customFormat="1" ht="40.5" customHeight="1">
      <c r="A17" s="7"/>
      <c r="B17" s="6" t="s">
        <v>42</v>
      </c>
      <c r="C17" s="8">
        <v>17992</v>
      </c>
      <c r="D17" s="10" t="s">
        <v>43</v>
      </c>
      <c r="E17" s="9">
        <v>44995</v>
      </c>
      <c r="F17" s="10">
        <v>0.05</v>
      </c>
      <c r="G17" s="10">
        <v>0.1</v>
      </c>
      <c r="H17" s="10">
        <v>1.72E-2</v>
      </c>
      <c r="I17" s="10">
        <f>SUM(F17:H17)</f>
        <v>0.16720000000000002</v>
      </c>
      <c r="J17" s="13">
        <v>3.95E-2</v>
      </c>
      <c r="K17" s="13" t="s">
        <v>25</v>
      </c>
      <c r="L17" s="13">
        <v>4.5699999999999998E-2</v>
      </c>
      <c r="M17" s="42">
        <v>16.88</v>
      </c>
      <c r="N17" s="14" t="s">
        <v>23</v>
      </c>
      <c r="O17" s="10">
        <v>1.4</v>
      </c>
      <c r="P17" s="10">
        <v>-8.25</v>
      </c>
      <c r="Q17" s="11">
        <v>2.2000000000000002</v>
      </c>
      <c r="R17" s="10">
        <v>-1.17</v>
      </c>
      <c r="S17" s="38"/>
      <c r="T17" s="7"/>
    </row>
    <row r="18" spans="1:20" s="12" customFormat="1" ht="40.5" customHeight="1">
      <c r="A18" s="7"/>
      <c r="B18" s="6" t="s">
        <v>44</v>
      </c>
      <c r="C18" s="8">
        <v>739</v>
      </c>
      <c r="D18" s="10" t="s">
        <v>27</v>
      </c>
      <c r="E18" s="9">
        <v>45359</v>
      </c>
      <c r="F18" s="10">
        <v>0.05</v>
      </c>
      <c r="G18" s="10">
        <v>0.06</v>
      </c>
      <c r="H18" s="10">
        <v>1.37E-2</v>
      </c>
      <c r="I18" s="10">
        <f t="shared" ref="I18:I19" si="0">SUM(F18:H18)</f>
        <v>0.1237</v>
      </c>
      <c r="J18" s="13">
        <v>3.2899999999999999E-2</v>
      </c>
      <c r="K18" s="13" t="s">
        <v>25</v>
      </c>
      <c r="L18" s="13">
        <v>4.5699999999999998E-2</v>
      </c>
      <c r="M18" s="42">
        <v>16.88</v>
      </c>
      <c r="N18" s="14" t="s">
        <v>23</v>
      </c>
      <c r="O18" s="10">
        <v>4.3</v>
      </c>
      <c r="P18" s="10">
        <v>-1.27</v>
      </c>
      <c r="Q18" s="11">
        <v>7</v>
      </c>
      <c r="R18" s="10" t="s">
        <v>26</v>
      </c>
      <c r="S18" s="38"/>
      <c r="T18" s="7"/>
    </row>
    <row r="19" spans="1:20" s="12" customFormat="1" ht="40.5" customHeight="1">
      <c r="A19" s="7"/>
      <c r="B19" s="6" t="s">
        <v>45</v>
      </c>
      <c r="C19" s="8">
        <v>176</v>
      </c>
      <c r="D19" s="10" t="s">
        <v>30</v>
      </c>
      <c r="E19" s="9">
        <v>45436</v>
      </c>
      <c r="F19" s="10">
        <v>0.05</v>
      </c>
      <c r="G19" s="10">
        <v>0.1</v>
      </c>
      <c r="H19" s="10">
        <v>2.8000000000000001E-2</v>
      </c>
      <c r="I19" s="10">
        <f t="shared" si="0"/>
        <v>0.17800000000000002</v>
      </c>
      <c r="J19" s="13">
        <v>5.0860000000000002E-2</v>
      </c>
      <c r="K19" s="13" t="s">
        <v>25</v>
      </c>
      <c r="L19" s="13">
        <v>4.4999999999999998E-2</v>
      </c>
      <c r="M19" s="14">
        <v>19.3</v>
      </c>
      <c r="N19" s="14" t="s">
        <v>23</v>
      </c>
      <c r="O19" s="10">
        <v>3.52</v>
      </c>
      <c r="P19" s="10">
        <v>-3.66</v>
      </c>
      <c r="Q19" s="11">
        <v>7.65</v>
      </c>
      <c r="R19" s="10" t="s">
        <v>26</v>
      </c>
      <c r="S19" s="38" t="s">
        <v>38</v>
      </c>
      <c r="T19" s="7"/>
    </row>
    <row r="20" spans="1:20" s="18" customFormat="1">
      <c r="S20" s="40"/>
    </row>
    <row r="21" spans="1:20" s="12" customFormat="1" ht="40.5" customHeight="1">
      <c r="A21" s="7"/>
      <c r="B21" s="6" t="s">
        <v>46</v>
      </c>
      <c r="C21" s="8">
        <v>4078</v>
      </c>
      <c r="D21" s="10" t="s">
        <v>27</v>
      </c>
      <c r="E21" s="9">
        <v>45287</v>
      </c>
      <c r="F21" s="10">
        <v>0.15</v>
      </c>
      <c r="G21" s="10">
        <v>0.02</v>
      </c>
      <c r="H21" s="10">
        <v>5.7999999999999996E-3</v>
      </c>
      <c r="I21" s="10">
        <f>SUM(F21:H21)</f>
        <v>0.17579999999999998</v>
      </c>
      <c r="J21" s="13">
        <f>268/8995</f>
        <v>2.9794330183435244E-2</v>
      </c>
      <c r="K21" s="13" t="s">
        <v>25</v>
      </c>
      <c r="L21" s="13">
        <v>4.5920000000000002E-2</v>
      </c>
      <c r="M21" s="14">
        <v>16.78</v>
      </c>
      <c r="N21" s="14" t="s">
        <v>23</v>
      </c>
      <c r="O21" s="10">
        <v>5.01</v>
      </c>
      <c r="P21" s="10">
        <v>-9.1</v>
      </c>
      <c r="Q21" s="11">
        <v>7.66</v>
      </c>
      <c r="R21" s="10" t="s">
        <v>26</v>
      </c>
      <c r="S21" s="38" t="s">
        <v>47</v>
      </c>
      <c r="T21" s="7"/>
    </row>
    <row r="22" spans="1:20" s="12" customFormat="1" ht="40.5" customHeight="1">
      <c r="A22" s="7"/>
      <c r="B22" s="6" t="s">
        <v>48</v>
      </c>
      <c r="C22" s="8">
        <v>1162</v>
      </c>
      <c r="D22" s="10" t="s">
        <v>27</v>
      </c>
      <c r="E22" s="9">
        <v>45363</v>
      </c>
      <c r="F22" s="10">
        <v>0.15</v>
      </c>
      <c r="G22" s="10">
        <v>0.05</v>
      </c>
      <c r="H22" s="10">
        <v>7.7000000000000002E-3</v>
      </c>
      <c r="I22" s="10">
        <f>SUM(F22:H22)</f>
        <v>0.20770000000000002</v>
      </c>
      <c r="J22" s="13">
        <f>262/9625</f>
        <v>2.7220779220779222E-2</v>
      </c>
      <c r="K22" s="13" t="s">
        <v>25</v>
      </c>
      <c r="L22" s="13">
        <v>4.4999999999999998E-2</v>
      </c>
      <c r="M22" s="14">
        <v>0.16900000000000001</v>
      </c>
      <c r="N22" s="14" t="s">
        <v>23</v>
      </c>
      <c r="O22" s="10">
        <v>4.78</v>
      </c>
      <c r="P22" s="10">
        <v>-9.27</v>
      </c>
      <c r="Q22" s="11">
        <v>7.59</v>
      </c>
      <c r="R22" s="10" t="s">
        <v>26</v>
      </c>
      <c r="S22" s="38" t="s">
        <v>49</v>
      </c>
      <c r="T22" s="7"/>
    </row>
    <row r="23" spans="1:20" s="1" customFormat="1" ht="9.75" customHeight="1">
      <c r="A23" s="2"/>
      <c r="B23" s="15"/>
      <c r="C23" s="2"/>
      <c r="D23" s="2"/>
      <c r="E23" s="2"/>
      <c r="F23" s="2"/>
      <c r="G23" s="2"/>
      <c r="H23" s="2"/>
      <c r="I23" s="2"/>
      <c r="J23" s="2"/>
      <c r="K23" s="2"/>
      <c r="L23" s="7"/>
      <c r="M23" s="7"/>
      <c r="N23" s="2"/>
      <c r="O23" s="2"/>
      <c r="P23" s="2"/>
      <c r="Q23" s="2"/>
      <c r="R23" s="2"/>
      <c r="S23" s="2"/>
      <c r="T23" s="2"/>
    </row>
    <row r="24" spans="1:20" s="1" customFormat="1" ht="18.75" customHeight="1">
      <c r="A24" s="2"/>
      <c r="B24" s="16" t="s">
        <v>28</v>
      </c>
      <c r="C24" s="3"/>
      <c r="D24" s="2"/>
      <c r="E24" s="2"/>
      <c r="F24" s="2"/>
      <c r="G24" s="2"/>
      <c r="H24" s="2"/>
      <c r="I24" s="2"/>
      <c r="J24" s="2"/>
      <c r="K24" s="2"/>
      <c r="L24" s="7"/>
      <c r="M24" s="7"/>
      <c r="N24" s="2"/>
      <c r="O24" s="2"/>
      <c r="P24" s="2"/>
      <c r="Q24" s="2"/>
      <c r="R24" s="2"/>
      <c r="S24" s="2"/>
      <c r="T24" s="2"/>
    </row>
    <row r="25" spans="1:20" s="1" customFormat="1" ht="18.75" customHeight="1">
      <c r="A25" s="2"/>
      <c r="B25" s="17" t="s">
        <v>29</v>
      </c>
      <c r="C25" s="3"/>
      <c r="D25" s="2"/>
      <c r="E25" s="2"/>
      <c r="F25" s="2"/>
      <c r="G25" s="2"/>
      <c r="H25" s="2"/>
      <c r="I25" s="2"/>
      <c r="J25" s="2"/>
      <c r="K25" s="2"/>
      <c r="L25" s="7"/>
      <c r="M25" s="7"/>
      <c r="N25" s="2"/>
      <c r="O25" s="2"/>
      <c r="P25" s="2"/>
      <c r="Q25" s="2"/>
      <c r="R25" s="2"/>
      <c r="S25" s="2"/>
      <c r="T25" s="2"/>
    </row>
    <row r="26" spans="1:20" s="12" customFormat="1" ht="40.5" customHeight="1">
      <c r="A26" s="7"/>
      <c r="B26" s="19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s="12" customFormat="1" ht="40.5" customHeight="1">
      <c r="A27" s="7"/>
      <c r="B27" s="19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</sheetData>
  <mergeCells count="18">
    <mergeCell ref="J9:K9"/>
    <mergeCell ref="J10:K10"/>
    <mergeCell ref="J11:K11"/>
    <mergeCell ref="J15:K15"/>
    <mergeCell ref="J16:K16"/>
    <mergeCell ref="J8:K8"/>
    <mergeCell ref="B4:T4"/>
    <mergeCell ref="B6:B7"/>
    <mergeCell ref="D6:D7"/>
    <mergeCell ref="E6:E7"/>
    <mergeCell ref="F6:H6"/>
    <mergeCell ref="I6:I7"/>
    <mergeCell ref="J6:K6"/>
    <mergeCell ref="L6:L7"/>
    <mergeCell ref="M6:M7"/>
    <mergeCell ref="N6:N7"/>
    <mergeCell ref="O6:R6"/>
    <mergeCell ref="S6:S7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Junwan</dc:creator>
  <cp:lastModifiedBy>Park Junwan</cp:lastModifiedBy>
  <dcterms:created xsi:type="dcterms:W3CDTF">2024-12-12T08:08:03Z</dcterms:created>
  <dcterms:modified xsi:type="dcterms:W3CDTF">2025-01-22T01:52:20Z</dcterms:modified>
</cp:coreProperties>
</file>