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nwanpark/Desktop/"/>
    </mc:Choice>
  </mc:AlternateContent>
  <xr:revisionPtr revIDLastSave="0" documentId="13_ncr:1_{E5CF0FF5-19EE-0746-8B72-E704EBB769D6}" xr6:coauthVersionLast="47" xr6:coauthVersionMax="47" xr10:uidLastSave="{00000000-0000-0000-0000-000000000000}"/>
  <bookViews>
    <workbookView xWindow="33600" yWindow="-600" windowWidth="38400" windowHeight="21600" xr2:uid="{E6340695-629A-4D2C-8713-C66CFA72A0F1}"/>
  </bookViews>
  <sheets>
    <sheet name="국내상장 해외 섹터 ETF 현황" sheetId="6" r:id="rId1"/>
    <sheet name="국내상장 미국 지수 ETF 현황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 localSheetId="1">[3]!Print_A4</definedName>
    <definedName name="_mjy2" localSheetId="0">[3]!Print_A4</definedName>
    <definedName name="_mjy2">[3]!Print_A4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°ü¼¼Á¶Á¤BBLS">#REF!</definedName>
    <definedName name="±â±Ý">#REF!</definedName>
    <definedName name="비용Detail">#REF!</definedName>
    <definedName name="소유">#REF!</definedName>
    <definedName name="인쇄" localSheetId="1">[2]!인쇄</definedName>
    <definedName name="인쇄" localSheetId="0">[2]!인쇄</definedName>
    <definedName name="인쇄">[2]!인쇄</definedName>
    <definedName name="평잔_cord">#REF!</definedName>
    <definedName name="a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 localSheetId="1">[4]!Macro1</definedName>
    <definedName name="bb" localSheetId="0">[4]!Macro1</definedName>
    <definedName name="bb">[4]!Macro1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[5]PCC!#REF!</definedName>
    <definedName name="cVb">[2]Ky!#REF!</definedName>
    <definedName name="D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 localSheetId="1">[6]!Macro1</definedName>
    <definedName name="dfg" localSheetId="0">[6]!Macro1</definedName>
    <definedName name="dfg">[6]!Macro1</definedName>
    <definedName name="EE">#REF!</definedName>
    <definedName name="EffectDate">[5]PCC!#REF!</definedName>
    <definedName name="EX">#REF!</definedName>
    <definedName name="FA">#REF!</definedName>
    <definedName name="FF">[1]PCC!#REF!</definedName>
    <definedName name="fggdg">[2]Ky!#REF!</definedName>
    <definedName name="fhajjd" localSheetId="1">[3]!Print_Letter</definedName>
    <definedName name="fhajjd" localSheetId="0">[3]!Print_Letter</definedName>
    <definedName name="fhajjd">[3]!Print_Letter</definedName>
    <definedName name="Format_AT_Actual_List">#REF!</definedName>
    <definedName name="FUND">#REF!</definedName>
    <definedName name="HH">#REF!</definedName>
    <definedName name="Import">[5]PCC!#REF!</definedName>
    <definedName name="INCOME">#REF!</definedName>
    <definedName name="JJ">#REF!</definedName>
    <definedName name="kkkk">#REF!</definedName>
    <definedName name="LandType">[5]PCC!#REF!</definedName>
    <definedName name="LOW">#REF!</definedName>
    <definedName name="lstMetrics">OFFSET(#REF!,0,0,COUNTA(#REF!))</definedName>
    <definedName name="lstYears">OFFSET(#REF!,0,1,1,COUNTA(#REF!)-1)</definedName>
    <definedName name="Macro1" localSheetId="1">[6]!Macro1</definedName>
    <definedName name="Macro1" localSheetId="0">[6]!Macro1</definedName>
    <definedName name="Macro1">[6]!Macro1</definedName>
    <definedName name="MarginType">[5]PCC!#REF!</definedName>
    <definedName name="Maturity">[5]PCC!#REF!</definedName>
    <definedName name="mjy" localSheetId="1">[6]!Macro1</definedName>
    <definedName name="mjy" localSheetId="0">[6]!Macro1</definedName>
    <definedName name="mjy">[6]!Macro1</definedName>
    <definedName name="mm">#REF!</definedName>
    <definedName name="ORA">'[7]손익요약(미사용)'!#REF!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 localSheetId="1">[3]!Print_A4</definedName>
    <definedName name="Print_A4" localSheetId="0">[3]!Print_A4</definedName>
    <definedName name="Print_A4">[3]!Print_A4</definedName>
    <definedName name="Print_Letter" localSheetId="1">[3]!Print_Letter</definedName>
    <definedName name="Print_Letter" localSheetId="0">[3]!Print_Letter</definedName>
    <definedName name="Print_Letter">[3]!Print_Letter</definedName>
    <definedName name="Print_Qtr_A4" localSheetId="1">[3]!Print_Qtr_A4</definedName>
    <definedName name="Print_Qtr_A4" localSheetId="0">[3]!Print_Qtr_A4</definedName>
    <definedName name="Print_Qtr_A4">[3]!Print_Qtr_A4</definedName>
    <definedName name="Print_Qtr_Letter" localSheetId="1">[3]!Print_Qtr_Letter</definedName>
    <definedName name="Print_Qtr_Letter" localSheetId="0">[3]!Print_Qtr_Letter</definedName>
    <definedName name="Print_Qtr_Letter">[3]!Print_Qtr_Letter</definedName>
    <definedName name="PRINT1">#REF!</definedName>
    <definedName name="PRINT2">#REF!</definedName>
    <definedName name="PRINT3">#REF!</definedName>
    <definedName name="printt" localSheetId="1">[3]!Print_A4</definedName>
    <definedName name="printt" localSheetId="0">[3]!Print_A4</definedName>
    <definedName name="printt">[3]!Print_A4</definedName>
    <definedName name="PRO">#REF!</definedName>
    <definedName name="PROD">#REF!</definedName>
    <definedName name="Prt_A4" localSheetId="1">[8]!Print_A4</definedName>
    <definedName name="Prt_A4" localSheetId="0">[8]!Print_A4</definedName>
    <definedName name="Prt_A4">[8]!Print_A4</definedName>
    <definedName name="Prt_Letter" localSheetId="1">[8]!Print_Letter</definedName>
    <definedName name="Prt_Letter" localSheetId="0">[8]!Print_Letter</definedName>
    <definedName name="Prt_Letter">[8]!Print_Letter</definedName>
    <definedName name="Prt_Qtr_A4" localSheetId="1">[8]!Print_Qtr_A4</definedName>
    <definedName name="Prt_Qtr_A4" localSheetId="0">[8]!Print_Qtr_A4</definedName>
    <definedName name="Prt_Qtr_A4">[8]!Print_Qtr_A4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 localSheetId="1">[3]!Print_Qtr_Letter</definedName>
    <definedName name="sD" localSheetId="0">[3]!Print_Qtr_Letter</definedName>
    <definedName name="sD">[3]!Print_Qtr_Letter</definedName>
    <definedName name="sDdsAS" localSheetId="1">[3]!Print_Qtr_A4</definedName>
    <definedName name="sDdsAS" localSheetId="0">[3]!Print_Qtr_A4</definedName>
    <definedName name="sDdsAS">[3]!Print_Qtr_A4</definedName>
    <definedName name="SDsd">[2]Ky!#REF!</definedName>
    <definedName name="SelectedYear">'[9]Never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[5]PCC!#REF!</definedName>
    <definedName name="tax">[5]PCC!#REF!</definedName>
    <definedName name="TITLE">#REF!</definedName>
    <definedName name="trashme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localSheetId="1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localSheetId="0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localSheetId="1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localSheetId="0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localSheetId="1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localSheetId="0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localSheetId="1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localSheetId="0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localSheetId="1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localSheetId="0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localSheetId="1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localSheetId="0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7" l="1"/>
  <c r="J66" i="7"/>
  <c r="J65" i="7"/>
  <c r="J64" i="7"/>
  <c r="J63" i="7"/>
  <c r="J62" i="7"/>
  <c r="J60" i="7"/>
  <c r="J59" i="7"/>
  <c r="J58" i="7"/>
  <c r="J56" i="7"/>
  <c r="J55" i="7"/>
  <c r="J54" i="7"/>
  <c r="J52" i="7"/>
  <c r="J51" i="7"/>
  <c r="J50" i="7"/>
  <c r="J49" i="7"/>
  <c r="J48" i="7"/>
  <c r="J47" i="7"/>
  <c r="J46" i="7"/>
  <c r="J45" i="7"/>
  <c r="J43" i="7"/>
  <c r="J42" i="7"/>
  <c r="J40" i="7"/>
  <c r="J39" i="7"/>
  <c r="J38" i="7"/>
  <c r="J37" i="7"/>
  <c r="J36" i="7"/>
  <c r="J35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J22" i="7"/>
  <c r="J21" i="7"/>
  <c r="K20" i="7"/>
  <c r="J20" i="7"/>
  <c r="J16" i="7"/>
  <c r="J14" i="7"/>
  <c r="J13" i="7"/>
  <c r="J11" i="7"/>
  <c r="J9" i="7"/>
  <c r="J118" i="6"/>
  <c r="J117" i="6"/>
  <c r="J116" i="6"/>
  <c r="J115" i="6"/>
</calcChain>
</file>

<file path=xl/sharedStrings.xml><?xml version="1.0" encoding="utf-8"?>
<sst xmlns="http://schemas.openxmlformats.org/spreadsheetml/2006/main" count="1078" uniqueCount="540">
  <si>
    <t>국내상장 주식형 ETF _ 미국 지수형</t>
    <phoneticPr fontId="9" type="noConversion"/>
  </si>
  <si>
    <t>종목명</t>
  </si>
  <si>
    <t>순자산(억원)</t>
    <phoneticPr fontId="9" type="noConversion"/>
  </si>
  <si>
    <t>유동성 
(거래 용이성)</t>
    <phoneticPr fontId="9" type="noConversion"/>
  </si>
  <si>
    <t>설정일</t>
    <phoneticPr fontId="6" type="noConversion"/>
  </si>
  <si>
    <t>비용 상세</t>
    <phoneticPr fontId="6" type="noConversion"/>
  </si>
  <si>
    <t>total 비용
(%)</t>
    <phoneticPr fontId="9" type="noConversion"/>
  </si>
  <si>
    <t>배당</t>
    <phoneticPr fontId="9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</si>
  <si>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25/3/5 현재)</t>
    </r>
    <phoneticPr fontId="9" type="noConversion"/>
  </si>
  <si>
    <t>비고</t>
    <phoneticPr fontId="9" type="noConversion"/>
  </si>
  <si>
    <t>(25/3/5 현재)</t>
    <phoneticPr fontId="6" type="noConversion"/>
  </si>
  <si>
    <t>총보수(%)</t>
    <phoneticPr fontId="6" type="noConversion"/>
  </si>
  <si>
    <t>기타비용(%)</t>
    <phoneticPr fontId="6" type="noConversion"/>
  </si>
  <si>
    <t>매매중개수수료(%)</t>
    <phoneticPr fontId="6" type="noConversion"/>
  </si>
  <si>
    <t>배당율(%)*</t>
    <phoneticPr fontId="9" type="noConversion"/>
  </si>
  <si>
    <t>배당주기</t>
    <phoneticPr fontId="9" type="noConversion"/>
  </si>
  <si>
    <t>1개월</t>
    <phoneticPr fontId="9" type="noConversion"/>
  </si>
  <si>
    <t>3개월</t>
    <phoneticPr fontId="9" type="noConversion"/>
  </si>
  <si>
    <t>6개월</t>
    <phoneticPr fontId="9" type="noConversion"/>
  </si>
  <si>
    <t>12개월</t>
    <phoneticPr fontId="9" type="noConversion"/>
  </si>
  <si>
    <t>글로벌 자산배분</t>
    <phoneticPr fontId="6" type="noConversion"/>
  </si>
  <si>
    <t>RISE 글로벌자산배분액티브</t>
    <phoneticPr fontId="6" type="noConversion"/>
  </si>
  <si>
    <t>매우 양호</t>
    <phoneticPr fontId="6" type="noConversion"/>
  </si>
  <si>
    <t>2023.06.23</t>
    <phoneticPr fontId="6" type="noConversion"/>
  </si>
  <si>
    <t>미지급 후 재투자</t>
    <phoneticPr fontId="6" type="noConversion"/>
  </si>
  <si>
    <t>미국 대형주(30%)+국내종합채권(55%)+금(15%)</t>
    <phoneticPr fontId="6" type="noConversion"/>
  </si>
  <si>
    <t>글로벌주식 대표지수</t>
    <phoneticPr fontId="6" type="noConversion"/>
  </si>
  <si>
    <t>RISE 글로벌주식분산액티브</t>
    <phoneticPr fontId="6" type="noConversion"/>
  </si>
  <si>
    <t>매우 부족</t>
    <phoneticPr fontId="6" type="noConversion"/>
  </si>
  <si>
    <t>글로벌 ETF 분산 투자(미국 50%+북미 제외 선진국(EAFE) 30%+신흥국(EM) 20%), 기초지수_Bloomberg Global Equity Market Weighted Index</t>
    <phoneticPr fontId="6" type="noConversion"/>
  </si>
  <si>
    <t>PLUS 글로벌MSCI(합성 H)</t>
    <phoneticPr fontId="6" type="noConversion"/>
  </si>
  <si>
    <t>거의 없음</t>
    <phoneticPr fontId="6" type="noConversion"/>
  </si>
  <si>
    <t>2013.12.06</t>
    <phoneticPr fontId="6" type="noConversion"/>
  </si>
  <si>
    <t>전세계 국가의 대형주 및 중형주 45개 내외에 분산 투자, 환헷지형, 기초지수_MSCI ACWI</t>
    <phoneticPr fontId="6" type="noConversion"/>
  </si>
  <si>
    <t>미국 대표지수_다우존스</t>
    <phoneticPr fontId="6" type="noConversion"/>
  </si>
  <si>
    <t>TIGER미국다우존스30</t>
    <phoneticPr fontId="6" type="noConversion"/>
  </si>
  <si>
    <t>2016.06.29</t>
    <phoneticPr fontId="6" type="noConversion"/>
  </si>
  <si>
    <t>월배당</t>
    <phoneticPr fontId="6" type="noConversion"/>
  </si>
  <si>
    <r>
      <rPr>
        <sz val="14"/>
        <color rgb="FF474747"/>
        <rFont val="맑은 고딕"/>
        <family val="2"/>
        <charset val="129"/>
      </rPr>
      <t>기초지수</t>
    </r>
    <r>
      <rPr>
        <sz val="14"/>
        <color rgb="FF474747"/>
        <rFont val="Arial"/>
        <family val="2"/>
      </rPr>
      <t>_Dow Jones Industrial Average Index (INDU)</t>
    </r>
    <phoneticPr fontId="6" type="noConversion"/>
  </si>
  <si>
    <t>미국 대표지수
S&amp;P500</t>
    <phoneticPr fontId="6" type="noConversion"/>
  </si>
  <si>
    <t>TIGER 미국S&amp;P500</t>
    <phoneticPr fontId="9" type="noConversion"/>
  </si>
  <si>
    <t>매우 양호</t>
    <phoneticPr fontId="9" type="noConversion"/>
  </si>
  <si>
    <t>분기배당</t>
    <phoneticPr fontId="9" type="noConversion"/>
  </si>
  <si>
    <t>기초지수_S&amp;P500</t>
    <phoneticPr fontId="6" type="noConversion"/>
  </si>
  <si>
    <t>TIGER 미국S&amp;P500TR(H)</t>
    <phoneticPr fontId="9" type="noConversion"/>
  </si>
  <si>
    <t>양호</t>
    <phoneticPr fontId="9" type="noConversion"/>
  </si>
  <si>
    <t>KODEX 미국S&amp;P500</t>
    <phoneticPr fontId="9" type="noConversion"/>
  </si>
  <si>
    <t>N.A.</t>
    <phoneticPr fontId="6" type="noConversion"/>
  </si>
  <si>
    <t>분기배당</t>
    <phoneticPr fontId="6" type="noConversion"/>
  </si>
  <si>
    <t>KODEX 미국S&amp;P500(H)</t>
    <phoneticPr fontId="9" type="noConversion"/>
  </si>
  <si>
    <t>KIWOOM 미국S&amp;P500</t>
    <phoneticPr fontId="9" type="noConversion"/>
  </si>
  <si>
    <t>극히 부족</t>
    <phoneticPr fontId="9" type="noConversion"/>
  </si>
  <si>
    <t>KIWOOM 미국S&amp;P500(H)</t>
    <phoneticPr fontId="9" type="noConversion"/>
  </si>
  <si>
    <t>부족</t>
    <phoneticPr fontId="9" type="noConversion"/>
  </si>
  <si>
    <t>PLUS 미국S&amp;P500</t>
    <phoneticPr fontId="9" type="noConversion"/>
  </si>
  <si>
    <t>PLUS 미국S&amp;P500(H)</t>
    <phoneticPr fontId="9" type="noConversion"/>
  </si>
  <si>
    <t>RISE 미국S&amp;P500</t>
    <phoneticPr fontId="9" type="noConversion"/>
  </si>
  <si>
    <t>양호</t>
    <phoneticPr fontId="6" type="noConversion"/>
  </si>
  <si>
    <t>RISE 미국S&amp;P500(H)</t>
    <phoneticPr fontId="9" type="noConversion"/>
  </si>
  <si>
    <t>ACE 미국S&amp;P500</t>
    <phoneticPr fontId="9" type="noConversion"/>
  </si>
  <si>
    <t>SOL 미국S&amp;P500</t>
    <phoneticPr fontId="9" type="noConversion"/>
  </si>
  <si>
    <t>HANARO 미국S&amp;P500</t>
    <phoneticPr fontId="9" type="noConversion"/>
  </si>
  <si>
    <t>WON 미국S&amp;P500</t>
    <phoneticPr fontId="9" type="noConversion"/>
  </si>
  <si>
    <t>미국 대표지수
S&amp;P500 변형</t>
    <phoneticPr fontId="6" type="noConversion"/>
  </si>
  <si>
    <t>SOL 미국S&amp;P500ESG</t>
    <phoneticPr fontId="6" type="noConversion"/>
  </si>
  <si>
    <t>부족</t>
    <phoneticPr fontId="6" type="noConversion"/>
  </si>
  <si>
    <t>2021.09.10</t>
    <phoneticPr fontId="6" type="noConversion"/>
  </si>
  <si>
    <t>S&amp;P 500 Index 중 ESG 스코어링 반영 314종목 선별 투자</t>
    <phoneticPr fontId="6" type="noConversion"/>
  </si>
  <si>
    <t>TIMEFOLIO 미국S&amp;P500액티브</t>
    <phoneticPr fontId="6" type="noConversion"/>
  </si>
  <si>
    <t>2022.05.09</t>
    <phoneticPr fontId="6" type="noConversion"/>
  </si>
  <si>
    <t>TIGER 미국S&amp;P500동일가중</t>
    <phoneticPr fontId="6" type="noConversion"/>
  </si>
  <si>
    <t>보통</t>
    <phoneticPr fontId="6" type="noConversion"/>
  </si>
  <si>
    <t>2024.07.22</t>
    <phoneticPr fontId="6" type="noConversion"/>
  </si>
  <si>
    <t>-</t>
    <phoneticPr fontId="6" type="noConversion"/>
  </si>
  <si>
    <t>S&amp;P500 동일가중방식 투자, 분기별 리밸런싱</t>
    <phoneticPr fontId="6" type="noConversion"/>
  </si>
  <si>
    <t>SOL 미국S&amp;P500엔화노출(H)</t>
    <phoneticPr fontId="6" type="noConversion"/>
  </si>
  <si>
    <t>2024.11.29</t>
    <phoneticPr fontId="6" type="noConversion"/>
  </si>
  <si>
    <t>S&amp;P500 엔화로 투자, 엔화 노출, 엔달러 헷지</t>
    <phoneticPr fontId="6" type="noConversion"/>
  </si>
  <si>
    <t>RISE 미국S&amp;P500엔화노출(합성 H)</t>
    <phoneticPr fontId="6" type="noConversion"/>
  </si>
  <si>
    <t>2025.01.10</t>
    <phoneticPr fontId="6" type="noConversion"/>
  </si>
  <si>
    <t>KCGI 미국S&amp;P500TOP10</t>
    <phoneticPr fontId="6" type="noConversion"/>
  </si>
  <si>
    <t>2024.05.24</t>
    <phoneticPr fontId="6" type="noConversion"/>
  </si>
  <si>
    <t>S&amp;P500 상위 10종목에 투자, 빅테크 외 기업(버크셔 해서웨이, 제이피모건 등)이 포함, 성과 면에서 특별한 차별성은 없음</t>
    <phoneticPr fontId="6" type="noConversion"/>
  </si>
  <si>
    <t>미국 대표지수
S&amp;P500
레버리지 / 인버스</t>
    <phoneticPr fontId="6" type="noConversion"/>
  </si>
  <si>
    <t>TIGER 미국S&amp;P500레버리지(합성 H)</t>
    <phoneticPr fontId="6" type="noConversion"/>
  </si>
  <si>
    <t>2015.07.27</t>
    <phoneticPr fontId="6" type="noConversion"/>
  </si>
  <si>
    <t>TIGER 미국S&amp;P500선물인버스(H)</t>
    <phoneticPr fontId="6" type="noConversion"/>
  </si>
  <si>
    <t>미지급</t>
    <phoneticPr fontId="6" type="noConversion"/>
  </si>
  <si>
    <t>미국 대표지수
나스닥100</t>
    <phoneticPr fontId="6" type="noConversion"/>
  </si>
  <si>
    <t>KODEX 미국나스닥100</t>
    <phoneticPr fontId="6" type="noConversion"/>
  </si>
  <si>
    <t>2021.04.07</t>
    <phoneticPr fontId="6" type="noConversion"/>
  </si>
  <si>
    <t>기초지수_나스닥100</t>
    <phoneticPr fontId="6" type="noConversion"/>
  </si>
  <si>
    <t>KODEX 미국나스닥100(H)</t>
    <phoneticPr fontId="6" type="noConversion"/>
  </si>
  <si>
    <t>2022.11.30</t>
    <phoneticPr fontId="6" type="noConversion"/>
  </si>
  <si>
    <t>TIGER 미국나스닥100</t>
    <phoneticPr fontId="6" type="noConversion"/>
  </si>
  <si>
    <t>2010.10.18</t>
    <phoneticPr fontId="6" type="noConversion"/>
  </si>
  <si>
    <t>TIGER 미국나스닥100TR(H)</t>
    <phoneticPr fontId="6" type="noConversion"/>
  </si>
  <si>
    <t>2022.11.23</t>
    <phoneticPr fontId="6" type="noConversion"/>
  </si>
  <si>
    <t>SOL 미국나스닥100</t>
    <phoneticPr fontId="6" type="noConversion"/>
  </si>
  <si>
    <t>2024.03.08</t>
    <phoneticPr fontId="6" type="noConversion"/>
  </si>
  <si>
    <t>ACE 미국나스닥100</t>
    <phoneticPr fontId="6" type="noConversion"/>
  </si>
  <si>
    <t>2020.10.26</t>
    <phoneticPr fontId="6" type="noConversion"/>
  </si>
  <si>
    <t>RISE 미국나스닥100</t>
    <phoneticPr fontId="6" type="noConversion"/>
  </si>
  <si>
    <t>2020.11.04</t>
    <phoneticPr fontId="6" type="noConversion"/>
  </si>
  <si>
    <t>KIWOOM 미국나스닥100(H)</t>
    <phoneticPr fontId="6" type="noConversion"/>
  </si>
  <si>
    <t>2023.03.10</t>
    <phoneticPr fontId="6" type="noConversion"/>
  </si>
  <si>
    <t>미국 대표지수
나스닥100 변형</t>
    <phoneticPr fontId="6" type="noConversion"/>
  </si>
  <si>
    <t>TIGER 미국나스닥넥스트100</t>
    <phoneticPr fontId="6" type="noConversion"/>
  </si>
  <si>
    <t>2022.05.16</t>
    <phoneticPr fontId="6" type="noConversion"/>
  </si>
  <si>
    <t>나스닥 101~200위 기업(금융 섹터 제외)에 투자, 미국 차세대 혁신기업 선제 투자, 종목별 4% 상한
기초지수_Nasdaq Next Generation 100지수(원화환산)</t>
    <phoneticPr fontId="6" type="noConversion"/>
  </si>
  <si>
    <t>TIMEFOLIO 미국나스닥100액티브</t>
    <phoneticPr fontId="6" type="noConversion"/>
  </si>
  <si>
    <t>TIGER 미국나스닥100ETF선물</t>
    <phoneticPr fontId="6" type="noConversion"/>
  </si>
  <si>
    <t>극히 부족</t>
    <phoneticPr fontId="6" type="noConversion"/>
  </si>
  <si>
    <t>2024.11.18</t>
    <phoneticPr fontId="6" type="noConversion"/>
  </si>
  <si>
    <t>미국 대표지수
나스닥100
레버리지 / 인버스</t>
    <phoneticPr fontId="6" type="noConversion"/>
  </si>
  <si>
    <t>TIGER 미국나스닥100레버리지(합성)</t>
    <phoneticPr fontId="6" type="noConversion"/>
  </si>
  <si>
    <t>2022.02.18</t>
    <phoneticPr fontId="6" type="noConversion"/>
  </si>
  <si>
    <t>KODEX 미국나스닥100레버리지(합성H)</t>
    <phoneticPr fontId="6" type="noConversion"/>
  </si>
  <si>
    <t>2021.12.07</t>
    <phoneticPr fontId="6" type="noConversion"/>
  </si>
  <si>
    <t>KODEX 미국나스닥100선물인버스(H)</t>
    <phoneticPr fontId="6" type="noConversion"/>
  </si>
  <si>
    <t xml:space="preserve">* 배당율 : 2024년 총배당금 / 현재가(2025년 3월 8일 현재) or 1년 미만 배당금 평균 x 12 / 현재가(2025년 3월 8일 현재)  </t>
    <phoneticPr fontId="9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</si>
  <si>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9" type="noConversion"/>
  </si>
  <si>
    <t>나스닥 100에 투자하는 새로운 방식, 주식이나 선물이 아닌 ETF선물에 투자
장중 실시간 거래되는 ETF선물에 투자해 낮은 괴리율로 순자산 가치에 접근, 퇴직연금계좌에서는 거래 불가</t>
    <phoneticPr fontId="6" type="noConversion"/>
  </si>
  <si>
    <t>국내상장 주식형 ETF _ 미국&amp; 글로벌 섹터/테마</t>
    <phoneticPr fontId="9" type="noConversion"/>
  </si>
  <si>
    <t>S&amp;P500 
GICS 섹터</t>
    <phoneticPr fontId="6" type="noConversion"/>
  </si>
  <si>
    <t>KODEX 미국S&amp;P500필수소비재</t>
    <phoneticPr fontId="6" type="noConversion"/>
  </si>
  <si>
    <t>2023.03.17</t>
    <phoneticPr fontId="6" type="noConversion"/>
  </si>
  <si>
    <t>S&amp;P500 GICS 산업분류 11개 섹터 중 필수소비재 섹터 39개 종목에 투자, 코카콜라, 펩시 등 음료/식품, 월마트, 코스트코 등 대형 마트 체인 포함,
상대적으로 경기에 덜 민감하며 높은 배당수익률이 특징, 기초지수_ S&amp;P Consumer Staples Select Sector Index</t>
    <phoneticPr fontId="6" type="noConversion"/>
  </si>
  <si>
    <t>KODEX 미국S&amp;P500경기소비재</t>
    <phoneticPr fontId="6" type="noConversion"/>
  </si>
  <si>
    <t>S&amp;P500 GICS 산업분류 11개 섹터 중 경기소비재 섹터 51개 종목에 투자, 아마존, 테슬라, 스타벅스, 나이키 등 미국 대표 경기소비재 종목 포함,
상대적으로 경기에 민감하여 일부 성장주의 성격을 가진 섹터., 기초지수_ S&amp;P Consumer Discretionary Select Sector Index</t>
    <phoneticPr fontId="6" type="noConversion"/>
  </si>
  <si>
    <t>Kodex 미국S&amp;P500금융</t>
    <phoneticPr fontId="6" type="noConversion"/>
  </si>
  <si>
    <t>S&amp;P500 GICS 산업분류 11개 섹터 중 금융 섹터 74개 종목에 투자, 버크셔해서웨이, JP모건, 비자, 마스터카드, BOA 등 등 미국 대표 금융주 포함, 
은행, 보험, 금융서비스 등 가치주 성격을 가진 주식이 많아 상대적으로 높은 배당수익률., 기초지수_ S&amp;P Financial Select Sector Index</t>
    <phoneticPr fontId="6" type="noConversion"/>
  </si>
  <si>
    <t>KODEX 미국S&amp;P500산업재(합성)</t>
    <phoneticPr fontId="6" type="noConversion"/>
  </si>
  <si>
    <t>2014.06.11</t>
    <phoneticPr fontId="6" type="noConversion"/>
  </si>
  <si>
    <t>S&amp;P500 GICS 산업분류 11개 섹터 중 산업재 섹터 70여 개 종목에 투자, 건축, 기계, 항공, 우주 및 방위 제품과 같은 자본재 제조 및 유통 관련 산업과 건설, 엔지니어링 및 운송 서비스 등 상업서비스 관련 산업을 포괄하는 섹터., 기초지수_S&amp;P Industrial Select Sector Index(원화환산)</t>
    <phoneticPr fontId="6" type="noConversion"/>
  </si>
  <si>
    <t>KODEX 미국S&amp;P500에너지(합성)</t>
    <phoneticPr fontId="6" type="noConversion"/>
  </si>
  <si>
    <t>2015.04.27</t>
    <phoneticPr fontId="6" type="noConversion"/>
  </si>
  <si>
    <t>S&amp;P500 GICS 산업분류 11개 섹터 중 에너지 섹터 22개 종목에 투자, 미국 대표 에너지기업들을 비롯한 석유 및 가스 탐사, 정제, 장비 및 서비스, 파이프라인 및 운송, 재생에너지 관련 기업을 포함, 기초지수_S&amp;P Select Sector Energy Index(원화환산)</t>
    <phoneticPr fontId="6" type="noConversion"/>
  </si>
  <si>
    <t>KODEX 미국S&amp;P500유틸리티</t>
    <phoneticPr fontId="6" type="noConversion"/>
  </si>
  <si>
    <t>2023.07.28</t>
    <phoneticPr fontId="6" type="noConversion"/>
  </si>
  <si>
    <t>S&amp;P500 GICS 산업분류 11개 섹터 중 유틸리티 섹터 31개 종목에 투자, 전기, 가스, 수도시설, 전력, 발전업체 등 기반 산업, 
경기에 덜 민감하고 낮은 변동성을 가진 방어주 성격, 기초지수_S&amp;P Utilities Select Sector Index(Price Return)</t>
    <phoneticPr fontId="6" type="noConversion"/>
  </si>
  <si>
    <t>KODEX 미국S&amp;P500커뮤니케이션</t>
    <phoneticPr fontId="6" type="noConversion"/>
  </si>
  <si>
    <t>S&amp;P500 GICS 산업분류 11개 섹터 중 커뮤니케이션 섹터 23개 종목에 투자, 구글, 메타, 넷플릭스를 비롯하여 미국의 대표 통신인프라 및 컨텐츠, 미디어, 엔터 기업들을 포함, 기초지수_S&amp;P Communication Services Select Sector Index(Price Return)</t>
    <phoneticPr fontId="6" type="noConversion"/>
  </si>
  <si>
    <t>KODEX 미국S&amp;P500테크놀로지</t>
    <phoneticPr fontId="6" type="noConversion"/>
  </si>
  <si>
    <t>S&amp;P500 GICS 산업분류 11개 섹터 중 테크놀로지 섹터 70개 종목에 투자, MS, 애플, 엔비디아 등 초대형기업들을 비롯하여 미국 소프트웨어 및 서비스, 하드웨어, 반도체, 장비 등 첨단 기술 산업을 포괄하는 성장성 높은 섹터, 기초지수_S&amp;P Technology Select Sector Index(Price Return)</t>
    <phoneticPr fontId="6" type="noConversion"/>
  </si>
  <si>
    <t>KODEX 미국S&amp;P500헬스케어</t>
    <phoneticPr fontId="6" type="noConversion"/>
  </si>
  <si>
    <t>S&amp;P500 GICS 산업분류 11개 섹터 중 헬스케어 섹터 63개 종목에 투자, 제약, 바이오, 의료기기 및 의료용품 기업을 포함, 방어주와 성장주의 성격이 혼재된 섹터, 기초지수_S&amp;P Health Care Select Sector Index</t>
    <phoneticPr fontId="6" type="noConversion"/>
  </si>
  <si>
    <t>헬스케어 
/ 바이오 
/ 제약</t>
    <phoneticPr fontId="6" type="noConversion"/>
  </si>
  <si>
    <t>TIGER 미국S&amp;P글로벌헬스케어(합성)</t>
    <phoneticPr fontId="6" type="noConversion"/>
  </si>
  <si>
    <t>S&amp;P Global 1200 지수 기업 중, 헬스케어 섹터에 속하는 약 120개 종목을 편입, 시가총액 가중방식, 미국 65%/스위스 10%, 일본 6% 등
기초지수_S&amp;P Global 1200 Health Care Index</t>
    <phoneticPr fontId="6" type="noConversion"/>
  </si>
  <si>
    <t>KODEX 미국S&amp;P바이오(합성)</t>
    <phoneticPr fontId="6" type="noConversion"/>
  </si>
  <si>
    <t>2013.10.30</t>
    <phoneticPr fontId="6" type="noConversion"/>
  </si>
  <si>
    <t>S&amp;P Total Markets Index 내 하부 산업분류인 Biotechnology 에 해당하는 140개 종목에 동일비중으로 투자, 
기초지수_S&amp;P Biotechnology Select Industry Index(원화환산)</t>
    <phoneticPr fontId="6" type="noConversion"/>
  </si>
  <si>
    <t>TIGER 미국나스닥바이오</t>
    <phoneticPr fontId="6" type="noConversion"/>
  </si>
  <si>
    <t>2014.08.26</t>
    <phoneticPr fontId="6" type="noConversion"/>
  </si>
  <si>
    <t>연배당</t>
    <phoneticPr fontId="6" type="noConversion"/>
  </si>
  <si>
    <t>나스닥 상장 기업 중 상업분류 기준 생명공학 및 제약 섹터에 속하는 265종목 편입,    
기초지수_NASDAQ Biotechnology Index</t>
    <phoneticPr fontId="6" type="noConversion"/>
  </si>
  <si>
    <t>KIWOOM 미국블록버스터바이오테크</t>
    <phoneticPr fontId="6" type="noConversion"/>
  </si>
  <si>
    <t xml:space="preserve">미국에 상장된 블록버스터 의약품(연 매출 1조 이상) 보유 또는 향후 5년 내 보유 예상 바이오테크 기업 30종목에 투자
개별 종목 편입비중 10% 상한 </t>
    <phoneticPr fontId="6" type="noConversion"/>
  </si>
  <si>
    <t>TIMEFOLIO 글로벌안티에이징바이오액티브</t>
    <phoneticPr fontId="6" type="noConversion"/>
  </si>
  <si>
    <t>2024.07.01</t>
    <phoneticPr fontId="6" type="noConversion"/>
  </si>
  <si>
    <t>건강, 미용, 웹빙 관련 글로벌 대표기업 35개 종목에 투자, 일라이릴리 15% 포함</t>
    <phoneticPr fontId="6" type="noConversion"/>
  </si>
  <si>
    <t>ACE 글로벌빅파마</t>
    <phoneticPr fontId="6" type="noConversion"/>
  </si>
  <si>
    <t>2024.11.15</t>
    <phoneticPr fontId="6" type="noConversion"/>
  </si>
  <si>
    <t>?</t>
    <phoneticPr fontId="6" type="noConversion"/>
  </si>
  <si>
    <t>글로벌 빅파마 기업 중 시가총액과 의약품 예상 매출 성장률을 고려하여 상위 15종목에 시가총액 가중방식 투자
기초지수_Solactive Global Big Pharma Index Price Return</t>
    <phoneticPr fontId="6" type="noConversion"/>
  </si>
  <si>
    <t>HANARO 글로벌백신치료제MSCI</t>
    <phoneticPr fontId="6" type="noConversion"/>
  </si>
  <si>
    <t>2022.06.07</t>
    <phoneticPr fontId="6" type="noConversion"/>
  </si>
  <si>
    <t>백신 및 치료제 관련 글로벌 대표 의약기업 22종목에 투자
기초지수_MSCI World IMI Virology Select 지수(Price Return, 원화환산)</t>
    <phoneticPr fontId="6" type="noConversion"/>
  </si>
  <si>
    <t>KoAct 미국뇌질환치료제액티브</t>
    <phoneticPr fontId="6" type="noConversion"/>
  </si>
  <si>
    <t>2024.08.30</t>
    <phoneticPr fontId="6" type="noConversion"/>
  </si>
  <si>
    <t xml:space="preserve">치매, 파킨슨병, 우울증, 조현병, 뇌전증 등 다양한 뇌질환 치료제를 개발하는 미국 바이오테크 기업 18종목에 투자
시가총액 가중방식과 키워드 스코어링을 결합하여 종목별 비중 결정 </t>
    <phoneticPr fontId="6" type="noConversion"/>
  </si>
  <si>
    <t>KODEX 글로벌비만치료제TOP2 Plus</t>
    <phoneticPr fontId="6" type="noConversion"/>
  </si>
  <si>
    <t>2024.02.08</t>
    <phoneticPr fontId="6" type="noConversion"/>
  </si>
  <si>
    <t>글로벌 비만치료제 TOP2 50%(노보노디스크 25%, 일라이릴리 25%) 
+ 미국 FDA와 유럽 EMA에서 임상중인 비만치료제 제약사 8종목 편입, 동일가중 방식으로 강소기업 투자 집중</t>
    <phoneticPr fontId="6" type="noConversion"/>
  </si>
  <si>
    <t>TIGER 글로벌비만치료제TOP2Plus</t>
    <phoneticPr fontId="6" type="noConversion"/>
  </si>
  <si>
    <t>2024.02.28</t>
    <phoneticPr fontId="6" type="noConversion"/>
  </si>
  <si>
    <t>글로벌 비만치료제 TOP2 50%(노보노디스크 25%, 일라이릴리 25%) 
+ 비만치료제 관련 매출 발생 또는 R&amp;D 진행 기업 8종목을 시가총액 가중방식으로 편입</t>
    <phoneticPr fontId="6" type="noConversion"/>
  </si>
  <si>
    <t>RISE 글로벌비만산업TOP2+</t>
    <phoneticPr fontId="6" type="noConversion"/>
  </si>
  <si>
    <t>2024.02.22</t>
    <phoneticPr fontId="6" type="noConversion"/>
  </si>
  <si>
    <t>글로벌 비만치료제 TOP2 56%(노보노디스크 28%, 일라이릴리 28%) 
+ 글로벌 제약기업 &amp; 피트니스 관련 기업 8종목을 시가총액 가중방식으로 편입</t>
    <phoneticPr fontId="6" type="noConversion"/>
  </si>
  <si>
    <t>성장 
/ 테크놀로지 
/ 빅테크</t>
    <phoneticPr fontId="6" type="noConversion"/>
  </si>
  <si>
    <t>RISE 글로벌테크놀로지(합성 H)</t>
    <phoneticPr fontId="6" type="noConversion"/>
  </si>
  <si>
    <t>2017.08.14</t>
    <phoneticPr fontId="6" type="noConversion"/>
  </si>
  <si>
    <t>S&amp;P Global 1200 지수 구성 종목 중 GICS 분류기준 정보기술 섹터와 인터랙티브 미디어 및 서비스 하위 산업에 속하는 기업들에 투자, 
4차 산업혁명을 주도하는 글로벌 IT 대표기업 포함, 기초지수_S&amp;P Global 1200 IT &amp; Interactive M&amp;S Index(T-1)</t>
    <phoneticPr fontId="6" type="noConversion"/>
  </si>
  <si>
    <t>PLUS 미국S&amp;P500성장주</t>
    <phoneticPr fontId="6" type="noConversion"/>
  </si>
  <si>
    <t>2024.10.18</t>
    <phoneticPr fontId="6" type="noConversion"/>
  </si>
  <si>
    <t>S&amp;P500 지수 구성종목 중 성장주로 분류된 208종목에 투자, 기초지수_S&amp;P 500 Growth 지수(원화환산)</t>
    <phoneticPr fontId="6" type="noConversion"/>
  </si>
  <si>
    <t>KoAct 미국나스닥성장기업액티브</t>
    <phoneticPr fontId="6" type="noConversion"/>
  </si>
  <si>
    <t>2025.02.21</t>
    <phoneticPr fontId="6" type="noConversion"/>
  </si>
  <si>
    <t>AI, 전력 인프라, Next Bio 등 혁신 산업의 빠른 변화를 주도하는 핵심기업 30여 종목을 선별하여 집중 투자, 액티브 펀드, 
현재 주목 종목은 팔란티어, 브로드컴, 구글임, 산업 주도 기업의 변화를 포트폴리오에 빠르게 반영하여 나스닥 지수 대비 초과성과 추구</t>
    <phoneticPr fontId="6" type="noConversion"/>
  </si>
  <si>
    <t>PLUS 미국나스닥테크</t>
    <phoneticPr fontId="6" type="noConversion"/>
  </si>
  <si>
    <t>2017.12.12</t>
    <phoneticPr fontId="6" type="noConversion"/>
  </si>
  <si>
    <t>나스닥 100 지수 기업 중, 정보기술(IT) 섹터에 속하는 45개 종목에 동일가중방식으로 투자
기초지수_NASDAQ 100 Technology Sector</t>
    <phoneticPr fontId="6" type="noConversion"/>
  </si>
  <si>
    <t>TIGER 글로벌이노베이션액티브</t>
    <phoneticPr fontId="6" type="noConversion"/>
  </si>
  <si>
    <t>2021.05.24</t>
    <phoneticPr fontId="6" type="noConversion"/>
  </si>
  <si>
    <t>나스닥 100(50% 수준)을 포함, 테크, 성장, 양자컴퓨팅, 사이버보안 등과 관련된 ETF에 재간접 투자, 액티브 펀드</t>
    <phoneticPr fontId="6" type="noConversion"/>
  </si>
  <si>
    <t>TIGER 글로벌4차산업혁신기술(합성 H)</t>
    <phoneticPr fontId="6" type="noConversion"/>
  </si>
  <si>
    <t>2017.07.28</t>
    <phoneticPr fontId="6" type="noConversion"/>
  </si>
  <si>
    <t>전세계 4차산업 핵심 경쟁력을 가진 기업에 투자하는 펀드에 재간접 투자</t>
    <phoneticPr fontId="6" type="noConversion"/>
  </si>
  <si>
    <t>KIWOOM 미국성장기업30액티브</t>
    <phoneticPr fontId="6" type="noConversion"/>
  </si>
  <si>
    <t>2023.06.22</t>
    <phoneticPr fontId="6" type="noConversion"/>
  </si>
  <si>
    <t>AI로봇, 반도체, 모바일/플랫폼, 의료/친환경, 소비재 등 미국 성장 산업을 선도하는 기업 30종목에 집중 투자,
액티브펀드</t>
    <phoneticPr fontId="6" type="noConversion"/>
  </si>
  <si>
    <t>PLUS 미국테크TOP10</t>
    <phoneticPr fontId="6" type="noConversion"/>
  </si>
  <si>
    <t>2023.07.14</t>
    <phoneticPr fontId="6" type="noConversion"/>
  </si>
  <si>
    <t>미국 빅테크 시가총액 상위 10종목, 시가총액 가중 방식</t>
    <phoneticPr fontId="6" type="noConversion"/>
  </si>
  <si>
    <t>TIGER 미국테크TOP10 INDXX</t>
    <phoneticPr fontId="6" type="noConversion"/>
  </si>
  <si>
    <t>2021.04.08</t>
    <phoneticPr fontId="6" type="noConversion"/>
  </si>
  <si>
    <t>TIGER 미국테크TOP10 INDXX(H)</t>
    <phoneticPr fontId="6" type="noConversion"/>
  </si>
  <si>
    <t>2023.12.01</t>
    <phoneticPr fontId="6" type="noConversion"/>
  </si>
  <si>
    <t>미국 빅테크 시가총액 상위 10종목, 시가총액 가중 방식, 환헷지형</t>
    <phoneticPr fontId="6" type="noConversion"/>
  </si>
  <si>
    <t>SOL 미국테크TOP10</t>
    <phoneticPr fontId="6" type="noConversion"/>
  </si>
  <si>
    <t>2024.05.17</t>
    <phoneticPr fontId="6" type="noConversion"/>
  </si>
  <si>
    <t>KODEX 미국빅테크10(H)</t>
    <phoneticPr fontId="6" type="noConversion"/>
  </si>
  <si>
    <t>2019.01.08</t>
    <phoneticPr fontId="6" type="noConversion"/>
  </si>
  <si>
    <t xml:space="preserve">미국 빅테크 시가총액 상위 10종목_, 동일가중 방식 
/ CrowdStrike, ServieNow 포함, 테슬라 미포함  </t>
    <phoneticPr fontId="6" type="noConversion"/>
  </si>
  <si>
    <t>ACE 미국빅테크TOP7 Plus</t>
    <phoneticPr fontId="6" type="noConversion"/>
  </si>
  <si>
    <t>2023.09.07</t>
    <phoneticPr fontId="6" type="noConversion"/>
  </si>
  <si>
    <t xml:space="preserve">미국 빅테크 시가총액 상위 10종목_, 수정 동일가중 방식(1~5위 15%, 6~7위 10%, 8~10위 1.67%) 
/ ACE 미국빅테크TOP7Plus레버리지, ACE 미국빅테크TOP7Plus인버스도 함께 출시 </t>
    <phoneticPr fontId="6" type="noConversion"/>
  </si>
  <si>
    <t>KODEX 미국AI테크TOP10</t>
    <phoneticPr fontId="6" type="noConversion"/>
  </si>
  <si>
    <t>2024.06.21</t>
    <phoneticPr fontId="6" type="noConversion"/>
  </si>
  <si>
    <t>구성종목 10개, 빅테크 TOP10 비중 90% 이상</t>
    <phoneticPr fontId="6" type="noConversion"/>
  </si>
  <si>
    <t>TIGER 미국AI빅테크10</t>
    <phoneticPr fontId="6" type="noConversion"/>
  </si>
  <si>
    <t>2024.08.23</t>
    <phoneticPr fontId="6" type="noConversion"/>
  </si>
  <si>
    <t>TIGER 글로벌혁신블루칩TOP10</t>
    <phoneticPr fontId="6" type="noConversion"/>
  </si>
  <si>
    <t>2023.08.25</t>
    <phoneticPr fontId="6" type="noConversion"/>
  </si>
  <si>
    <t>5가지 혁신 테마(①AI&amp;빅데이터, ②반도체, ③차세대 이동수단, 배터리 및 재생에너지, ④헬스케어 및 바이오테크)별 시가총액 상위 TOP2, 총 10종목에 동일가중방식으로 투자</t>
    <phoneticPr fontId="6" type="noConversion"/>
  </si>
  <si>
    <t>KODEX 미국테크1조달러기업포커스</t>
    <phoneticPr fontId="6" type="noConversion"/>
  </si>
  <si>
    <t>2024.09.06</t>
    <phoneticPr fontId="6" type="noConversion"/>
  </si>
  <si>
    <t xml:space="preserve">미국 빅테크 Big 3 집중(MS, 애플, 엔비디아 각 25%)
+ AI 밸류체인 7종목(구글, 메타, TSMC, 브로드컴, ASML, 텍사스 인스트루먼트, AMD _ 구간별 시가총액 가중방식) </t>
    <phoneticPr fontId="6" type="noConversion"/>
  </si>
  <si>
    <t>WON 미국빌리어네어</t>
    <phoneticPr fontId="6" type="noConversion"/>
  </si>
  <si>
    <t>KODEX 미국서학개미</t>
    <phoneticPr fontId="6" type="noConversion"/>
  </si>
  <si>
    <t>2023.12.22</t>
    <phoneticPr fontId="6" type="noConversion"/>
  </si>
  <si>
    <t xml:space="preserve">서학개미 최애 미국 주식 25종목, 투자금액 기준 가중 방식, 매월 리밸런싱
/ 빅테크 주식 + 팔란티어, 마이크로 스트래티지, 버크셔 해서웨이, 리얼티인컴, NuScale Power, Grab, Rigetti Computing </t>
    <phoneticPr fontId="6" type="noConversion"/>
  </si>
  <si>
    <t>ACE 미국주식베스트셀러</t>
    <phoneticPr fontId="6" type="noConversion"/>
  </si>
  <si>
    <t>2023.12.26</t>
    <phoneticPr fontId="6" type="noConversion"/>
  </si>
  <si>
    <t>서학개미 최애 미국 주식 10종목, 투자금액 기준 가중 방식, 매월 리밸런싱
/ 빅테크 7 + 팔란티어, 마이크로 스트래티지, 브로드컴</t>
    <phoneticPr fontId="6" type="noConversion"/>
  </si>
  <si>
    <t>PLUS 미국테크TOP10레버리지(합성)</t>
    <phoneticPr fontId="6" type="noConversion"/>
  </si>
  <si>
    <t>PLUS 미국테크TOP10' 일간 변동률 2배 추종</t>
    <phoneticPr fontId="6" type="noConversion"/>
  </si>
  <si>
    <t>ACE 미국빅테크TOP7 Plus레버리지</t>
    <phoneticPr fontId="6" type="noConversion"/>
  </si>
  <si>
    <t>ACE 미국빅테크TOP7 Plus' 일간 변동률 2배 추종</t>
    <phoneticPr fontId="6" type="noConversion"/>
  </si>
  <si>
    <t>ACE 미국빅테크TOP7 Plus인버스</t>
    <phoneticPr fontId="6" type="noConversion"/>
  </si>
  <si>
    <t>ACE 미국빅테크TOP7 Plus' 일간 변동률 음(-)의 1배 추종</t>
    <phoneticPr fontId="6" type="noConversion"/>
  </si>
  <si>
    <t>SOL 미국테크TOP10인버스(합성)</t>
    <phoneticPr fontId="6" type="noConversion"/>
  </si>
  <si>
    <t>SOL 미국테크TOP10' 일간 변동률 음(-)의 1배 추종</t>
    <phoneticPr fontId="6" type="noConversion"/>
  </si>
  <si>
    <t>반도체</t>
    <phoneticPr fontId="6" type="noConversion"/>
  </si>
  <si>
    <t>TIGER 미국필라델피아반도체나스닥</t>
    <phoneticPr fontId="6" type="noConversion"/>
  </si>
  <si>
    <t>반기배당</t>
    <phoneticPr fontId="6" type="noConversion"/>
  </si>
  <si>
    <t>미국 반도체 시장을 대표하는 '필라델피아 반도체 지수'에 속한 30종목 편입 _ 한국판 SOXQ
기초지수_PHLX Semiconductor Sector 지수(원화환산) _ SOX</t>
    <phoneticPr fontId="6" type="noConversion"/>
  </si>
  <si>
    <t>TIGER미국필라델피아AI반도체나스닥</t>
    <phoneticPr fontId="6" type="noConversion"/>
  </si>
  <si>
    <t>2024.11.22</t>
    <phoneticPr fontId="6" type="noConversion"/>
  </si>
  <si>
    <t>필라델피아반도체 지수(SOX)의 AI관련성 강화 업그레이드판_ASOX에 속한 18개 종목 편입, SOX 대비 구성종목이 압축적이며 브로드컴, TSMC, 엔비디아 3종목의 투자비중이 50%를 상회(vs. SOX 약 30%), 기초지수_PHLX US AI Semiconductor 지수(PR)(원화환산) _ ASOX</t>
    <phoneticPr fontId="6" type="noConversion"/>
  </si>
  <si>
    <t>KODEX 미국반도체</t>
    <phoneticPr fontId="6" type="noConversion"/>
  </si>
  <si>
    <t>2021.06.28</t>
    <phoneticPr fontId="6" type="noConversion"/>
  </si>
  <si>
    <t>한국판 SMH, 25개 종목, 개별종목 20% 상한</t>
    <phoneticPr fontId="6" type="noConversion"/>
  </si>
  <si>
    <t>RISE 미국반도체NYSE</t>
    <phoneticPr fontId="6" type="noConversion"/>
  </si>
  <si>
    <t>2023.10.20</t>
    <phoneticPr fontId="6" type="noConversion"/>
  </si>
  <si>
    <t>한국판 SOXX, 30개 종목, 상위 5종목 8% 상한, 나머지 4% 상한</t>
    <phoneticPr fontId="6" type="noConversion"/>
  </si>
  <si>
    <t>RISE 미국반도체NYSE(H)</t>
    <phoneticPr fontId="6" type="noConversion"/>
  </si>
  <si>
    <t>환헷지형 한국판 SOXX</t>
    <phoneticPr fontId="6" type="noConversion"/>
  </si>
  <si>
    <t>HANARO 글로벌반도체TOP10 SOLACTIVE</t>
    <phoneticPr fontId="6" type="noConversion"/>
  </si>
  <si>
    <t>글로벌 반도체 TOP10 종목, 시가총액 가중방식</t>
    <phoneticPr fontId="6" type="noConversion"/>
  </si>
  <si>
    <t>ACE 글로벌반도체TOP4 Plus SOLACTIVE</t>
    <phoneticPr fontId="6" type="noConversion"/>
  </si>
  <si>
    <t>2022.11.14</t>
    <phoneticPr fontId="6" type="noConversion"/>
  </si>
  <si>
    <t>미국과 한국 반도체기업 시가총액 상위 TOP10 종목 _ SK하이닉스(약 20%), 삼성전자(약 3%) 포함, 
메모리, 비메모리, 파운드리, 반도체장비 각 카테고리별 1위 기업을 20%씩 편입</t>
    <phoneticPr fontId="6" type="noConversion"/>
  </si>
  <si>
    <t>PLUS 글로벌HBM반도체</t>
    <phoneticPr fontId="6" type="noConversion"/>
  </si>
  <si>
    <t>2022.09.20</t>
    <phoneticPr fontId="6" type="noConversion"/>
  </si>
  <si>
    <t>KIWOOM 글로벌AI반도체</t>
    <phoneticPr fontId="6" type="noConversion"/>
  </si>
  <si>
    <t>2023.12.20</t>
    <phoneticPr fontId="6" type="noConversion"/>
  </si>
  <si>
    <t>구성종목 15개, 상위 3종목(엔비디아, TSMC, AMD) 비중 60% 상회 _ 브로드컴 미포함</t>
    <phoneticPr fontId="6" type="noConversion"/>
  </si>
  <si>
    <t>HANARO 글로벌생성형AI액티브</t>
    <phoneticPr fontId="6" type="noConversion"/>
  </si>
  <si>
    <t>2023.07.07</t>
    <phoneticPr fontId="6" type="noConversion"/>
  </si>
  <si>
    <t>구성종목 28개 _ 빅테크 TOP10 비중 약 30%</t>
    <phoneticPr fontId="6" type="noConversion"/>
  </si>
  <si>
    <t>KIWOOM 글로벌전력반도체</t>
    <phoneticPr fontId="6" type="noConversion"/>
  </si>
  <si>
    <t>미국, 유럽, 한국 상장 글로벌 전력반도체 대표기업 15종목, 동일가중방식</t>
    <phoneticPr fontId="6" type="noConversion"/>
  </si>
  <si>
    <t>SOL 미국AI반도체칩메이커</t>
    <phoneticPr fontId="6" type="noConversion"/>
  </si>
  <si>
    <t>2024.04.12</t>
    <phoneticPr fontId="6" type="noConversion"/>
  </si>
  <si>
    <t xml:space="preserve">미국 AI반도체 칩 제조 대표기업 10개, 상위 4종목(엔비디아, 브로드컴, 인텔, AMD) 비중 70% 상회 </t>
    <phoneticPr fontId="6" type="noConversion"/>
  </si>
  <si>
    <t>TIGER 미국AI반도체펩리스</t>
    <phoneticPr fontId="6" type="noConversion"/>
  </si>
  <si>
    <t>2024.09.20</t>
    <phoneticPr fontId="6" type="noConversion"/>
  </si>
  <si>
    <t>미국 팹리스 핵심기업 10개, 상위 5개 종목(엔비디아, AMD, 퀄컴, 브로드컴, ARM) 비중 90% 상회</t>
    <phoneticPr fontId="6" type="noConversion"/>
  </si>
  <si>
    <t>ACE글로벌AI맞춤형반도체</t>
    <phoneticPr fontId="6" type="noConversion"/>
  </si>
  <si>
    <t>주문형 반도체(ASIC) 관련 기업 10개, 빅테크 및 AI반도체 Top Tier 기업 미포함</t>
    <phoneticPr fontId="6" type="noConversion"/>
  </si>
  <si>
    <t>TIGER 미국필라델피아반도체레버리지(합성)</t>
    <phoneticPr fontId="6" type="noConversion"/>
  </si>
  <si>
    <t>2022.04.14</t>
    <phoneticPr fontId="6" type="noConversion"/>
  </si>
  <si>
    <t>TIGER 미국필라델피아반도체나스닥_한국판 SOXQ" 일간 변동률 2배 추종</t>
    <phoneticPr fontId="6" type="noConversion"/>
  </si>
  <si>
    <t>RISE 미국반도체인버스(합성 H)</t>
    <phoneticPr fontId="6" type="noConversion"/>
  </si>
  <si>
    <t>RISE 미국반도체NYSE_한국판 SOXX' 일간 변동률 음(-)의 1배 추종</t>
    <phoneticPr fontId="6" type="noConversion"/>
  </si>
  <si>
    <t>AI</t>
    <phoneticPr fontId="6" type="noConversion"/>
  </si>
  <si>
    <t>PLUS 글로벌AI</t>
    <phoneticPr fontId="6" type="noConversion"/>
  </si>
  <si>
    <t>2022.08.12</t>
    <phoneticPr fontId="6" type="noConversion"/>
  </si>
  <si>
    <t>구성종목 58개, 빅테크 TOP10 비중 약 15%</t>
    <phoneticPr fontId="6" type="noConversion"/>
  </si>
  <si>
    <t xml:space="preserve"> TIMEFOLIO 글로벌AI인공지능액티브 </t>
    <phoneticPr fontId="6" type="noConversion"/>
  </si>
  <si>
    <t>구성종목 47개, 빅테크 TOP10 비중 약 35%</t>
    <phoneticPr fontId="6" type="noConversion"/>
  </si>
  <si>
    <t>TIGER 글로벌AI액티브</t>
    <phoneticPr fontId="6" type="noConversion"/>
  </si>
  <si>
    <t>2023.10.10</t>
    <phoneticPr fontId="6" type="noConversion"/>
  </si>
  <si>
    <t>구성종목 34개, 빅테크 TOP10 비중 약 30%</t>
    <phoneticPr fontId="6" type="noConversion"/>
  </si>
  <si>
    <t>RISE미국AI테크액티브</t>
    <phoneticPr fontId="6" type="noConversion"/>
  </si>
  <si>
    <t>구성종목 18개, 빅테크 TOP10 비중 약 50%</t>
    <phoneticPr fontId="6" type="noConversion"/>
  </si>
  <si>
    <t>RISE미국AI밸류체인TOP3Plus</t>
    <phoneticPr fontId="6" type="noConversion"/>
  </si>
  <si>
    <t>2024.07.19</t>
    <phoneticPr fontId="6" type="noConversion"/>
  </si>
  <si>
    <t>구성종목 15개, 빅테크 TOP10 비중 약 40%, AI반도체, AI소프트웨어, AI서비스&amp;인프라 분야별 각 5종목</t>
    <phoneticPr fontId="6" type="noConversion"/>
  </si>
  <si>
    <t>SOL 미국AI소프트웨어</t>
    <phoneticPr fontId="6" type="noConversion"/>
  </si>
  <si>
    <t>2024.05.10</t>
    <phoneticPr fontId="6" type="noConversion"/>
  </si>
  <si>
    <t>AI소프트웨어 관련성 상위 15종목, 한국판 IGV _ 마이크로소프트 10% 이외 빅테크 TOP10 종목 미포함</t>
    <phoneticPr fontId="6" type="noConversion"/>
  </si>
  <si>
    <t>TIGER 글로벌AI전력인프라액티브</t>
    <phoneticPr fontId="6" type="noConversion"/>
  </si>
  <si>
    <t>2024.09.09</t>
    <phoneticPr fontId="6" type="noConversion"/>
  </si>
  <si>
    <t>SOL 미국AI전력인프라</t>
    <phoneticPr fontId="6" type="noConversion"/>
  </si>
  <si>
    <t>2024.07.12</t>
    <phoneticPr fontId="6" type="noConversion"/>
  </si>
  <si>
    <t>KODEX 미국AI전력핵심인프라</t>
    <phoneticPr fontId="6" type="noConversion"/>
  </si>
  <si>
    <t>2024.07.05</t>
    <phoneticPr fontId="6" type="noConversion"/>
  </si>
  <si>
    <t>PLUS 글로벌AI인프라</t>
    <phoneticPr fontId="6" type="noConversion"/>
  </si>
  <si>
    <t>2024.08.09</t>
    <phoneticPr fontId="6" type="noConversion"/>
  </si>
  <si>
    <t>TIGER 글로벌온디바이스AI</t>
    <phoneticPr fontId="6" type="noConversion"/>
  </si>
  <si>
    <t>온디바이스AI 관련 글로벌 핵심기업 15개 _ GPU 대표기업 엔비디아 &amp; AMD 제외, 브로드컴 미포함, 
NPU 대표기업 ARM, 퀄컴, 인텔, 애플, 미디어텍 확대 편입</t>
    <phoneticPr fontId="6" type="noConversion"/>
  </si>
  <si>
    <t>TIGER 글로벌AI사이버보안</t>
    <phoneticPr fontId="6" type="noConversion"/>
  </si>
  <si>
    <t>로봇</t>
    <phoneticPr fontId="6" type="noConversion"/>
  </si>
  <si>
    <t>KODEX 글로벌로봇(합성)</t>
    <phoneticPr fontId="6" type="noConversion"/>
  </si>
  <si>
    <t>2017.08.16</t>
    <phoneticPr fontId="6" type="noConversion"/>
  </si>
  <si>
    <t xml:space="preserve">글로벌 로봇, 자동화 관련 78종목에 투자, 순수 로봇 관련 기업, 빅테크 미포함 
미국 45%, 일본 20%, 독일 7%, 대만 6% 등 </t>
    <phoneticPr fontId="6" type="noConversion"/>
  </si>
  <si>
    <t>KoAct 글로벌AI&amp;로봇액티브</t>
    <phoneticPr fontId="6" type="noConversion"/>
  </si>
  <si>
    <t>2023.11.17</t>
    <phoneticPr fontId="6" type="noConversion"/>
  </si>
  <si>
    <t xml:space="preserve">AI와 로봇 산업의 주요 밸류체인에 속하는 글로벌 기업 43종목에 투자, 빅테크 TOP10 35% 수준 포함 
미국 65%, 한국 25%, 일본 10% 등 </t>
    <phoneticPr fontId="6" type="noConversion"/>
  </si>
  <si>
    <t>TIGER 글로벌AI&amp;로보틱스 INDXX</t>
    <phoneticPr fontId="6" type="noConversion"/>
  </si>
  <si>
    <t>2023.08.16</t>
    <phoneticPr fontId="6" type="noConversion"/>
  </si>
  <si>
    <t>AI &amp; 로보틱스 밸류체인 전반에 걸쳐 글로벌 대표기업 45종목에 투자, 빅테크 중 엔비디아만 포함, 상위 10개 종목 비중 약 65% 
미국 50%, 일본 30%, 스위스 10%</t>
    <phoneticPr fontId="6" type="noConversion"/>
  </si>
  <si>
    <t>클라우드 / 양자컴퓨팅</t>
    <phoneticPr fontId="6" type="noConversion"/>
  </si>
  <si>
    <t>TIGER 글로벌클라우드컴퓨팅INDXX</t>
    <phoneticPr fontId="6" type="noConversion"/>
  </si>
  <si>
    <t>2020.12.03</t>
    <phoneticPr fontId="6" type="noConversion"/>
  </si>
  <si>
    <t>클라우드 컴퓨팅(SaaS(Software as aService), PaaS(Platform as a Service), IaaS(Infrastructure as a Service, 데이터센터, 관련 인프라) 관련 글로벌 핵심기업 30종목에 투자 / 기초지수_Indxx Global Cloud Computing 지수(원화환산)</t>
    <phoneticPr fontId="6" type="noConversion"/>
  </si>
  <si>
    <t>KIWOOM 미국양자컴퓨팅</t>
    <phoneticPr fontId="6" type="noConversion"/>
  </si>
  <si>
    <t>2024.12.16</t>
    <phoneticPr fontId="6" type="noConversion"/>
  </si>
  <si>
    <t xml:space="preserve">미국 상장 주식 중 양자컴퓨팅 관련 키워드 유사도 상위 20종목에 투자, 
IonQ 25%, Marvell 10%, 빅테크 TOP10 20% 포함 </t>
    <phoneticPr fontId="6" type="noConversion"/>
  </si>
  <si>
    <t>메타버스</t>
    <phoneticPr fontId="6" type="noConversion"/>
  </si>
  <si>
    <t>KODEX미국메타버스나스닥액티브</t>
    <phoneticPr fontId="6" type="noConversion"/>
  </si>
  <si>
    <t>2021.12.20</t>
    <phoneticPr fontId="6" type="noConversion"/>
  </si>
  <si>
    <t>나스닥 상장 기업 중 메타버스 관련 키워드 노출도 상위 40여 종목에 투자</t>
    <phoneticPr fontId="6" type="noConversion"/>
  </si>
  <si>
    <t>HANARO 미국메타버스iSelect</t>
    <phoneticPr fontId="6" type="noConversion"/>
  </si>
  <si>
    <t>메타버스 관련 미국 빅테크 주식 20종목에 투자</t>
    <phoneticPr fontId="6" type="noConversion"/>
  </si>
  <si>
    <t>TIGER 글로벌메타버스액티브</t>
    <phoneticPr fontId="6" type="noConversion"/>
  </si>
  <si>
    <t>메타버스 시대를 개척하는 글로벌 핵심기업을 선별, 44개 종목에 집중 투자, 액티브 펀드</t>
    <phoneticPr fontId="6" type="noConversion"/>
  </si>
  <si>
    <t>ACE글로벌메타버스테크액티브</t>
    <phoneticPr fontId="6" type="noConversion"/>
  </si>
  <si>
    <t>2021.12.17</t>
    <phoneticPr fontId="6" type="noConversion"/>
  </si>
  <si>
    <t>메타버스 구현을 위한 하드웨어, 소프트웨어, 인터넷/통신/엔터테인먼트 연관도 높은 33종목에 투자,
액티브펀드, 빅테크 상위 종목 투자와 거의 흡사</t>
    <phoneticPr fontId="6" type="noConversion"/>
  </si>
  <si>
    <t>배당 / 가치</t>
    <phoneticPr fontId="6" type="noConversion"/>
  </si>
  <si>
    <t>TIGER 미국배당다우존스</t>
    <phoneticPr fontId="6" type="noConversion"/>
  </si>
  <si>
    <t>2023.06.16</t>
    <phoneticPr fontId="6" type="noConversion"/>
  </si>
  <si>
    <t>한국판 SCHD, 10년 연속 배당금을 지급한 미국 주식 중 ROE, 현금흐름부채비율, 배당수익률, 5년 배당성장률 등 4가지 펀드멘털을 고려하여 상위 100종목에 투자, 기초지수_Dow Jones U.S. Dividend 100 Price return Index</t>
    <phoneticPr fontId="6" type="noConversion"/>
  </si>
  <si>
    <t>KODEX 미국배당다우존스</t>
    <phoneticPr fontId="6" type="noConversion"/>
  </si>
  <si>
    <t>ACE 미국배당다우존스</t>
    <phoneticPr fontId="6" type="noConversion"/>
  </si>
  <si>
    <t>2021.10.19</t>
    <phoneticPr fontId="6" type="noConversion"/>
  </si>
  <si>
    <t>SOL 미국배당다우존스</t>
    <phoneticPr fontId="6" type="noConversion"/>
  </si>
  <si>
    <t>2022.11.11</t>
    <phoneticPr fontId="6" type="noConversion"/>
  </si>
  <si>
    <t>SOL 미국배당다우존스TR</t>
    <phoneticPr fontId="6" type="noConversion"/>
  </si>
  <si>
    <t>2024.10.04</t>
    <phoneticPr fontId="6" type="noConversion"/>
  </si>
  <si>
    <t>한국판 SCHD, 분배금 미지급 후 재투자</t>
    <phoneticPr fontId="6" type="noConversion"/>
  </si>
  <si>
    <t>SOL 미국배당다우존스(H)</t>
    <phoneticPr fontId="6" type="noConversion"/>
  </si>
  <si>
    <t>한국판 SCHD, 환헷지형</t>
    <phoneticPr fontId="6" type="noConversion"/>
  </si>
  <si>
    <t>TIGER 미국S&amp;P500배당귀족</t>
    <phoneticPr fontId="6" type="noConversion"/>
  </si>
  <si>
    <t>25년 이상 배당성장 '배당귀족' 종목, 동일 가중방식(섹터별 30% 상한)</t>
    <phoneticPr fontId="6" type="noConversion"/>
  </si>
  <si>
    <t>RISE 미국S&amp;P배당킹</t>
    <phoneticPr fontId="6" type="noConversion"/>
  </si>
  <si>
    <t>50년 이상 배당성장 '배당귀족' 종목, 배당수익률 가중방식</t>
    <phoneticPr fontId="6" type="noConversion"/>
  </si>
  <si>
    <t>1Q 미국배당30</t>
    <phoneticPr fontId="6" type="noConversion"/>
  </si>
  <si>
    <t>2025.01.17</t>
    <phoneticPr fontId="6" type="noConversion"/>
  </si>
  <si>
    <t>리츠를 제외한 미국 상장 주식 중 우수한 재무건전성을 갖추고 최소 10년 이상 안정적인 배당을 지급한 기업 상위 30종목에 투자, 
섹터 비중 35%, 개별종목 비중 5% 상한, 기초지수_Solactive U.S. Dividend 30 Index PR</t>
    <phoneticPr fontId="6" type="noConversion"/>
  </si>
  <si>
    <t>PLUS 미국다우존스고배당주(합성)</t>
    <phoneticPr fontId="6" type="noConversion"/>
  </si>
  <si>
    <t>2015.01.23</t>
    <phoneticPr fontId="6" type="noConversion"/>
  </si>
  <si>
    <t>미국 상장 기업 중 배당수익률 상위 100종목에 투자 
기초지수_Dow Jones US Select Dividend Index (PR)</t>
    <phoneticPr fontId="6" type="noConversion"/>
  </si>
  <si>
    <t>ACE 미국WideMoat동일가중</t>
    <phoneticPr fontId="6" type="noConversion"/>
  </si>
  <si>
    <t>2018.10.23</t>
    <phoneticPr fontId="6" type="noConversion"/>
  </si>
  <si>
    <t>미국 상장 주식 중 높은 기술력과 경쟁우위를 토대로 경쟁사가 침범하기 어려운 경제적 해자(Moat)를 구축한 51종목에 동일가중방식으로 투자
기초지수_Morningstar Wide Moat Focus Price Return Index</t>
    <phoneticPr fontId="6" type="noConversion"/>
  </si>
  <si>
    <t>RISE 버크셔포트폴리오TOP10</t>
    <phoneticPr fontId="6" type="noConversion"/>
  </si>
  <si>
    <t>버크셔해서웨이 주식(27.5%) + 버크셔해서웨이 투자 포트폴리오 상위 10개 종목(72.5%) 
/ 버크셔해서웨이 주가 변동성과 최대한 유사하도록 설계</t>
    <phoneticPr fontId="6" type="noConversion"/>
  </si>
  <si>
    <t>TIGER 미국캐시카우100</t>
    <phoneticPr fontId="6" type="noConversion"/>
  </si>
  <si>
    <t>2023.09.15</t>
    <phoneticPr fontId="6" type="noConversion"/>
  </si>
  <si>
    <t>미국 시가총액 상위 1,000개 기업 중 잉여현금흐름 수익률이 높은 100개 종목에 투자, 하락장에 주가방어력 우수
기초지수_Global X U.S. Cash Flow Kings 100 지수(원화환산)(Total Return)</t>
    <phoneticPr fontId="6" type="noConversion"/>
  </si>
  <si>
    <t>KIWOOM 미국방어배당성장나스닥</t>
    <phoneticPr fontId="6" type="noConversion"/>
  </si>
  <si>
    <t>2020.12.23</t>
    <phoneticPr fontId="6" type="noConversion"/>
  </si>
  <si>
    <t>나스닥 상장 기업 중 10년 이상 지속적으로 배당을 성장시켜온 낮은 변동성을 가진 대형주 60종목에 변동성가중방식으로 투자, 
에 속한 배당성장주와 방어주 성격을 가지는 기업에 투자, 기초지수_Nasdaq US Low Volatility Dividend Achievers Index</t>
    <phoneticPr fontId="6" type="noConversion"/>
  </si>
  <si>
    <t>금융</t>
    <phoneticPr fontId="6" type="noConversion"/>
  </si>
  <si>
    <t>RISE 미국은행TOP10</t>
    <phoneticPr fontId="6" type="noConversion"/>
  </si>
  <si>
    <t>2025.02.14</t>
    <phoneticPr fontId="6" type="noConversion"/>
  </si>
  <si>
    <t>JP모건, 뱅크오브아메리카, 골드만삭스 등 미국의 상업은행(CB)과 투자은행(IB) 사업을 영위하는 시가총액 상위 10종목에 집중투자</t>
    <phoneticPr fontId="6" type="noConversion"/>
  </si>
  <si>
    <t>KODEX 미국ETF산업TOP10 Indxx</t>
    <phoneticPr fontId="6" type="noConversion"/>
  </si>
  <si>
    <t>2022.05.13</t>
    <phoneticPr fontId="6" type="noConversion"/>
  </si>
  <si>
    <t>미국 상장 기업 중 ETF 산업을 대표하는 10개 종목에 투자, ETF 운용사 15%+지수 사업자 30%+거래소 30%+데이터 제공업체 25% / 기초지수_Indxx US ETF Industry Top10 Index</t>
    <phoneticPr fontId="6" type="noConversion"/>
  </si>
  <si>
    <t>KIWOOM 미국ETF산업STOXX</t>
    <phoneticPr fontId="6" type="noConversion"/>
  </si>
  <si>
    <t>2022.04.22</t>
    <phoneticPr fontId="6" type="noConversion"/>
  </si>
  <si>
    <t>소비재</t>
    <phoneticPr fontId="6" type="noConversion"/>
  </si>
  <si>
    <t>TIGER 미국소비트렌드액티브</t>
    <phoneticPr fontId="6" type="noConversion"/>
  </si>
  <si>
    <t>TIMEFOLIO 글로벌소비트렌드액티브</t>
    <phoneticPr fontId="6" type="noConversion"/>
  </si>
  <si>
    <t>2024.10.28</t>
    <phoneticPr fontId="6" type="noConversion"/>
  </si>
  <si>
    <t>ACE 글로벌브랜드TOP10블룸버그</t>
    <phoneticPr fontId="6" type="noConversion"/>
  </si>
  <si>
    <t>2022.06.27</t>
    <phoneticPr fontId="6" type="noConversion"/>
  </si>
  <si>
    <t>HANARO 글로벌럭셔리S&amp;P(합성)</t>
    <phoneticPr fontId="6" type="noConversion"/>
  </si>
  <si>
    <t>2020.05.11</t>
    <phoneticPr fontId="6" type="noConversion"/>
  </si>
  <si>
    <t>자동차, 패션, 화장품, 고급 숙박업 등 전 세계 다양한 분야의 명품 브랜드 기업 80개를 편입, 유럽, 미국, 아시아 모두 포함
글로벌 명품산업의 성장성 반영, 경제상황 및 중국 소비 트렌드가 큰 영향, 기초지수_S&amp;P Global Luxury Index</t>
    <phoneticPr fontId="6" type="noConversion"/>
  </si>
  <si>
    <t>산업재</t>
    <phoneticPr fontId="6" type="noConversion"/>
  </si>
  <si>
    <t>ACE 미국중심중소형제조업</t>
    <phoneticPr fontId="6" type="noConversion"/>
  </si>
  <si>
    <t>미국 시가총액 501~3000위 내 중소형 산업재 종목 중 실제 제조업과 관련된 시가총액 상위 40종목에 투자
기초지수_NYSE FactSet US Focus Manufacturing Index (Price Return)</t>
    <phoneticPr fontId="6" type="noConversion"/>
  </si>
  <si>
    <t>유틸리티 / 인프라</t>
    <phoneticPr fontId="6" type="noConversion"/>
  </si>
  <si>
    <t>TIGER S&amp;P글로벌인프라(합성)</t>
    <phoneticPr fontId="6" type="noConversion"/>
  </si>
  <si>
    <t>2017.05.15</t>
    <phoneticPr fontId="6" type="noConversion"/>
  </si>
  <si>
    <t>S&amp;P Global Broad Market Index에 속하는 종목 중, 에너지(Energy), 운송(Transportation), 설비(Utilities)에 해당하는 75종목 편입,
높은 현금배당, 중위험 중수익, 기초지수_S&amp;P Global Infrastructure Index</t>
    <phoneticPr fontId="6" type="noConversion"/>
  </si>
  <si>
    <t>KIWOOM 글로벌전력GRID인프라</t>
    <phoneticPr fontId="6" type="noConversion"/>
  </si>
  <si>
    <t>2024.08.26</t>
    <phoneticPr fontId="6" type="noConversion"/>
  </si>
  <si>
    <t xml:space="preserve">전력망, 전기 인프라, 스마트 그리드 기술 등을 보유한 글로벌 우량기업 78종목에 투자
기초지수_Nasdaq Clean Edge Smart Grid Infrastructure Index </t>
    <phoneticPr fontId="6" type="noConversion"/>
  </si>
  <si>
    <t>KoAct 글로벌기후테크인프라액티브</t>
    <phoneticPr fontId="6" type="noConversion"/>
  </si>
  <si>
    <t>2024.01.16</t>
    <phoneticPr fontId="6" type="noConversion"/>
  </si>
  <si>
    <t>신재생에너지, 천연가스, 원자력 등 저탄소 에너지 산업과 전력 인프라 및 기후 기술 관련 핵심기업 30종목에 투자, 액티브펀드</t>
    <phoneticPr fontId="6" type="noConversion"/>
  </si>
  <si>
    <t>HANARO 글로벌워터MSCI(합성)</t>
    <phoneticPr fontId="6" type="noConversion"/>
  </si>
  <si>
    <t>2022.04.18</t>
    <phoneticPr fontId="6" type="noConversion"/>
  </si>
  <si>
    <t>물 관리, 수처리, 수자원 인프라 등의 혁신을 선도하는 글로벌 37개 기업에 투자
기초지수_MSCI AWCI IMI Water ESG Filtered (원화환산)</t>
    <phoneticPr fontId="6" type="noConversion"/>
  </si>
  <si>
    <t>ACE 미국친환경그린테마INDXX</t>
    <phoneticPr fontId="6" type="noConversion"/>
  </si>
  <si>
    <t>2021.07.30</t>
    <phoneticPr fontId="6" type="noConversion"/>
  </si>
  <si>
    <t>미국 상장 주식 중 친환경 관련 산업 매출 50% 이상 기업 50종목에 투자
기초지수_INDXX US Green Infrastructure Index</t>
    <phoneticPr fontId="6" type="noConversion"/>
  </si>
  <si>
    <t>WON 미국항공방산</t>
    <phoneticPr fontId="6" type="noConversion"/>
  </si>
  <si>
    <t>2022.08.25</t>
    <phoneticPr fontId="6" type="noConversion"/>
  </si>
  <si>
    <t>미국 대표 우주항공 &amp; 방산 기업 34종목에 투자, 수정된 동일가중 방식 적용, 대형주 쏠림 방지</t>
    <phoneticPr fontId="6" type="noConversion"/>
  </si>
  <si>
    <t>TIGER 미국방산TOP10</t>
    <phoneticPr fontId="6" type="noConversion"/>
  </si>
  <si>
    <t>2024.10.25</t>
    <phoneticPr fontId="6" type="noConversion"/>
  </si>
  <si>
    <t xml:space="preserve">미국 대표 방산 기업 10종목에 투자, 한 종목 20% 상한, 
글로벌 TOP Tier 기업(록히드마틴, RTX, 노스롭그루먼, 제너럴다이나믹스) 비중 70% 이상 </t>
    <phoneticPr fontId="6" type="noConversion"/>
  </si>
  <si>
    <t>TIMEFOLIO 글로벌우주테크&amp;방산액티브</t>
    <phoneticPr fontId="6" type="noConversion"/>
  </si>
  <si>
    <t>2024.04.22</t>
    <phoneticPr fontId="6" type="noConversion"/>
  </si>
  <si>
    <t>글로벌 대표 우주항공 &amp; 방산 기업 35종목에 투자, 미국 70%, 유럽 20%, 한국 10% … 미국 방산 중심 + 한국 방산 포함</t>
    <phoneticPr fontId="6" type="noConversion"/>
  </si>
  <si>
    <t>PLUS 글로벌방산</t>
    <phoneticPr fontId="6" type="noConversion"/>
  </si>
  <si>
    <t>2024.11.08</t>
    <phoneticPr fontId="6" type="noConversion"/>
  </si>
  <si>
    <t xml:space="preserve">미국 &amp; 유럽 대표 방산 기업 10종목에 투자, 동일가중방식, 미국 45% / 유럽 55% … 유럽 방산 중심 </t>
    <phoneticPr fontId="6" type="noConversion"/>
  </si>
  <si>
    <t>자율주행 / 2차전지</t>
    <phoneticPr fontId="6" type="noConversion"/>
  </si>
  <si>
    <t>KIWOOM 글로벌퓨처모빌리티</t>
    <phoneticPr fontId="6" type="noConversion"/>
  </si>
  <si>
    <t>2021.07.19</t>
    <phoneticPr fontId="6" type="noConversion"/>
  </si>
  <si>
    <t>에너지 저장기술, 자율주행 자동차, 공유 운송수단, 새로운 교통수단 분야에서 주요 매출을 올릴 것으로 기대되는 기업 83종목에 투자
기초지수_MSCI ACWI IMI Future Mobility ESG Filtered Price Return Index</t>
    <phoneticPr fontId="6" type="noConversion"/>
  </si>
  <si>
    <t>KODEX 미국스마트모빌리티S&amp;P</t>
    <phoneticPr fontId="6" type="noConversion"/>
  </si>
  <si>
    <t>자율주행+전기차+드론+차세대 교통시스템 관련 글로벌 기업 73종목에 투자, 기초지수_S&amp;P Kensho Smart Transportation Index</t>
    <phoneticPr fontId="6" type="noConversion"/>
  </si>
  <si>
    <t>ACE 글로벌자율주행액티브</t>
    <phoneticPr fontId="6" type="noConversion"/>
  </si>
  <si>
    <t>2022.02.14</t>
    <phoneticPr fontId="6" type="noConversion"/>
  </si>
  <si>
    <t xml:space="preserve">자율주행 기술 관련 글로벌(주로 미국 및 중국) 핵심기업 21종목에 투자, 
빅테크 TOP10(테슬라, 엔비디아, 구글, 아마존) 27% 수준 포함 </t>
    <phoneticPr fontId="6" type="noConversion"/>
  </si>
  <si>
    <t>TIGER 글로벌자율주행&amp;전기차SOLACTIVE</t>
    <phoneticPr fontId="6" type="noConversion"/>
  </si>
  <si>
    <t>2021.07.16</t>
    <phoneticPr fontId="6" type="noConversion"/>
  </si>
  <si>
    <t xml:space="preserve">글로벌 자율주행&amp;전기차 관련 75개 종목에 투자, 대단히 포괄적으로 자동차산업 전반 포함 
미국 60%, 일본 10%, 중국 5% 등 </t>
    <phoneticPr fontId="6" type="noConversion"/>
  </si>
  <si>
    <t>TIGER 글로벌리튬&amp;2차전지SOLACTIVE</t>
    <phoneticPr fontId="6" type="noConversion"/>
  </si>
  <si>
    <t>리튬 채굴, 2차전지 배터리 및 완성차 업체까지 글로벌 배터리 관련 핵심기업 30종목에 투자
기초지수_Solactive Global Lithium 지수</t>
    <phoneticPr fontId="6" type="noConversion"/>
  </si>
  <si>
    <t>원유</t>
    <phoneticPr fontId="6" type="noConversion"/>
  </si>
  <si>
    <t>KIWOOM 미국원유에너지기업</t>
    <phoneticPr fontId="6" type="noConversion"/>
  </si>
  <si>
    <t>2024.01.12</t>
    <phoneticPr fontId="6" type="noConversion"/>
  </si>
  <si>
    <t>RISE 미국S&amp;P원유생산기업(합성 H)</t>
    <phoneticPr fontId="6" type="noConversion"/>
  </si>
  <si>
    <t>2015.06.01</t>
    <phoneticPr fontId="6" type="noConversion"/>
  </si>
  <si>
    <t>미국 상장 원유/가스 탐사 및 생산 기업 53개 종목에 동일가중방식으로 투자, 
기초지수_S&amp;P Oil &amp; Gas Exploration &amp; Production Select Industry Index</t>
    <phoneticPr fontId="6" type="noConversion"/>
  </si>
  <si>
    <t>천연가스</t>
    <phoneticPr fontId="6" type="noConversion"/>
  </si>
  <si>
    <t>KoAct 미국천연가스인프라액티브</t>
    <phoneticPr fontId="6" type="noConversion"/>
  </si>
  <si>
    <t>2024.12.06</t>
    <phoneticPr fontId="6" type="noConversion"/>
  </si>
  <si>
    <t>미국 천연가스 밸류체인_생산/유통/소비 .25개 종목에 투자, 전통적인 고배당 기업, 천연가스 가격변동성과 연관성이 낮고 천연가스 물동량 증가에 직접적 수혜 기업 위주, 기초지수_Solactive 미국천연가스인프라 지수</t>
    <phoneticPr fontId="6" type="noConversion"/>
  </si>
  <si>
    <t>클린에너지</t>
    <phoneticPr fontId="6" type="noConversion"/>
  </si>
  <si>
    <t>KODEX 미국클린에너지나스닥</t>
    <phoneticPr fontId="6" type="noConversion"/>
  </si>
  <si>
    <t>2022.03.18</t>
    <phoneticPr fontId="6" type="noConversion"/>
  </si>
  <si>
    <t>클린에너지 산업 전 분야에 걸쳐 53개 핵심종목에 투자, 재생에너지(태양광, 풍력, 수력 등)+스마트 그리드+에너지 저장 및 전환(고급 배터리, 전기차 등)+첨단소재(클린/저탄소기술용 재료 관련 등), 기초지수_Nasdaq Clean Edge Green Energy Index (Price Return)</t>
    <phoneticPr fontId="6" type="noConversion"/>
  </si>
  <si>
    <t>RISE 글로벌클린에너지</t>
    <phoneticPr fontId="6" type="noConversion"/>
  </si>
  <si>
    <t>각 국가별 No.1 신재생에너지 생산기업, 운송, 저장 등 각국의 친환경 에너지 핵심기업 80종목에 투자
기초지수_S&amp;P Global Clean Energy Index(KRW)</t>
    <phoneticPr fontId="6" type="noConversion"/>
  </si>
  <si>
    <t>수소</t>
    <phoneticPr fontId="6" type="noConversion"/>
  </si>
  <si>
    <t>RISE글로벌수소경제</t>
    <phoneticPr fontId="6" type="noConversion"/>
  </si>
  <si>
    <t>2022.02.08</t>
    <phoneticPr fontId="6" type="noConversion"/>
  </si>
  <si>
    <t>수소 경제의 순환 성장과 관련한 수혜가 예상되는 생산, 저장, 운송, 활용 등 밸류체인 전반의 핵심기업 28종목에 투자</t>
    <phoneticPr fontId="6" type="noConversion"/>
  </si>
  <si>
    <t>PLUS 글로벌수소&amp;차세대연료전지</t>
    <phoneticPr fontId="6" type="noConversion"/>
  </si>
  <si>
    <t>2022.02.11</t>
    <phoneticPr fontId="6" type="noConversion"/>
  </si>
  <si>
    <t>수소 밸류체인(생산, 저장, 운송, 충전, 활용)과 수소 연료전지 관련 글로벌 핵심기업 24종목에 투자
기초지수_BlueStar Hydrogen and NextGen Fuel Cell Index</t>
    <phoneticPr fontId="6" type="noConversion"/>
  </si>
  <si>
    <t>원자력</t>
    <phoneticPr fontId="6" type="noConversion"/>
  </si>
  <si>
    <t>RISE 글로벌원자력</t>
    <phoneticPr fontId="6" type="noConversion"/>
  </si>
  <si>
    <t>2022.09.26</t>
    <phoneticPr fontId="6" type="noConversion"/>
  </si>
  <si>
    <t>국내외 글로벌 원자력 대표기업 26종목에 투자, 미국/캐나다/한국(35% 수준 포함) 중심</t>
    <phoneticPr fontId="6" type="noConversion"/>
  </si>
  <si>
    <t>PLUS 글로벌원자력밸류체인</t>
    <phoneticPr fontId="6" type="noConversion"/>
  </si>
  <si>
    <t>우라늄 채굴, 원전 건설 및 유지보수 등 원자력 밸류체인 전후방 산업 11개 종목에 투자, 미국 &amp; 캐나다(40% 수준 포함) 중심</t>
    <phoneticPr fontId="6" type="noConversion"/>
  </si>
  <si>
    <t>원자재</t>
    <phoneticPr fontId="6" type="noConversion"/>
  </si>
  <si>
    <t>PLUS 글로벌희토류&amp;전략자원생산기업</t>
    <phoneticPr fontId="6" type="noConversion"/>
  </si>
  <si>
    <t>2022.01.14</t>
    <phoneticPr fontId="6" type="noConversion"/>
  </si>
  <si>
    <t>금</t>
    <phoneticPr fontId="6" type="noConversion"/>
  </si>
  <si>
    <t>HANARO 글로벌금채굴기업</t>
    <phoneticPr fontId="6" type="noConversion"/>
  </si>
  <si>
    <t>글로벌 금채굴 기업 57개에 투자, 
기초지수_NYSE Arca Gold Miners Index(Price Return, 원화환산)</t>
    <phoneticPr fontId="6" type="noConversion"/>
  </si>
  <si>
    <t>농업</t>
    <phoneticPr fontId="6" type="noConversion"/>
  </si>
  <si>
    <t>RISE 글로벌농업경제</t>
    <phoneticPr fontId="6" type="noConversion"/>
  </si>
  <si>
    <t>2022.07.22</t>
    <phoneticPr fontId="6" type="noConversion"/>
  </si>
  <si>
    <t>종자, 비료, 식량 생산 및 유통, 농기계 제조 등 글로벌 농업 밸류체인 전반의 핵심 기업 40종목에 투자, 
기초지수_MVIS Global Agribusiness Index</t>
    <phoneticPr fontId="6" type="noConversion"/>
  </si>
  <si>
    <t>HANARO 미국에그테크</t>
    <phoneticPr fontId="6" type="noConversion"/>
  </si>
  <si>
    <t>2023.11.24</t>
    <phoneticPr fontId="6" type="noConversion"/>
  </si>
  <si>
    <t xml:space="preserve">그린바이오, 정밀농업, 스마트팜 등 애그테크 리딩기업 15종목에 투자 </t>
    <phoneticPr fontId="6" type="noConversion"/>
  </si>
  <si>
    <t>에셋플러스 글로벌일등기업포커스10액티브</t>
    <phoneticPr fontId="6" type="noConversion"/>
  </si>
  <si>
    <t>2024.03.15</t>
    <phoneticPr fontId="6" type="noConversion"/>
  </si>
  <si>
    <t>에셋플러스 글로벌플랫폼액티브</t>
    <phoneticPr fontId="6" type="noConversion"/>
  </si>
  <si>
    <t>2021.11.12</t>
    <phoneticPr fontId="6" type="noConversion"/>
  </si>
  <si>
    <t>전 세계적으로 영향력을 확대하고 있는 플랫폼 비즈니스모델을 갖춘 일등기업 선별 24개 종목에 투자, 액티브 펀드
/ 테슬라, 샤오미, 아마존, 넷플릭스, 애플, 팔란티어, 구글, TSMC, CHENIERE ENERGY, ESSILORLUXOTTICA, 쿠팡, ROBINHOOD MARKETS 등</t>
    <phoneticPr fontId="6" type="noConversion"/>
  </si>
  <si>
    <t>에셋플러스 글로벌대장장이액티브</t>
    <phoneticPr fontId="6" type="noConversion"/>
  </si>
  <si>
    <t>2022.06.24</t>
    <phoneticPr fontId="6" type="noConversion"/>
  </si>
  <si>
    <t>경쟁이 치열한 전방산업의 후방에서 독과점적 이익을 취할 수 있는 비즈니스 모델을 갖춘 일등기업 선별 28종목에 투자, 액티브 펀드 
/ CHENIERE ENERGY, TSMC, CONTEMPORARY AMPEREX Tech, 구글, SAP, 애플, GE Vernova, 엔비디아, 아마존, 월트 디즈니, ARM 등</t>
    <phoneticPr fontId="6" type="noConversion"/>
  </si>
  <si>
    <t>에셋플러스 글로벌다이나믹시니어액티브</t>
    <phoneticPr fontId="6" type="noConversion"/>
  </si>
  <si>
    <t>2023.07.21</t>
    <phoneticPr fontId="6" type="noConversion"/>
  </si>
  <si>
    <t>인구고령화 트렌드(①헬스케어 관련 지출 비중확대 ②익숙한 디지털 환경 ③가치 중심적 소비 ④경험소비증가)에 적합한 비즈니스모델을 갖춘 일등기업 선별 26종목에 투자, 액티브 펀드 / 일라이릴리, Hermes, ABBOTT, Intuitive Surgical, ASICS, Ventas, 넷플릭스, 로열 캐러비안 크루즈 등</t>
    <phoneticPr fontId="6" type="noConversion"/>
  </si>
  <si>
    <t>에셋플러스 글로벌영에이지액티브</t>
    <phoneticPr fontId="6" type="noConversion"/>
  </si>
  <si>
    <t>2023.01.27</t>
    <phoneticPr fontId="6" type="noConversion"/>
  </si>
  <si>
    <t xml:space="preserve">제품에 대한 소비자의 구매 욕구가 지속적으로 “수요”를 만들어내는 구조의 비즈니스모델을 갖춘 일등기업 선별 28종목에 투자, 액티브 펀드 
/ 일라이릴리, 샤오미, POP MART INTERNATIONAL, 필립모리스, Hermes, ROBINHOOD MARKETS, ASICS, On Holdings, FAST RETAILING, ROBLOX 등 </t>
    <phoneticPr fontId="6" type="noConversion"/>
  </si>
  <si>
    <t>ACE 글로벌인컴TOP10 SOLACTIVE</t>
    <phoneticPr fontId="6" type="noConversion"/>
  </si>
  <si>
    <t>리츠</t>
    <phoneticPr fontId="6" type="noConversion"/>
  </si>
  <si>
    <t>TIGER 미국MSCI리츠(합성 H)</t>
    <phoneticPr fontId="6" type="noConversion"/>
  </si>
  <si>
    <t>2013.10.08</t>
    <phoneticPr fontId="6" type="noConversion"/>
  </si>
  <si>
    <t>기초지수 _ MSCI US REIT Index
미국 리츠 섹터별 대표 종목에 분산 투자하는 기초지수 추종 합성 ETF</t>
    <phoneticPr fontId="6" type="noConversion"/>
  </si>
  <si>
    <t xml:space="preserve">KODEX 미국부동산리츠(H) </t>
    <phoneticPr fontId="6" type="noConversion"/>
  </si>
  <si>
    <t>2020.05.08</t>
    <phoneticPr fontId="6" type="noConversion"/>
  </si>
  <si>
    <t>기초지수 _ Dow Jones US Real Estate Index
미국 리츠 섹터별 대표 종목 67개에 분산 투자</t>
    <phoneticPr fontId="6" type="noConversion"/>
  </si>
  <si>
    <t>ACE 미국부동산리츠(합성H)</t>
    <phoneticPr fontId="6" type="noConversion"/>
  </si>
  <si>
    <t>2013.07.30</t>
    <phoneticPr fontId="6" type="noConversion"/>
  </si>
  <si>
    <t>미국 리츠 섹터별 대표 종목 65종목에 분산 투자
기초지수_Dow Jones US Real Estate Index</t>
    <phoneticPr fontId="6" type="noConversion"/>
  </si>
  <si>
    <t>RISE 글로벌리얼티인컴</t>
    <phoneticPr fontId="6" type="noConversion"/>
  </si>
  <si>
    <t>2024.02.15</t>
    <phoneticPr fontId="6" type="noConversion"/>
  </si>
  <si>
    <t>미국 Realty Income(18%) + 국내 맥쿼리인프라(18%) + 수익성 양호한 미국 4개 리츠 섹터에서 배당성장성 우수한 2종목씩 선별, 동일가중 투자</t>
    <phoneticPr fontId="6" type="noConversion"/>
  </si>
  <si>
    <t>KIWOOM 글로벌리츠이지스액티브</t>
    <phoneticPr fontId="6" type="noConversion"/>
  </si>
  <si>
    <t>2022.07.27</t>
    <phoneticPr fontId="6" type="noConversion"/>
  </si>
  <si>
    <t>기초지수_ S&amp;P Global Reit Index 
미국 리츠 70% 포함 전세계 15개국, 50여개 리츠 섹터별 분산 투자, 액티브한 운용</t>
    <phoneticPr fontId="6" type="noConversion"/>
  </si>
  <si>
    <t>RISE 글로벌데이터센터리츠(합성)</t>
    <phoneticPr fontId="6" type="noConversion"/>
  </si>
  <si>
    <t>2021.01.11</t>
    <phoneticPr fontId="6" type="noConversion"/>
  </si>
  <si>
    <t>기초지수_ Kelly Data Center &amp; Tech Infrastructure Net Total Return Index
미국을 비롯 전세계 데이터센터 관련 부동산 자산 20개에 투자</t>
    <phoneticPr fontId="6" type="noConversion"/>
  </si>
  <si>
    <t xml:space="preserve">* 배당율 : 2024년 총배당금 / 현재가(2025년 1월 2일 현재) or 1년 미만 배당금 평균 x 12 / 현재가(2025년 1월 2일 현재)  </t>
    <phoneticPr fontId="9" type="noConversion"/>
  </si>
  <si>
    <t>블룸버그가 선정한 전셰계 상위 500위 억만장자들의 포트폴리오를 분석, 보유 상위 50종목에 투자
기초지수_Bloomberg US Billionaires Investment Select Price Return Index(원화환산)</t>
    <phoneticPr fontId="6" type="noConversion"/>
  </si>
  <si>
    <t xml:space="preserve">글로벌 HBM 관련 핵심기업 TOP3(SK하이닉스, 삼성전자, Micron Technology)에 집중
10개 종목, HBM 제조 기업군 75% + HBM 관련 기업군 25% </t>
    <phoneticPr fontId="6" type="noConversion"/>
  </si>
  <si>
    <t>AI 인프라 밸류체인 3가지 주요 테마(전력, 데이터센터, 원자재 분야)의 글로벌 핵심기업에 1/3씩 투자, 26종목, 
서브 테마 내 개별종목은 시가총액 가중방식</t>
    <phoneticPr fontId="6" type="noConversion"/>
  </si>
  <si>
    <t>미국 AI전력, 원자력 관련 상위 20종목에 투자, 원자력 밸류체인 45%+전력망 시스템 설비 33%+데이터센터 인프라 22%</t>
    <phoneticPr fontId="6" type="noConversion"/>
  </si>
  <si>
    <t>미국의 AI 전력 효율화 관련 인프라 산업 핵심기업 10종목에 투자</t>
    <phoneticPr fontId="6" type="noConversion"/>
  </si>
  <si>
    <t>AI데이터센터 인프라 관련 글로벌 대표기업 11종목에 투자, 엔비디아 25% 고정+네트워크/전력인프라/냉각시스템 75% 동일가중방식 10종목</t>
    <phoneticPr fontId="6" type="noConversion"/>
  </si>
  <si>
    <t>전세계 사이버보안 관련 대표기업 20종목 편입, 미국 70%, 이스라엘 13%, 일본 5% 등  
기초지수: Indxx Cybersecurity 지수(원화환산)</t>
    <phoneticPr fontId="6" type="noConversion"/>
  </si>
  <si>
    <t>자산운용사, 지수제공사, 증권거래소 등 미국 상장 기업 중 ETF 관련 매출이 50% 이상인 기업 20종목에 투자
기초지수_ STOXX USA ETF Industry Index</t>
    <phoneticPr fontId="6" type="noConversion"/>
  </si>
  <si>
    <t>미국 소비자 관련 기업들을 경기소비재, 필수소비재, 리테일&amp;이커머스, 미디어&amp;통신, 소비자 서비스, 기타 서비스 등 6개 소비유형으로 분류, 각 분류별 시가총액 상위 20개 총 120종목 편입, 액티브 펀드</t>
    <phoneticPr fontId="6" type="noConversion"/>
  </si>
  <si>
    <t xml:space="preserve">온라인 쇼핑, 이커머스 성장, 신흥국 소비 확대 등 글로벌 소비 트렌드에 맞춘 유망기업 40종목 선별 투자, 필수소비재와 경기소비재의 비중을 전략적으로 조정, 경기상황 및 소비 트렌드에 유연하게 대응하도록 설계, 액티브 펀드 / 주요 구성종목_알리바바, 애플, 구글, 아마존, MS, 메타, 코스트코, 월마트 등 </t>
    <phoneticPr fontId="6" type="noConversion"/>
  </si>
  <si>
    <t>글로벌 소비/성장 산업을 주도하는 10가지 업종별 최상위 브랜드 경쟁력 보유기업 10종목에 동일가중방식으로 투자, LVMH, 넷플릭스, 코카콜라, JP모건, 애플, 프록터앤갬블, MS, 노보노디스크, 테슬라, 엔비디아 / 기초지수_Bloomberg Global Select Industry Leaders TOP10 Index</t>
    <phoneticPr fontId="6" type="noConversion"/>
  </si>
  <si>
    <t>방위산업</t>
    <phoneticPr fontId="6" type="noConversion"/>
  </si>
  <si>
    <t>원유 및 천연가스 생산기업 100여 종목에 투자, 시가총액가중방식, 개별종목 비중 25% 상한, 비중 5% 초과 종목 합계 50% 상한, 
기초지수_MSCI US IMI Energy 25/50 Index</t>
    <phoneticPr fontId="6" type="noConversion"/>
  </si>
  <si>
    <t>희토류와 전략자원을 생산, 정제, 재활용하는 글로벌 핵심기업 20종목 집중 투자</t>
    <phoneticPr fontId="6" type="noConversion"/>
  </si>
  <si>
    <t>글로벌 인컴 배분</t>
    <phoneticPr fontId="6" type="noConversion"/>
  </si>
  <si>
    <t>미국 상장 글로벌 ETF 중 높은 배당수익률과 분배 일관성이 우수한 ETF Top10 종목에 투자, 주식형 ETF 5개+채권형 ETF 5개
기초지수_Solactive Global Superior Income TOP 10 Price Return Index</t>
    <phoneticPr fontId="6" type="noConversion"/>
  </si>
  <si>
    <t>글로벌 주식
본격 액티브 펀드</t>
    <phoneticPr fontId="6" type="noConversion"/>
  </si>
  <si>
    <t>글로벌 혁신기업 10여 종목 압축 투자, 액티브 펀드
/ 샤오미, 일라이릴리, Hermes, CONTEMPORARY AMPEREX Tech, TSMC, 넷플릭스, 아마존, 테슬라, 구글, 메타, 브로드컴, 엔비디아, 로빈후드</t>
    <phoneticPr fontId="6" type="noConversion"/>
  </si>
  <si>
    <t>미국 대표 중소형주 지수 
러셀2000</t>
    <phoneticPr fontId="6" type="noConversion"/>
  </si>
  <si>
    <t>KODEX 미국러셀2000(H)</t>
    <phoneticPr fontId="6" type="noConversion"/>
  </si>
  <si>
    <r>
      <t>기초지수</t>
    </r>
    <r>
      <rPr>
        <sz val="14"/>
        <color rgb="FF474747"/>
        <rFont val="Arial"/>
        <family val="2"/>
      </rPr>
      <t>_FTSE Russell 2000 Index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</si>
</sst>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m&quot;월&quot;\ d&quot;일&quot;"/>
    <numFmt numFmtId="178" formatCode="0.00_ "/>
    <numFmt numFmtId="179" formatCode="#,##0_ "/>
    <numFmt numFmtId="180" formatCode="#,##0.00_ ;[Red]\-#,##0.00\ "/>
  </numFmts>
  <fonts count="36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26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3"/>
      <color theme="0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</font>
    <font>
      <sz val="14"/>
      <color theme="1"/>
      <name val="맑은 고딕"/>
      <family val="2"/>
      <charset val="129"/>
      <scheme val="minor"/>
    </font>
    <font>
      <b/>
      <u/>
      <sz val="13"/>
      <color theme="1"/>
      <name val="맑은 고딕"/>
      <family val="2"/>
      <charset val="129"/>
      <scheme val="minor"/>
    </font>
    <font>
      <sz val="12"/>
      <name val="맑은 고딕"/>
      <family val="2"/>
    </font>
    <font>
      <b/>
      <sz val="13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12"/>
      <name val="맑은 고딕"/>
      <family val="2"/>
      <charset val="129"/>
      <scheme val="minor"/>
    </font>
    <font>
      <b/>
      <sz val="13"/>
      <color rgb="FF0070C0"/>
      <name val="맑은 고딕"/>
      <family val="2"/>
      <charset val="129"/>
      <scheme val="minor"/>
    </font>
    <font>
      <b/>
      <sz val="13"/>
      <name val="맑은 고딕"/>
      <family val="2"/>
      <charset val="129"/>
      <scheme val="minor"/>
    </font>
    <font>
      <sz val="14"/>
      <color rgb="FF474747"/>
      <name val="맑은 고딕"/>
      <family val="2"/>
      <charset val="129"/>
    </font>
    <font>
      <sz val="14"/>
      <color rgb="FF474747"/>
      <name val="Arial"/>
      <family val="2"/>
    </font>
    <font>
      <b/>
      <u/>
      <sz val="13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</font>
    <font>
      <sz val="12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u/>
      <sz val="13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  <font>
      <b/>
      <u/>
      <sz val="36"/>
      <color theme="1"/>
      <name val="맑은 고딕"/>
      <family val="3"/>
      <charset val="129"/>
      <scheme val="minor"/>
    </font>
    <font>
      <sz val="12"/>
      <name val="맑은 고딕"/>
      <family val="2"/>
      <charset val="129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80E3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FF9300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9300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5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176" fontId="0" fillId="0" borderId="0" xfId="1" applyFont="1">
      <alignment vertical="center"/>
    </xf>
    <xf numFmtId="178" fontId="0" fillId="0" borderId="0" xfId="0" applyNumberFormat="1">
      <alignment vertical="center"/>
    </xf>
    <xf numFmtId="0" fontId="5" fillId="2" borderId="0" xfId="4" applyFont="1" applyFill="1">
      <alignment vertical="center"/>
    </xf>
    <xf numFmtId="0" fontId="5" fillId="0" borderId="0" xfId="4" applyFont="1" applyAlignment="1">
      <alignment horizontal="center" vertical="center"/>
    </xf>
    <xf numFmtId="0" fontId="7" fillId="2" borderId="0" xfId="4" applyFill="1">
      <alignment vertical="center"/>
    </xf>
    <xf numFmtId="0" fontId="7" fillId="0" borderId="0" xfId="4">
      <alignment vertical="center"/>
    </xf>
    <xf numFmtId="0" fontId="5" fillId="2" borderId="0" xfId="4" applyFont="1" applyFill="1" applyAlignment="1">
      <alignment horizontal="center" vertical="center"/>
    </xf>
    <xf numFmtId="0" fontId="7" fillId="2" borderId="0" xfId="4" applyFill="1" applyAlignment="1">
      <alignment horizontal="center" vertical="center"/>
    </xf>
    <xf numFmtId="0" fontId="11" fillId="3" borderId="2" xfId="5" applyFont="1" applyFill="1" applyBorder="1" applyAlignment="1">
      <alignment horizontal="center" vertical="center" wrapText="1"/>
    </xf>
    <xf numFmtId="0" fontId="14" fillId="2" borderId="0" xfId="4" applyFont="1" applyFill="1">
      <alignment vertical="center"/>
    </xf>
    <xf numFmtId="0" fontId="14" fillId="0" borderId="0" xfId="4" applyFont="1">
      <alignment vertical="center"/>
    </xf>
    <xf numFmtId="0" fontId="3" fillId="3" borderId="5" xfId="5" applyFont="1" applyFill="1" applyBorder="1" applyAlignment="1">
      <alignment horizontal="center" vertical="center" wrapText="1"/>
    </xf>
    <xf numFmtId="0" fontId="11" fillId="3" borderId="5" xfId="5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0" fontId="12" fillId="4" borderId="7" xfId="4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9" fontId="16" fillId="0" borderId="8" xfId="6" applyNumberFormat="1" applyFont="1" applyFill="1" applyBorder="1" applyAlignment="1">
      <alignment horizontal="center" vertical="center" wrapText="1"/>
    </xf>
    <xf numFmtId="0" fontId="16" fillId="0" borderId="8" xfId="5" applyFont="1" applyBorder="1" applyAlignment="1">
      <alignment horizontal="center" vertical="center" wrapText="1"/>
    </xf>
    <xf numFmtId="14" fontId="16" fillId="0" borderId="8" xfId="5" applyNumberFormat="1" applyFont="1" applyBorder="1" applyAlignment="1">
      <alignment horizontal="center" vertical="center" wrapText="1"/>
    </xf>
    <xf numFmtId="0" fontId="16" fillId="0" borderId="8" xfId="5" applyFont="1" applyBorder="1" applyAlignment="1">
      <alignment horizontal="left" vertical="center" wrapText="1"/>
    </xf>
    <xf numFmtId="0" fontId="7" fillId="0" borderId="0" xfId="4" applyAlignment="1">
      <alignment vertical="center" wrapText="1"/>
    </xf>
    <xf numFmtId="0" fontId="17" fillId="2" borderId="0" xfId="0" applyFont="1" applyFill="1" applyAlignment="1">
      <alignment horizontal="center" vertical="center"/>
    </xf>
    <xf numFmtId="179" fontId="16" fillId="2" borderId="0" xfId="6" applyNumberFormat="1" applyFont="1" applyFill="1" applyBorder="1" applyAlignment="1">
      <alignment horizontal="center" vertical="center" wrapText="1"/>
    </xf>
    <xf numFmtId="0" fontId="16" fillId="2" borderId="0" xfId="5" applyFont="1" applyFill="1" applyAlignment="1">
      <alignment horizontal="center" vertical="center" wrapText="1"/>
    </xf>
    <xf numFmtId="14" fontId="16" fillId="2" borderId="0" xfId="5" applyNumberFormat="1" applyFont="1" applyFill="1" applyAlignment="1">
      <alignment horizontal="center" vertical="center" wrapText="1"/>
    </xf>
    <xf numFmtId="10" fontId="16" fillId="2" borderId="0" xfId="2" applyNumberFormat="1" applyFont="1" applyFill="1" applyBorder="1" applyAlignment="1">
      <alignment horizontal="center" vertical="center" wrapText="1"/>
    </xf>
    <xf numFmtId="0" fontId="18" fillId="2" borderId="0" xfId="4" applyFont="1" applyFill="1" applyAlignment="1">
      <alignment horizontal="center" vertical="center"/>
    </xf>
    <xf numFmtId="0" fontId="7" fillId="2" borderId="0" xfId="4" applyFill="1" applyAlignment="1">
      <alignment vertical="center" wrapText="1"/>
    </xf>
    <xf numFmtId="179" fontId="19" fillId="5" borderId="12" xfId="6" applyNumberFormat="1" applyFont="1" applyFill="1" applyBorder="1" applyAlignment="1">
      <alignment horizontal="center" vertical="center" wrapText="1"/>
    </xf>
    <xf numFmtId="0" fontId="19" fillId="5" borderId="12" xfId="5" applyFont="1" applyFill="1" applyBorder="1" applyAlignment="1">
      <alignment horizontal="center" vertical="center" wrapText="1"/>
    </xf>
    <xf numFmtId="14" fontId="19" fillId="5" borderId="12" xfId="5" applyNumberFormat="1" applyFont="1" applyFill="1" applyBorder="1" applyAlignment="1">
      <alignment horizontal="center" vertical="center" wrapText="1"/>
    </xf>
    <xf numFmtId="2" fontId="19" fillId="5" borderId="12" xfId="5" applyNumberFormat="1" applyFont="1" applyFill="1" applyBorder="1" applyAlignment="1">
      <alignment horizontal="center" vertical="center" wrapText="1"/>
    </xf>
    <xf numFmtId="0" fontId="19" fillId="5" borderId="12" xfId="5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179" fontId="19" fillId="2" borderId="0" xfId="6" applyNumberFormat="1" applyFont="1" applyFill="1" applyBorder="1" applyAlignment="1">
      <alignment horizontal="center" vertical="center" wrapText="1"/>
    </xf>
    <xf numFmtId="0" fontId="19" fillId="2" borderId="0" xfId="5" applyFont="1" applyFill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 wrapText="1"/>
    </xf>
    <xf numFmtId="2" fontId="19" fillId="2" borderId="0" xfId="5" applyNumberFormat="1" applyFont="1" applyFill="1" applyAlignment="1">
      <alignment horizontal="center" vertical="center" wrapText="1"/>
    </xf>
    <xf numFmtId="0" fontId="12" fillId="6" borderId="0" xfId="4" applyFont="1" applyFill="1" applyAlignment="1">
      <alignment horizontal="center" vertical="center"/>
    </xf>
    <xf numFmtId="0" fontId="22" fillId="2" borderId="12" xfId="5" applyFont="1" applyFill="1" applyBorder="1" applyAlignment="1">
      <alignment horizontal="left" vertical="center" wrapText="1"/>
    </xf>
    <xf numFmtId="0" fontId="19" fillId="2" borderId="0" xfId="5" applyFont="1" applyFill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179" fontId="16" fillId="2" borderId="16" xfId="6" applyNumberFormat="1" applyFont="1" applyFill="1" applyBorder="1" applyAlignment="1">
      <alignment horizontal="center" vertical="center" wrapText="1"/>
    </xf>
    <xf numFmtId="0" fontId="16" fillId="2" borderId="16" xfId="5" applyFont="1" applyFill="1" applyBorder="1" applyAlignment="1">
      <alignment horizontal="center" vertical="center" wrapText="1"/>
    </xf>
    <xf numFmtId="14" fontId="16" fillId="2" borderId="16" xfId="5" applyNumberFormat="1" applyFont="1" applyFill="1" applyBorder="1" applyAlignment="1">
      <alignment horizontal="center" vertical="center" wrapText="1"/>
    </xf>
    <xf numFmtId="10" fontId="16" fillId="2" borderId="16" xfId="2" applyNumberFormat="1" applyFont="1" applyFill="1" applyBorder="1" applyAlignment="1">
      <alignment horizontal="center" vertical="center" wrapText="1"/>
    </xf>
    <xf numFmtId="0" fontId="18" fillId="2" borderId="16" xfId="4" applyFont="1" applyFill="1" applyBorder="1" applyAlignment="1">
      <alignment horizontal="center" vertical="center"/>
    </xf>
    <xf numFmtId="2" fontId="16" fillId="2" borderId="16" xfId="5" applyNumberFormat="1" applyFont="1" applyFill="1" applyBorder="1" applyAlignment="1">
      <alignment horizontal="center" vertical="center" wrapText="1"/>
    </xf>
    <xf numFmtId="0" fontId="16" fillId="2" borderId="17" xfId="5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/>
    </xf>
    <xf numFmtId="179" fontId="16" fillId="5" borderId="19" xfId="6" applyNumberFormat="1" applyFont="1" applyFill="1" applyBorder="1" applyAlignment="1">
      <alignment horizontal="center" vertical="center" wrapText="1"/>
    </xf>
    <xf numFmtId="0" fontId="16" fillId="5" borderId="19" xfId="5" applyFont="1" applyFill="1" applyBorder="1" applyAlignment="1">
      <alignment horizontal="center" vertical="center" wrapText="1"/>
    </xf>
    <xf numFmtId="14" fontId="16" fillId="5" borderId="19" xfId="5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79" fontId="16" fillId="2" borderId="7" xfId="6" applyNumberFormat="1" applyFont="1" applyFill="1" applyBorder="1" applyAlignment="1">
      <alignment horizontal="center" vertical="center" wrapText="1"/>
    </xf>
    <xf numFmtId="0" fontId="16" fillId="2" borderId="7" xfId="5" applyFont="1" applyFill="1" applyBorder="1" applyAlignment="1">
      <alignment horizontal="center" vertical="center" wrapText="1"/>
    </xf>
    <xf numFmtId="14" fontId="16" fillId="2" borderId="7" xfId="5" applyNumberFormat="1" applyFont="1" applyFill="1" applyBorder="1" applyAlignment="1">
      <alignment horizontal="center" vertical="center" wrapText="1"/>
    </xf>
    <xf numFmtId="10" fontId="16" fillId="2" borderId="7" xfId="2" applyNumberFormat="1" applyFont="1" applyFill="1" applyBorder="1" applyAlignment="1">
      <alignment horizontal="center" vertical="center" wrapText="1"/>
    </xf>
    <xf numFmtId="0" fontId="18" fillId="2" borderId="7" xfId="4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179" fontId="16" fillId="5" borderId="16" xfId="6" applyNumberFormat="1" applyFont="1" applyFill="1" applyBorder="1" applyAlignment="1">
      <alignment horizontal="center" vertical="center" wrapText="1"/>
    </xf>
    <xf numFmtId="0" fontId="16" fillId="5" borderId="16" xfId="5" applyFont="1" applyFill="1" applyBorder="1" applyAlignment="1">
      <alignment horizontal="center" vertical="center" wrapText="1"/>
    </xf>
    <xf numFmtId="14" fontId="16" fillId="5" borderId="16" xfId="5" applyNumberFormat="1" applyFont="1" applyFill="1" applyBorder="1" applyAlignment="1">
      <alignment horizontal="center" vertical="center" wrapText="1"/>
    </xf>
    <xf numFmtId="10" fontId="16" fillId="5" borderId="16" xfId="2" applyNumberFormat="1" applyFont="1" applyFill="1" applyBorder="1" applyAlignment="1">
      <alignment horizontal="center" vertical="center" wrapText="1"/>
    </xf>
    <xf numFmtId="0" fontId="18" fillId="5" borderId="16" xfId="4" applyFont="1" applyFill="1" applyBorder="1" applyAlignment="1">
      <alignment horizontal="center" vertical="center"/>
    </xf>
    <xf numFmtId="0" fontId="16" fillId="5" borderId="17" xfId="5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179" fontId="16" fillId="2" borderId="19" xfId="6" applyNumberFormat="1" applyFont="1" applyFill="1" applyBorder="1" applyAlignment="1">
      <alignment horizontal="center" vertical="center" wrapText="1"/>
    </xf>
    <xf numFmtId="0" fontId="16" fillId="2" borderId="19" xfId="5" applyFont="1" applyFill="1" applyBorder="1" applyAlignment="1">
      <alignment horizontal="center" vertical="center" wrapText="1"/>
    </xf>
    <xf numFmtId="14" fontId="16" fillId="2" borderId="19" xfId="5" applyNumberFormat="1" applyFont="1" applyFill="1" applyBorder="1" applyAlignment="1">
      <alignment horizontal="center" vertical="center" wrapText="1"/>
    </xf>
    <xf numFmtId="10" fontId="16" fillId="2" borderId="19" xfId="2" applyNumberFormat="1" applyFont="1" applyFill="1" applyBorder="1" applyAlignment="1">
      <alignment horizontal="center" vertical="center" wrapText="1"/>
    </xf>
    <xf numFmtId="0" fontId="18" fillId="2" borderId="19" xfId="4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179" fontId="16" fillId="5" borderId="8" xfId="6" applyNumberFormat="1" applyFont="1" applyFill="1" applyBorder="1" applyAlignment="1">
      <alignment horizontal="center" vertical="center" wrapText="1"/>
    </xf>
    <xf numFmtId="0" fontId="16" fillId="5" borderId="8" xfId="5" applyFont="1" applyFill="1" applyBorder="1" applyAlignment="1">
      <alignment horizontal="center" vertical="center" wrapText="1"/>
    </xf>
    <xf numFmtId="14" fontId="16" fillId="5" borderId="8" xfId="5" applyNumberFormat="1" applyFont="1" applyFill="1" applyBorder="1" applyAlignment="1">
      <alignment horizontal="center" vertical="center" wrapText="1"/>
    </xf>
    <xf numFmtId="10" fontId="16" fillId="5" borderId="8" xfId="2" applyNumberFormat="1" applyFont="1" applyFill="1" applyBorder="1" applyAlignment="1">
      <alignment horizontal="center" vertical="center" wrapText="1"/>
    </xf>
    <xf numFmtId="0" fontId="18" fillId="5" borderId="8" xfId="4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0" fontId="16" fillId="0" borderId="8" xfId="2" applyNumberFormat="1" applyFont="1" applyFill="1" applyBorder="1" applyAlignment="1">
      <alignment horizontal="center" vertical="center" wrapText="1"/>
    </xf>
    <xf numFmtId="0" fontId="18" fillId="0" borderId="8" xfId="4" applyFont="1" applyBorder="1" applyAlignment="1">
      <alignment horizontal="center" vertical="center"/>
    </xf>
    <xf numFmtId="0" fontId="16" fillId="2" borderId="0" xfId="5" applyFont="1" applyFill="1" applyAlignment="1">
      <alignment horizontal="left" vertical="center" wrapText="1"/>
    </xf>
    <xf numFmtId="0" fontId="24" fillId="0" borderId="8" xfId="3" applyFont="1" applyBorder="1" applyAlignment="1">
      <alignment horizontal="center" vertical="center"/>
    </xf>
    <xf numFmtId="0" fontId="16" fillId="0" borderId="19" xfId="5" applyFont="1" applyBorder="1" applyAlignment="1">
      <alignment horizontal="left" vertical="center" wrapText="1"/>
    </xf>
    <xf numFmtId="0" fontId="25" fillId="2" borderId="0" xfId="4" applyFont="1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0" fontId="26" fillId="2" borderId="0" xfId="4" applyFont="1" applyFill="1">
      <alignment vertical="center"/>
    </xf>
    <xf numFmtId="0" fontId="27" fillId="2" borderId="0" xfId="4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79" fontId="16" fillId="0" borderId="19" xfId="6" applyNumberFormat="1" applyFont="1" applyFill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14" fontId="16" fillId="0" borderId="19" xfId="5" applyNumberFormat="1" applyFont="1" applyBorder="1" applyAlignment="1">
      <alignment horizontal="center" vertical="center" wrapText="1"/>
    </xf>
    <xf numFmtId="10" fontId="16" fillId="0" borderId="19" xfId="2" applyNumberFormat="1" applyFont="1" applyFill="1" applyBorder="1" applyAlignment="1">
      <alignment horizontal="center" vertical="center" wrapText="1"/>
    </xf>
    <xf numFmtId="0" fontId="18" fillId="0" borderId="19" xfId="4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4" applyFont="1">
      <alignment vertical="center"/>
    </xf>
    <xf numFmtId="0" fontId="28" fillId="2" borderId="0" xfId="4" applyFont="1" applyFill="1">
      <alignment vertical="center"/>
    </xf>
    <xf numFmtId="0" fontId="15" fillId="5" borderId="23" xfId="0" applyFont="1" applyFill="1" applyBorder="1" applyAlignment="1">
      <alignment horizontal="center" vertical="center"/>
    </xf>
    <xf numFmtId="179" fontId="16" fillId="0" borderId="10" xfId="6" applyNumberFormat="1" applyFont="1" applyFill="1" applyBorder="1" applyAlignment="1">
      <alignment horizontal="center" vertical="center" wrapText="1"/>
    </xf>
    <xf numFmtId="180" fontId="16" fillId="0" borderId="8" xfId="5" applyNumberFormat="1" applyFont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21" fillId="2" borderId="0" xfId="4" applyFont="1" applyFill="1" applyAlignment="1">
      <alignment horizontal="center" vertical="center"/>
    </xf>
    <xf numFmtId="0" fontId="30" fillId="2" borderId="0" xfId="4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10" fontId="19" fillId="2" borderId="0" xfId="2" applyNumberFormat="1" applyFont="1" applyFill="1" applyBorder="1" applyAlignment="1">
      <alignment horizontal="center" vertical="center" wrapText="1"/>
    </xf>
    <xf numFmtId="0" fontId="19" fillId="2" borderId="0" xfId="4" applyFont="1" applyFill="1" applyAlignment="1">
      <alignment horizontal="center" vertical="center"/>
    </xf>
    <xf numFmtId="180" fontId="19" fillId="2" borderId="0" xfId="5" applyNumberFormat="1" applyFont="1" applyFill="1" applyAlignment="1">
      <alignment horizontal="center" vertical="center" wrapText="1"/>
    </xf>
    <xf numFmtId="0" fontId="19" fillId="2" borderId="0" xfId="4" applyFont="1" applyFill="1">
      <alignment vertical="center"/>
    </xf>
    <xf numFmtId="0" fontId="19" fillId="2" borderId="0" xfId="4" applyFont="1" applyFill="1" applyAlignment="1">
      <alignment vertical="center" wrapText="1"/>
    </xf>
    <xf numFmtId="0" fontId="32" fillId="0" borderId="0" xfId="4" applyFont="1">
      <alignment vertical="center"/>
    </xf>
    <xf numFmtId="179" fontId="19" fillId="0" borderId="18" xfId="6" applyNumberFormat="1" applyFont="1" applyBorder="1" applyAlignment="1">
      <alignment horizontal="center" vertical="center" wrapText="1"/>
    </xf>
    <xf numFmtId="0" fontId="19" fillId="0" borderId="7" xfId="5" applyFont="1" applyBorder="1" applyAlignment="1">
      <alignment horizontal="center" vertical="center" wrapText="1"/>
    </xf>
    <xf numFmtId="14" fontId="19" fillId="0" borderId="7" xfId="5" applyNumberFormat="1" applyFont="1" applyBorder="1" applyAlignment="1">
      <alignment horizontal="center" vertical="center" wrapText="1"/>
    </xf>
    <xf numFmtId="10" fontId="33" fillId="0" borderId="7" xfId="2" applyNumberFormat="1" applyFont="1" applyBorder="1" applyAlignment="1">
      <alignment horizontal="center" vertical="center" wrapText="1"/>
    </xf>
    <xf numFmtId="0" fontId="7" fillId="0" borderId="7" xfId="4" applyBorder="1" applyAlignment="1">
      <alignment horizontal="center" vertical="center"/>
    </xf>
    <xf numFmtId="180" fontId="19" fillId="0" borderId="7" xfId="5" applyNumberFormat="1" applyFont="1" applyBorder="1" applyAlignment="1">
      <alignment horizontal="center" vertical="center" wrapText="1"/>
    </xf>
    <xf numFmtId="0" fontId="19" fillId="0" borderId="7" xfId="5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/>
    </xf>
    <xf numFmtId="0" fontId="29" fillId="7" borderId="8" xfId="4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9" fillId="2" borderId="0" xfId="4" applyFont="1" applyFill="1" applyAlignment="1">
      <alignment horizontal="center" vertical="center"/>
    </xf>
    <xf numFmtId="180" fontId="16" fillId="2" borderId="0" xfId="5" applyNumberFormat="1" applyFont="1" applyFill="1" applyAlignment="1">
      <alignment horizontal="center" vertical="center" wrapText="1"/>
    </xf>
    <xf numFmtId="0" fontId="32" fillId="2" borderId="0" xfId="4" applyFont="1" applyFill="1">
      <alignment vertical="center"/>
    </xf>
    <xf numFmtId="179" fontId="19" fillId="0" borderId="8" xfId="6" applyNumberFormat="1" applyFont="1" applyBorder="1" applyAlignment="1">
      <alignment horizontal="center" vertical="center" wrapText="1"/>
    </xf>
    <xf numFmtId="0" fontId="19" fillId="0" borderId="8" xfId="5" applyFont="1" applyBorder="1" applyAlignment="1">
      <alignment horizontal="center" vertical="center" wrapText="1"/>
    </xf>
    <xf numFmtId="14" fontId="19" fillId="0" borderId="8" xfId="5" applyNumberFormat="1" applyFont="1" applyBorder="1" applyAlignment="1">
      <alignment horizontal="center" vertical="center" wrapText="1"/>
    </xf>
    <xf numFmtId="10" fontId="33" fillId="0" borderId="8" xfId="2" applyNumberFormat="1" applyFont="1" applyBorder="1" applyAlignment="1">
      <alignment horizontal="center" vertical="center" wrapText="1"/>
    </xf>
    <xf numFmtId="0" fontId="7" fillId="0" borderId="8" xfId="4" applyBorder="1" applyAlignment="1">
      <alignment horizontal="center" vertical="center"/>
    </xf>
    <xf numFmtId="180" fontId="19" fillId="0" borderId="8" xfId="5" applyNumberFormat="1" applyFont="1" applyBorder="1" applyAlignment="1">
      <alignment horizontal="center" vertical="center" wrapText="1"/>
    </xf>
    <xf numFmtId="0" fontId="19" fillId="0" borderId="8" xfId="5" applyFont="1" applyBorder="1" applyAlignment="1">
      <alignment horizontal="left" vertical="center" wrapText="1"/>
    </xf>
    <xf numFmtId="0" fontId="15" fillId="10" borderId="8" xfId="0" applyFont="1" applyFill="1" applyBorder="1" applyAlignment="1">
      <alignment horizontal="center" vertical="center"/>
    </xf>
    <xf numFmtId="179" fontId="16" fillId="10" borderId="8" xfId="6" applyNumberFormat="1" applyFont="1" applyFill="1" applyBorder="1" applyAlignment="1">
      <alignment horizontal="center" vertical="center" wrapText="1"/>
    </xf>
    <xf numFmtId="0" fontId="16" fillId="10" borderId="8" xfId="5" applyFont="1" applyFill="1" applyBorder="1" applyAlignment="1">
      <alignment horizontal="center" vertical="center" wrapText="1"/>
    </xf>
    <xf numFmtId="14" fontId="16" fillId="10" borderId="8" xfId="5" applyNumberFormat="1" applyFont="1" applyFill="1" applyBorder="1" applyAlignment="1">
      <alignment horizontal="center" vertical="center" wrapText="1"/>
    </xf>
    <xf numFmtId="10" fontId="16" fillId="10" borderId="8" xfId="2" applyNumberFormat="1" applyFont="1" applyFill="1" applyBorder="1" applyAlignment="1">
      <alignment horizontal="center" vertical="center" wrapText="1"/>
    </xf>
    <xf numFmtId="180" fontId="16" fillId="10" borderId="8" xfId="5" applyNumberFormat="1" applyFont="1" applyFill="1" applyBorder="1" applyAlignment="1">
      <alignment horizontal="center" vertical="center" wrapText="1"/>
    </xf>
    <xf numFmtId="0" fontId="16" fillId="10" borderId="8" xfId="5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/>
    </xf>
    <xf numFmtId="180" fontId="16" fillId="0" borderId="19" xfId="5" applyNumberFormat="1" applyFont="1" applyBorder="1" applyAlignment="1">
      <alignment horizontal="center" vertical="center" wrapText="1"/>
    </xf>
    <xf numFmtId="0" fontId="17" fillId="11" borderId="8" xfId="0" applyFont="1" applyFill="1" applyBorder="1" applyAlignment="1">
      <alignment horizontal="center" vertical="center"/>
    </xf>
    <xf numFmtId="179" fontId="16" fillId="11" borderId="8" xfId="6" applyNumberFormat="1" applyFont="1" applyFill="1" applyBorder="1" applyAlignment="1">
      <alignment horizontal="center" vertical="center" wrapText="1"/>
    </xf>
    <xf numFmtId="0" fontId="16" fillId="11" borderId="8" xfId="5" applyFont="1" applyFill="1" applyBorder="1" applyAlignment="1">
      <alignment horizontal="center" vertical="center" wrapText="1"/>
    </xf>
    <xf numFmtId="14" fontId="16" fillId="11" borderId="8" xfId="5" applyNumberFormat="1" applyFont="1" applyFill="1" applyBorder="1" applyAlignment="1">
      <alignment horizontal="center" vertical="center" wrapText="1"/>
    </xf>
    <xf numFmtId="10" fontId="16" fillId="11" borderId="8" xfId="2" applyNumberFormat="1" applyFont="1" applyFill="1" applyBorder="1" applyAlignment="1">
      <alignment horizontal="center" vertical="center" wrapText="1"/>
    </xf>
    <xf numFmtId="180" fontId="16" fillId="11" borderId="8" xfId="5" applyNumberFormat="1" applyFont="1" applyFill="1" applyBorder="1" applyAlignment="1">
      <alignment horizontal="center" vertical="center" wrapText="1"/>
    </xf>
    <xf numFmtId="0" fontId="16" fillId="11" borderId="8" xfId="5" quotePrefix="1" applyFont="1" applyFill="1" applyBorder="1" applyAlignment="1">
      <alignment horizontal="left" vertical="center" wrapText="1"/>
    </xf>
    <xf numFmtId="0" fontId="17" fillId="12" borderId="8" xfId="0" applyFont="1" applyFill="1" applyBorder="1" applyAlignment="1">
      <alignment horizontal="center" vertical="center"/>
    </xf>
    <xf numFmtId="179" fontId="19" fillId="12" borderId="8" xfId="6" applyNumberFormat="1" applyFont="1" applyFill="1" applyBorder="1" applyAlignment="1">
      <alignment horizontal="center" vertical="center" wrapText="1"/>
    </xf>
    <xf numFmtId="0" fontId="19" fillId="12" borderId="8" xfId="5" applyFont="1" applyFill="1" applyBorder="1" applyAlignment="1">
      <alignment horizontal="center" vertical="center" wrapText="1"/>
    </xf>
    <xf numFmtId="14" fontId="19" fillId="12" borderId="8" xfId="5" applyNumberFormat="1" applyFont="1" applyFill="1" applyBorder="1" applyAlignment="1">
      <alignment horizontal="center" vertical="center" wrapText="1"/>
    </xf>
    <xf numFmtId="180" fontId="19" fillId="12" borderId="8" xfId="5" applyNumberFormat="1" applyFont="1" applyFill="1" applyBorder="1" applyAlignment="1">
      <alignment horizontal="center" vertical="center" wrapText="1"/>
    </xf>
    <xf numFmtId="0" fontId="19" fillId="12" borderId="8" xfId="5" quotePrefix="1" applyFont="1" applyFill="1" applyBorder="1" applyAlignment="1">
      <alignment horizontal="left" vertical="center" wrapText="1"/>
    </xf>
    <xf numFmtId="0" fontId="15" fillId="12" borderId="8" xfId="0" applyFont="1" applyFill="1" applyBorder="1" applyAlignment="1">
      <alignment horizontal="center" vertical="center"/>
    </xf>
    <xf numFmtId="179" fontId="16" fillId="12" borderId="8" xfId="6" applyNumberFormat="1" applyFont="1" applyFill="1" applyBorder="1" applyAlignment="1">
      <alignment horizontal="center" vertical="center" wrapText="1"/>
    </xf>
    <xf numFmtId="0" fontId="16" fillId="12" borderId="8" xfId="5" applyFont="1" applyFill="1" applyBorder="1" applyAlignment="1">
      <alignment horizontal="center" vertical="center" wrapText="1"/>
    </xf>
    <xf numFmtId="14" fontId="16" fillId="12" borderId="8" xfId="5" applyNumberFormat="1" applyFont="1" applyFill="1" applyBorder="1" applyAlignment="1">
      <alignment horizontal="center" vertical="center" wrapText="1"/>
    </xf>
    <xf numFmtId="180" fontId="16" fillId="12" borderId="8" xfId="5" applyNumberFormat="1" applyFont="1" applyFill="1" applyBorder="1" applyAlignment="1">
      <alignment horizontal="center" vertical="center" wrapText="1"/>
    </xf>
    <xf numFmtId="0" fontId="16" fillId="12" borderId="8" xfId="5" quotePrefix="1" applyFont="1" applyFill="1" applyBorder="1" applyAlignment="1">
      <alignment horizontal="left" vertical="center" wrapText="1"/>
    </xf>
    <xf numFmtId="0" fontId="29" fillId="2" borderId="0" xfId="4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8" fillId="10" borderId="8" xfId="4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18" fillId="11" borderId="8" xfId="4" applyFont="1" applyFill="1" applyBorder="1" applyAlignment="1">
      <alignment horizontal="center" vertical="center"/>
    </xf>
    <xf numFmtId="10" fontId="16" fillId="0" borderId="8" xfId="2" applyNumberFormat="1" applyFont="1" applyFill="1" applyBorder="1" applyAlignment="1">
      <alignment vertical="center" wrapText="1"/>
    </xf>
    <xf numFmtId="10" fontId="16" fillId="0" borderId="0" xfId="2" applyNumberFormat="1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179" fontId="19" fillId="0" borderId="10" xfId="6" applyNumberFormat="1" applyFont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179" fontId="19" fillId="0" borderId="7" xfId="6" applyNumberFormat="1" applyFont="1" applyBorder="1" applyAlignment="1">
      <alignment horizontal="center" vertical="center" wrapText="1"/>
    </xf>
    <xf numFmtId="10" fontId="16" fillId="13" borderId="8" xfId="2" applyNumberFormat="1" applyFont="1" applyFill="1" applyBorder="1" applyAlignment="1">
      <alignment horizontal="center" vertical="center" wrapText="1"/>
    </xf>
    <xf numFmtId="0" fontId="18" fillId="13" borderId="8" xfId="4" applyFont="1" applyFill="1" applyBorder="1" applyAlignment="1">
      <alignment horizontal="center" vertical="center"/>
    </xf>
    <xf numFmtId="0" fontId="7" fillId="0" borderId="8" xfId="4" applyBorder="1">
      <alignment vertical="center"/>
    </xf>
    <xf numFmtId="0" fontId="28" fillId="2" borderId="0" xfId="0" applyFont="1" applyFill="1">
      <alignment vertical="center"/>
    </xf>
    <xf numFmtId="0" fontId="18" fillId="0" borderId="8" xfId="7" applyFont="1" applyBorder="1" applyAlignment="1">
      <alignment horizontal="center" vertical="center"/>
    </xf>
    <xf numFmtId="0" fontId="29" fillId="7" borderId="8" xfId="4" applyFont="1" applyFill="1" applyBorder="1" applyAlignment="1">
      <alignment horizontal="center" vertical="center"/>
    </xf>
    <xf numFmtId="10" fontId="16" fillId="0" borderId="8" xfId="2" applyNumberFormat="1" applyFont="1" applyFill="1" applyBorder="1" applyAlignment="1">
      <alignment horizontal="center" vertical="center" wrapText="1"/>
    </xf>
    <xf numFmtId="0" fontId="29" fillId="7" borderId="8" xfId="4" applyFont="1" applyFill="1" applyBorder="1" applyAlignment="1">
      <alignment horizontal="center" vertical="center" wrapText="1"/>
    </xf>
    <xf numFmtId="10" fontId="33" fillId="0" borderId="8" xfId="2" applyNumberFormat="1" applyFont="1" applyBorder="1" applyAlignment="1">
      <alignment horizontal="center" vertical="center" wrapText="1"/>
    </xf>
    <xf numFmtId="10" fontId="16" fillId="10" borderId="8" xfId="2" applyNumberFormat="1" applyFont="1" applyFill="1" applyBorder="1" applyAlignment="1">
      <alignment horizontal="center" vertical="center" wrapText="1"/>
    </xf>
    <xf numFmtId="0" fontId="29" fillId="7" borderId="9" xfId="4" applyFont="1" applyFill="1" applyBorder="1" applyAlignment="1">
      <alignment horizontal="center" vertical="center"/>
    </xf>
    <xf numFmtId="10" fontId="16" fillId="0" borderId="19" xfId="2" applyNumberFormat="1" applyFont="1" applyFill="1" applyBorder="1" applyAlignment="1">
      <alignment horizontal="center" vertical="center" wrapText="1"/>
    </xf>
    <xf numFmtId="0" fontId="29" fillId="7" borderId="24" xfId="4" applyFont="1" applyFill="1" applyBorder="1" applyAlignment="1">
      <alignment horizontal="center" vertical="center"/>
    </xf>
    <xf numFmtId="0" fontId="29" fillId="7" borderId="0" xfId="4" applyFont="1" applyFill="1" applyAlignment="1">
      <alignment horizontal="center" vertical="center"/>
    </xf>
    <xf numFmtId="10" fontId="16" fillId="12" borderId="8" xfId="2" applyNumberFormat="1" applyFont="1" applyFill="1" applyBorder="1" applyAlignment="1">
      <alignment horizontal="center" vertical="center" wrapText="1"/>
    </xf>
    <xf numFmtId="10" fontId="16" fillId="11" borderId="8" xfId="2" applyNumberFormat="1" applyFont="1" applyFill="1" applyBorder="1" applyAlignment="1">
      <alignment horizontal="center" vertical="center" wrapText="1"/>
    </xf>
    <xf numFmtId="10" fontId="33" fillId="12" borderId="8" xfId="2" applyNumberFormat="1" applyFont="1" applyFill="1" applyBorder="1" applyAlignment="1">
      <alignment horizontal="center" vertical="center" wrapText="1"/>
    </xf>
    <xf numFmtId="0" fontId="29" fillId="7" borderId="9" xfId="4" applyFont="1" applyFill="1" applyBorder="1" applyAlignment="1">
      <alignment horizontal="center" vertical="center" wrapText="1"/>
    </xf>
    <xf numFmtId="0" fontId="29" fillId="9" borderId="9" xfId="4" applyFont="1" applyFill="1" applyBorder="1" applyAlignment="1">
      <alignment horizontal="center" vertical="center" wrapText="1"/>
    </xf>
    <xf numFmtId="0" fontId="29" fillId="9" borderId="8" xfId="4" applyFont="1" applyFill="1" applyBorder="1" applyAlignment="1">
      <alignment horizontal="center" vertical="center"/>
    </xf>
    <xf numFmtId="0" fontId="29" fillId="9" borderId="9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3" borderId="4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1" fillId="3" borderId="5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3" borderId="6" xfId="5" applyFont="1" applyFill="1" applyBorder="1" applyAlignment="1">
      <alignment horizontal="center" vertical="center" wrapText="1"/>
    </xf>
    <xf numFmtId="0" fontId="12" fillId="8" borderId="22" xfId="4" applyFont="1" applyFill="1" applyBorder="1" applyAlignment="1">
      <alignment horizontal="center" vertical="center" wrapText="1"/>
    </xf>
    <xf numFmtId="0" fontId="12" fillId="8" borderId="22" xfId="4" applyFont="1" applyFill="1" applyBorder="1" applyAlignment="1">
      <alignment horizontal="center" vertical="center"/>
    </xf>
    <xf numFmtId="0" fontId="12" fillId="8" borderId="19" xfId="4" applyFont="1" applyFill="1" applyBorder="1" applyAlignment="1">
      <alignment horizontal="center" vertical="center"/>
    </xf>
    <xf numFmtId="10" fontId="16" fillId="0" borderId="9" xfId="2" applyNumberFormat="1" applyFont="1" applyFill="1" applyBorder="1" applyAlignment="1">
      <alignment horizontal="center" vertical="center" wrapText="1"/>
    </xf>
    <xf numFmtId="10" fontId="16" fillId="0" borderId="10" xfId="2" applyNumberFormat="1" applyFont="1" applyFill="1" applyBorder="1" applyAlignment="1">
      <alignment horizontal="center" vertical="center" wrapText="1"/>
    </xf>
    <xf numFmtId="0" fontId="12" fillId="14" borderId="22" xfId="4" applyFont="1" applyFill="1" applyBorder="1" applyAlignment="1">
      <alignment horizontal="center" vertical="center" wrapText="1"/>
    </xf>
    <xf numFmtId="0" fontId="16" fillId="0" borderId="7" xfId="5" applyFont="1" applyBorder="1" applyAlignment="1">
      <alignment horizontal="left" vertical="center" wrapText="1"/>
    </xf>
    <xf numFmtId="0" fontId="16" fillId="0" borderId="22" xfId="5" applyFont="1" applyBorder="1" applyAlignment="1">
      <alignment horizontal="left" vertical="center" wrapText="1"/>
    </xf>
    <xf numFmtId="0" fontId="16" fillId="0" borderId="19" xfId="5" applyFont="1" applyBorder="1" applyAlignment="1">
      <alignment horizontal="left" vertical="center" wrapText="1"/>
    </xf>
    <xf numFmtId="0" fontId="12" fillId="7" borderId="7" xfId="4" applyFont="1" applyFill="1" applyBorder="1" applyAlignment="1">
      <alignment horizontal="center" vertical="center" wrapText="1"/>
    </xf>
    <xf numFmtId="0" fontId="12" fillId="7" borderId="22" xfId="4" applyFont="1" applyFill="1" applyBorder="1" applyAlignment="1">
      <alignment horizontal="center" vertical="center"/>
    </xf>
    <xf numFmtId="0" fontId="12" fillId="7" borderId="19" xfId="4" applyFont="1" applyFill="1" applyBorder="1" applyAlignment="1">
      <alignment horizontal="center" vertical="center"/>
    </xf>
    <xf numFmtId="0" fontId="12" fillId="4" borderId="11" xfId="4" applyFont="1" applyFill="1" applyBorder="1" applyAlignment="1">
      <alignment horizontal="center" vertical="center"/>
    </xf>
    <xf numFmtId="0" fontId="7" fillId="5" borderId="13" xfId="4" applyFill="1" applyBorder="1" applyAlignment="1">
      <alignment horizontal="center" vertical="center"/>
    </xf>
    <xf numFmtId="0" fontId="7" fillId="5" borderId="14" xfId="4" applyFill="1" applyBorder="1" applyAlignment="1">
      <alignment horizontal="center" vertical="center"/>
    </xf>
    <xf numFmtId="0" fontId="12" fillId="7" borderId="0" xfId="4" applyFont="1" applyFill="1" applyAlignment="1">
      <alignment horizontal="center" vertical="center" wrapText="1"/>
    </xf>
    <xf numFmtId="0" fontId="12" fillId="7" borderId="0" xfId="4" applyFont="1" applyFill="1" applyAlignment="1">
      <alignment horizontal="center" vertical="center"/>
    </xf>
    <xf numFmtId="0" fontId="16" fillId="2" borderId="18" xfId="5" applyFont="1" applyFill="1" applyBorder="1" applyAlignment="1">
      <alignment horizontal="left" vertical="center" wrapText="1"/>
    </xf>
    <xf numFmtId="0" fontId="16" fillId="2" borderId="11" xfId="5" applyFont="1" applyFill="1" applyBorder="1" applyAlignment="1">
      <alignment horizontal="left" vertical="center" wrapText="1"/>
    </xf>
    <xf numFmtId="0" fontId="16" fillId="2" borderId="21" xfId="5" applyFont="1" applyFill="1" applyBorder="1" applyAlignment="1">
      <alignment horizontal="left" vertical="center" wrapText="1"/>
    </xf>
    <xf numFmtId="10" fontId="16" fillId="5" borderId="20" xfId="2" applyNumberFormat="1" applyFont="1" applyFill="1" applyBorder="1" applyAlignment="1">
      <alignment horizontal="center" vertical="center" wrapText="1"/>
    </xf>
    <xf numFmtId="10" fontId="16" fillId="5" borderId="21" xfId="2" applyNumberFormat="1" applyFont="1" applyFill="1" applyBorder="1" applyAlignment="1">
      <alignment horizontal="center" vertical="center" wrapText="1"/>
    </xf>
    <xf numFmtId="0" fontId="34" fillId="2" borderId="0" xfId="4" applyFont="1" applyFill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1" fillId="2" borderId="0" xfId="4" applyFont="1" applyFill="1">
      <alignment vertical="center"/>
    </xf>
    <xf numFmtId="0" fontId="1" fillId="2" borderId="0" xfId="4" applyFont="1" applyFill="1" applyAlignment="1">
      <alignment vertical="center" wrapText="1"/>
    </xf>
    <xf numFmtId="0" fontId="12" fillId="6" borderId="0" xfId="4" applyFont="1" applyFill="1" applyAlignment="1">
      <alignment horizontal="center" vertical="center" wrapText="1"/>
    </xf>
    <xf numFmtId="10" fontId="35" fillId="5" borderId="9" xfId="2" applyNumberFormat="1" applyFont="1" applyFill="1" applyBorder="1" applyAlignment="1">
      <alignment horizontal="center" vertical="center" wrapText="1"/>
    </xf>
    <xf numFmtId="10" fontId="35" fillId="5" borderId="10" xfId="2" applyNumberFormat="1" applyFont="1" applyFill="1" applyBorder="1" applyAlignment="1">
      <alignment horizontal="center" vertical="center" wrapText="1"/>
    </xf>
    <xf numFmtId="0" fontId="1" fillId="0" borderId="0" xfId="4" applyFont="1">
      <alignment vertical="center"/>
    </xf>
    <xf numFmtId="0" fontId="1" fillId="0" borderId="0" xfId="4" applyFont="1" applyAlignment="1">
      <alignment vertical="center" wrapText="1"/>
    </xf>
    <xf numFmtId="0" fontId="21" fillId="0" borderId="12" xfId="0" applyFont="1" applyFill="1" applyBorder="1" applyAlignment="1">
      <alignment horizontal="center" vertical="center"/>
    </xf>
    <xf numFmtId="179" fontId="19" fillId="0" borderId="12" xfId="6" applyNumberFormat="1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 wrapText="1"/>
    </xf>
    <xf numFmtId="14" fontId="19" fillId="0" borderId="12" xfId="5" applyNumberFormat="1" applyFont="1" applyFill="1" applyBorder="1" applyAlignment="1">
      <alignment horizontal="center" vertical="center" wrapText="1"/>
    </xf>
    <xf numFmtId="0" fontId="7" fillId="0" borderId="12" xfId="4" applyFill="1" applyBorder="1" applyAlignment="1">
      <alignment horizontal="center" vertical="center"/>
    </xf>
    <xf numFmtId="2" fontId="19" fillId="0" borderId="12" xfId="5" applyNumberFormat="1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left" vertical="center" wrapText="1"/>
    </xf>
    <xf numFmtId="10" fontId="16" fillId="5" borderId="9" xfId="2" applyNumberFormat="1" applyFont="1" applyFill="1" applyBorder="1" applyAlignment="1">
      <alignment horizontal="center" vertical="center" wrapText="1"/>
    </xf>
    <xf numFmtId="10" fontId="16" fillId="5" borderId="10" xfId="2" applyNumberFormat="1" applyFont="1" applyFill="1" applyBorder="1" applyAlignment="1">
      <alignment horizontal="center" vertical="center" wrapText="1"/>
    </xf>
    <xf numFmtId="0" fontId="24" fillId="11" borderId="8" xfId="3" applyFont="1" applyFill="1" applyBorder="1" applyAlignment="1">
      <alignment horizontal="center" vertical="center"/>
    </xf>
    <xf numFmtId="10" fontId="16" fillId="11" borderId="9" xfId="2" applyNumberFormat="1" applyFont="1" applyFill="1" applyBorder="1" applyAlignment="1">
      <alignment horizontal="center" vertical="center" wrapText="1"/>
    </xf>
    <xf numFmtId="10" fontId="16" fillId="11" borderId="10" xfId="2" applyNumberFormat="1" applyFont="1" applyFill="1" applyBorder="1" applyAlignment="1">
      <alignment horizontal="center" vertical="center" wrapText="1"/>
    </xf>
  </cellXfs>
  <cellStyles count="8">
    <cellStyle name="백분율" xfId="2" builtinId="5"/>
    <cellStyle name="쉼표 [0]" xfId="1" builtinId="6"/>
    <cellStyle name="쉼표 [0] 2" xfId="6" xr:uid="{031721C3-7228-4E54-B8EA-EAB0D6AB99CF}"/>
    <cellStyle name="표준" xfId="0" builtinId="0"/>
    <cellStyle name="표준 2" xfId="5" xr:uid="{72F176A5-7694-4718-B29A-A4A0029AD94C}"/>
    <cellStyle name="표준 5 2" xfId="4" xr:uid="{34E2D3ED-E757-4948-AE91-E0A50B65CB8A}"/>
    <cellStyle name="표준 5 2 2" xfId="7" xr:uid="{5FE46B03-E982-4494-A87A-90B4D6B35AAE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HSK-BUD/PCC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1Sm/CM_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FORM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jtk-note/&#44428;&#51333;&#53469;(00.9&#51060;&#54980;)/2003%20BP/Network%20Value(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1_SKK_~1/CASHFLOW/1997/STAND/CF97-ST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YP/Act/02Act/Data/Mer0212_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Documents%20and%20Settings/C14040.DOMAINHQ/My%20Documents/03VM/Model_2/03bps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mefolio.co.kr/etf/funds_view.php?PID=18" TargetMode="External"/><Relationship Id="rId21" Type="http://schemas.openxmlformats.org/officeDocument/2006/relationships/hyperlink" Target="https://m.samsungfund.com/etf/product/view.do?id=2ETFE7" TargetMode="External"/><Relationship Id="rId42" Type="http://schemas.openxmlformats.org/officeDocument/2006/relationships/hyperlink" Target="https://www.wooriam.kr/investment/etf-view/PTtueXizZ5VE5yl2" TargetMode="External"/><Relationship Id="rId63" Type="http://schemas.openxmlformats.org/officeDocument/2006/relationships/hyperlink" Target="https://www.tigeretf.com/ko/product/search/detail/index.do?ksdFund=KR7491010005" TargetMode="External"/><Relationship Id="rId84" Type="http://schemas.openxmlformats.org/officeDocument/2006/relationships/hyperlink" Target="https://www.hanaroetf.com/fund/1F7EF404E8554BDD" TargetMode="External"/><Relationship Id="rId138" Type="http://schemas.openxmlformats.org/officeDocument/2006/relationships/hyperlink" Target="https://www.soletf.com/ko/fund/etf/211069" TargetMode="External"/><Relationship Id="rId107" Type="http://schemas.openxmlformats.org/officeDocument/2006/relationships/hyperlink" Target="https://www.riseetf.co.kr/prod/finderDetail/44D1" TargetMode="External"/><Relationship Id="rId11" Type="http://schemas.openxmlformats.org/officeDocument/2006/relationships/hyperlink" Target="https://m.samsungfund.com/etf/product/view.do?id=2ETFI9" TargetMode="External"/><Relationship Id="rId32" Type="http://schemas.openxmlformats.org/officeDocument/2006/relationships/hyperlink" Target="https://www.aceetf.co.kr/fund/KR5101AJ9786" TargetMode="External"/><Relationship Id="rId37" Type="http://schemas.openxmlformats.org/officeDocument/2006/relationships/hyperlink" Target="https://m.samsungfund.com/etf/product/view.do?id=2ETF91" TargetMode="External"/><Relationship Id="rId53" Type="http://schemas.openxmlformats.org/officeDocument/2006/relationships/hyperlink" Target="https://www.riseetf.co.kr/prod/finderDetail/44D6?searchFlag=viewtab1" TargetMode="External"/><Relationship Id="rId58" Type="http://schemas.openxmlformats.org/officeDocument/2006/relationships/hyperlink" Target="https://www.riseetf.co.kr/prod/finderDetail/44H6" TargetMode="External"/><Relationship Id="rId74" Type="http://schemas.openxmlformats.org/officeDocument/2006/relationships/hyperlink" Target="https://www.tigeretf.com/ko/product/search/detail/index.do?ksdFund=KR7429000003" TargetMode="External"/><Relationship Id="rId79" Type="http://schemas.openxmlformats.org/officeDocument/2006/relationships/hyperlink" Target="https://www.riseetf.co.kr/prod/finderDetail/44F3" TargetMode="External"/><Relationship Id="rId102" Type="http://schemas.openxmlformats.org/officeDocument/2006/relationships/hyperlink" Target="https://www.kiwoometf.com/service/etf/KO02010200M?gcode=489860" TargetMode="External"/><Relationship Id="rId123" Type="http://schemas.openxmlformats.org/officeDocument/2006/relationships/hyperlink" Target="https://m.samsungfund.com/etf/product/view.do?id=2ETFI7" TargetMode="External"/><Relationship Id="rId128" Type="http://schemas.openxmlformats.org/officeDocument/2006/relationships/hyperlink" Target="https://www.tigeretf.com/ko/product/search/detail/index.do?ksdFund=KR7490090008" TargetMode="External"/><Relationship Id="rId5" Type="http://schemas.openxmlformats.org/officeDocument/2006/relationships/hyperlink" Target="https://www.aceetf.co.kr/fund/K55101DK6651" TargetMode="External"/><Relationship Id="rId90" Type="http://schemas.openxmlformats.org/officeDocument/2006/relationships/hyperlink" Target="https://www.samsungactive.co.kr/etf/view.do?id=2ETFO9" TargetMode="External"/><Relationship Id="rId95" Type="http://schemas.openxmlformats.org/officeDocument/2006/relationships/hyperlink" Target="https://www.tigeretf.com/ko/product/search/detail/index.do?ksdFund=KR7423920008" TargetMode="External"/><Relationship Id="rId22" Type="http://schemas.openxmlformats.org/officeDocument/2006/relationships/hyperlink" Target="https://www.riseetf.co.kr/prod/finderDetail/4443" TargetMode="External"/><Relationship Id="rId27" Type="http://schemas.openxmlformats.org/officeDocument/2006/relationships/hyperlink" Target="https://www.tigeretf.com/ko/product/search/detail/index.do?ksdFund=KR7203780002" TargetMode="External"/><Relationship Id="rId43" Type="http://schemas.openxmlformats.org/officeDocument/2006/relationships/hyperlink" Target="https://timefolio.co.kr/etf/funds_view.php?PID=16" TargetMode="External"/><Relationship Id="rId48" Type="http://schemas.openxmlformats.org/officeDocument/2006/relationships/hyperlink" Target="https://www.kiwoometf.com/service/etf/KO02010200M?gcode=483030" TargetMode="External"/><Relationship Id="rId64" Type="http://schemas.openxmlformats.org/officeDocument/2006/relationships/hyperlink" Target="https://www.plusetf.co.kr/product/detail?n=006368" TargetMode="External"/><Relationship Id="rId69" Type="http://schemas.openxmlformats.org/officeDocument/2006/relationships/hyperlink" Target="https://www.soletf.com/ko/fund/etf/211058" TargetMode="External"/><Relationship Id="rId113" Type="http://schemas.openxmlformats.org/officeDocument/2006/relationships/hyperlink" Target="https://www.tigeretf.com/ko/product/search/detail/index.do?ksdFund=KR7412770000" TargetMode="External"/><Relationship Id="rId118" Type="http://schemas.openxmlformats.org/officeDocument/2006/relationships/hyperlink" Target="https://m.samsungfund.com/etf/product/view.do?id=2ETFI6" TargetMode="External"/><Relationship Id="rId134" Type="http://schemas.openxmlformats.org/officeDocument/2006/relationships/hyperlink" Target="https://www.aceetf.co.kr/fund/K55101E52479" TargetMode="External"/><Relationship Id="rId139" Type="http://schemas.openxmlformats.org/officeDocument/2006/relationships/hyperlink" Target="https://www.soletf.com/ko/fund/etf/210942" TargetMode="External"/><Relationship Id="rId80" Type="http://schemas.openxmlformats.org/officeDocument/2006/relationships/hyperlink" Target="https://www.hanaroetf.com/fund/BC885AAB41E44B8B" TargetMode="External"/><Relationship Id="rId85" Type="http://schemas.openxmlformats.org/officeDocument/2006/relationships/hyperlink" Target="https://www.hanaroetf.com/fund/24501DEADFCB498A" TargetMode="External"/><Relationship Id="rId12" Type="http://schemas.openxmlformats.org/officeDocument/2006/relationships/hyperlink" Target="https://m.samsungfund.com/etf/product/view.do?id=2ETF41" TargetMode="External"/><Relationship Id="rId17" Type="http://schemas.openxmlformats.org/officeDocument/2006/relationships/hyperlink" Target="https://m.samsungfund.com/etf/product/view.do?id=2ETFI6" TargetMode="External"/><Relationship Id="rId33" Type="http://schemas.openxmlformats.org/officeDocument/2006/relationships/hyperlink" Target="https://www.tigeretf.com/ko/product/search/detail/index.do?ksdFund=KR7182480004" TargetMode="External"/><Relationship Id="rId38" Type="http://schemas.openxmlformats.org/officeDocument/2006/relationships/hyperlink" Target="https://www.samsungactive.co.kr/etf/view.do?id=2ETFL3" TargetMode="External"/><Relationship Id="rId59" Type="http://schemas.openxmlformats.org/officeDocument/2006/relationships/hyperlink" Target="https://www.riseetf.co.kr/prod/finderDetail/44G9" TargetMode="External"/><Relationship Id="rId103" Type="http://schemas.openxmlformats.org/officeDocument/2006/relationships/hyperlink" Target="https://www.kiwoometf.com/service/etf/KO02010200M?gcode=394350" TargetMode="External"/><Relationship Id="rId108" Type="http://schemas.openxmlformats.org/officeDocument/2006/relationships/hyperlink" Target="https://www.riseetf.co.kr/prod/finderDetail/44C6" TargetMode="External"/><Relationship Id="rId124" Type="http://schemas.openxmlformats.org/officeDocument/2006/relationships/hyperlink" Target="https://m.samsungfund.com/etf/product/view.do?id=2ETFI8" TargetMode="External"/><Relationship Id="rId129" Type="http://schemas.openxmlformats.org/officeDocument/2006/relationships/hyperlink" Target="https://www.tigeretf.com/ko/product/search/detail/index.do?ksdFund=KR7381170000&amp;gad_source=1&amp;gclid=Cj0KCQiAlbW-BhCMARIsADnwasol-DAQ1MZxAmuEC13azr5PHcAvU0WY-p_ZZrRxAp5L29PJLTq2spsaAjpJEALw_wcB" TargetMode="External"/><Relationship Id="rId54" Type="http://schemas.openxmlformats.org/officeDocument/2006/relationships/hyperlink" Target="https://www.kiwoometf.com/service/etf/KO02010200M?gcode=498270" TargetMode="External"/><Relationship Id="rId70" Type="http://schemas.openxmlformats.org/officeDocument/2006/relationships/hyperlink" Target="https://www.tigeretf.com/ko/product/search/detail/index.do?ksdFund=KR7480310002" TargetMode="External"/><Relationship Id="rId75" Type="http://schemas.openxmlformats.org/officeDocument/2006/relationships/hyperlink" Target="https://www.riseetf.co.kr/prod/finderDetail/44E6" TargetMode="External"/><Relationship Id="rId91" Type="http://schemas.openxmlformats.org/officeDocument/2006/relationships/hyperlink" Target="https://www.plusetf.co.kr/product/detail?n=006287" TargetMode="External"/><Relationship Id="rId96" Type="http://schemas.openxmlformats.org/officeDocument/2006/relationships/hyperlink" Target="https://www.wooriam.kr/investment/etf-view/jBp15JQ0O52AGRBU" TargetMode="External"/><Relationship Id="rId140" Type="http://schemas.openxmlformats.org/officeDocument/2006/relationships/hyperlink" Target="https://www.tigeretf.com/ko/product/search/detail/index.do?ksdFund=KR7458730009" TargetMode="External"/><Relationship Id="rId1" Type="http://schemas.openxmlformats.org/officeDocument/2006/relationships/hyperlink" Target="https://www.samsungactive.co.kr/etf/view.do?id=2ETFQ1" TargetMode="External"/><Relationship Id="rId6" Type="http://schemas.openxmlformats.org/officeDocument/2006/relationships/hyperlink" Target="https://www.riseetf.co.kr/prod/finderDetail/44I2" TargetMode="External"/><Relationship Id="rId23" Type="http://schemas.openxmlformats.org/officeDocument/2006/relationships/hyperlink" Target="https://www.hanaroetf.com/fund/18D84C69174D4661" TargetMode="External"/><Relationship Id="rId28" Type="http://schemas.openxmlformats.org/officeDocument/2006/relationships/hyperlink" Target="https://www.samsungfund.com/etf/product/view.do?id=2ETFF9" TargetMode="External"/><Relationship Id="rId49" Type="http://schemas.openxmlformats.org/officeDocument/2006/relationships/hyperlink" Target="https://www.samsungactive.co.kr/etf/view.do?id=2ETFO5" TargetMode="External"/><Relationship Id="rId114" Type="http://schemas.openxmlformats.org/officeDocument/2006/relationships/hyperlink" Target="https://www.tigeretf.com/ko/product/search/detail/index.do?ksdFund=KR7387270002" TargetMode="External"/><Relationship Id="rId119" Type="http://schemas.openxmlformats.org/officeDocument/2006/relationships/hyperlink" Target="https://m.samsungfund.com/etf/product/view.do?id=2ETFK5" TargetMode="External"/><Relationship Id="rId44" Type="http://schemas.openxmlformats.org/officeDocument/2006/relationships/hyperlink" Target="https://www.tigeretf.com/ko/product/search/detail/index.do?ksdFund=KR7494840002" TargetMode="External"/><Relationship Id="rId60" Type="http://schemas.openxmlformats.org/officeDocument/2006/relationships/hyperlink" Target="https://www.hanaroetf.com/fund/63DB8E39AFF3482D" TargetMode="External"/><Relationship Id="rId65" Type="http://schemas.openxmlformats.org/officeDocument/2006/relationships/hyperlink" Target="https://www.kiwoometf.com/service/etf/KO02010200M?gcode=473490" TargetMode="External"/><Relationship Id="rId81" Type="http://schemas.openxmlformats.org/officeDocument/2006/relationships/hyperlink" Target="https://www.aceetf.co.kr/fund/K55101DY2753" TargetMode="External"/><Relationship Id="rId86" Type="http://schemas.openxmlformats.org/officeDocument/2006/relationships/hyperlink" Target="https://www.kiwoometf.com/service/etf/KO02010200M?gcode=426330" TargetMode="External"/><Relationship Id="rId130" Type="http://schemas.openxmlformats.org/officeDocument/2006/relationships/hyperlink" Target="https://www.tigeretf.com/ko/product/search/detail/index.do?ksdFund=KR7472160001" TargetMode="External"/><Relationship Id="rId135" Type="http://schemas.openxmlformats.org/officeDocument/2006/relationships/hyperlink" Target="https://www.aceetf.co.kr/fund/K55101DN4471" TargetMode="External"/><Relationship Id="rId13" Type="http://schemas.openxmlformats.org/officeDocument/2006/relationships/hyperlink" Target="https://m.samsungfund.com/etf/product/view.do?id=2ETF49" TargetMode="External"/><Relationship Id="rId18" Type="http://schemas.openxmlformats.org/officeDocument/2006/relationships/hyperlink" Target="https://m.samsungfund.com/etf/product/view.do?id=2ETF40" TargetMode="External"/><Relationship Id="rId39" Type="http://schemas.openxmlformats.org/officeDocument/2006/relationships/hyperlink" Target="https://www.tigeretf.com/ko/product/search/detail/index.do?ksdFund=KR7464310002" TargetMode="External"/><Relationship Id="rId109" Type="http://schemas.openxmlformats.org/officeDocument/2006/relationships/hyperlink" Target="https://www.riseetf.co.kr/prod/finderDetail/44C3" TargetMode="External"/><Relationship Id="rId34" Type="http://schemas.openxmlformats.org/officeDocument/2006/relationships/hyperlink" Target="https://www.riseetf.co.kr/prod/finderDetail/44G0" TargetMode="External"/><Relationship Id="rId50" Type="http://schemas.openxmlformats.org/officeDocument/2006/relationships/hyperlink" Target="https://m.samsungfund.com/etf/product/view.do?id=2ETFM3" TargetMode="External"/><Relationship Id="rId55" Type="http://schemas.openxmlformats.org/officeDocument/2006/relationships/hyperlink" Target="https://www.timefolio.co.kr/etf/funds_view.php?PID=14" TargetMode="External"/><Relationship Id="rId76" Type="http://schemas.openxmlformats.org/officeDocument/2006/relationships/hyperlink" Target="https://www.riseetf.co.kr/prod/finderDetail/44G1" TargetMode="External"/><Relationship Id="rId97" Type="http://schemas.openxmlformats.org/officeDocument/2006/relationships/hyperlink" Target="https://www.aceetf.co.kr/fund/K55101DP2952" TargetMode="External"/><Relationship Id="rId104" Type="http://schemas.openxmlformats.org/officeDocument/2006/relationships/hyperlink" Target="https://www.samsungactive.co.kr/etf/view.do?id=2ETFL9" TargetMode="External"/><Relationship Id="rId120" Type="http://schemas.openxmlformats.org/officeDocument/2006/relationships/hyperlink" Target="https://m.samsungfund.com/etf/product/view.do?id=2ETFI9" TargetMode="External"/><Relationship Id="rId125" Type="http://schemas.openxmlformats.org/officeDocument/2006/relationships/hyperlink" Target="https://m.samsungfund.com/etf/product/view.do?id=2ETF49" TargetMode="External"/><Relationship Id="rId141" Type="http://schemas.openxmlformats.org/officeDocument/2006/relationships/hyperlink" Target="https://www.kiwoometf.com/service/etf/KO02010200M?gcode=373790" TargetMode="External"/><Relationship Id="rId7" Type="http://schemas.openxmlformats.org/officeDocument/2006/relationships/hyperlink" Target="https://www.tigeretf.com/ko/product/search/detail/index.do?ksdFund=KR70015K0003" TargetMode="External"/><Relationship Id="rId71" Type="http://schemas.openxmlformats.org/officeDocument/2006/relationships/hyperlink" Target="https://m.samsungfund.com/etf/product/view.do?id=2ETFO4" TargetMode="External"/><Relationship Id="rId92" Type="http://schemas.openxmlformats.org/officeDocument/2006/relationships/hyperlink" Target="https://www.riseetf.co.kr/prod/finderDetail/44H3" TargetMode="External"/><Relationship Id="rId2" Type="http://schemas.openxmlformats.org/officeDocument/2006/relationships/hyperlink" Target="https://www.1qetf.com/pages/ETFproducts/ETF_info.view.php?etf_no=12" TargetMode="External"/><Relationship Id="rId29" Type="http://schemas.openxmlformats.org/officeDocument/2006/relationships/hyperlink" Target="https://www.tigeretf.com/ko/product/search/detail/index.do?ksdFund=KR7381180009" TargetMode="External"/><Relationship Id="rId24" Type="http://schemas.openxmlformats.org/officeDocument/2006/relationships/hyperlink" Target="https://www.plusetf.co.kr/product/detail?n=006375" TargetMode="External"/><Relationship Id="rId40" Type="http://schemas.openxmlformats.org/officeDocument/2006/relationships/hyperlink" Target="https://www.aceetf.co.kr/fund/K55101DP1319" TargetMode="External"/><Relationship Id="rId45" Type="http://schemas.openxmlformats.org/officeDocument/2006/relationships/hyperlink" Target="https://www.plusetf.co.kr/product/detail?n=006377" TargetMode="External"/><Relationship Id="rId66" Type="http://schemas.openxmlformats.org/officeDocument/2006/relationships/hyperlink" Target="https://www.aceetf.co.kr/fund/K55101EE6187" TargetMode="External"/><Relationship Id="rId87" Type="http://schemas.openxmlformats.org/officeDocument/2006/relationships/hyperlink" Target="https://www.kiwoometf.com/service/etf/KO02010200M?gcode=459790" TargetMode="External"/><Relationship Id="rId110" Type="http://schemas.openxmlformats.org/officeDocument/2006/relationships/hyperlink" Target="https://www.riseetf.co.kr/prod/finderDetail/4464" TargetMode="External"/><Relationship Id="rId115" Type="http://schemas.openxmlformats.org/officeDocument/2006/relationships/hyperlink" Target="https://www.tigeretf.com/ko/product/search/detail/index.do?ksdFund=KR7371450008" TargetMode="External"/><Relationship Id="rId131" Type="http://schemas.openxmlformats.org/officeDocument/2006/relationships/hyperlink" Target="https://www.soletf.com/ko/fund/etf/211059" TargetMode="External"/><Relationship Id="rId136" Type="http://schemas.openxmlformats.org/officeDocument/2006/relationships/hyperlink" Target="https://m.samsungfund.com/etf/product/view.do?id=2ETFN9" TargetMode="External"/><Relationship Id="rId61" Type="http://schemas.openxmlformats.org/officeDocument/2006/relationships/hyperlink" Target="https://m.samsungfund.com/etf/product/view.do?id=2ETFN6" TargetMode="External"/><Relationship Id="rId82" Type="http://schemas.openxmlformats.org/officeDocument/2006/relationships/hyperlink" Target="https://www.kiwoometf.com/service/etf/KO02010200M?gcode=473500" TargetMode="External"/><Relationship Id="rId19" Type="http://schemas.openxmlformats.org/officeDocument/2006/relationships/hyperlink" Target="https://www.tigeretf.com/ko/product/search/detail/index.do?ksdFund=KR7248270001" TargetMode="External"/><Relationship Id="rId14" Type="http://schemas.openxmlformats.org/officeDocument/2006/relationships/hyperlink" Target="https://m.samsungfund.com/etf/product/view.do?id=2ETFK4" TargetMode="External"/><Relationship Id="rId30" Type="http://schemas.openxmlformats.org/officeDocument/2006/relationships/hyperlink" Target="https://www.tigeretf.com/ko/product/search/detail/index.do?ksdFund=KR7497570002" TargetMode="External"/><Relationship Id="rId35" Type="http://schemas.openxmlformats.org/officeDocument/2006/relationships/hyperlink" Target="https://www.riseetf.co.kr/prod/finderDetail/44B2" TargetMode="External"/><Relationship Id="rId56" Type="http://schemas.openxmlformats.org/officeDocument/2006/relationships/hyperlink" Target="https://www.tigeretf.com/ko/product/search/detail/index.do?ksdFund=KR7466950003" TargetMode="External"/><Relationship Id="rId77" Type="http://schemas.openxmlformats.org/officeDocument/2006/relationships/hyperlink" Target="https://m.samsungfund.com/etf/product/view.do?id=2ETFE8" TargetMode="External"/><Relationship Id="rId100" Type="http://schemas.openxmlformats.org/officeDocument/2006/relationships/hyperlink" Target="https://www.hanaroetf.com/fund/92746D9C9AE74310" TargetMode="External"/><Relationship Id="rId105" Type="http://schemas.openxmlformats.org/officeDocument/2006/relationships/hyperlink" Target="https://www.plusetf.co.kr/product/detail?n=006343" TargetMode="External"/><Relationship Id="rId126" Type="http://schemas.openxmlformats.org/officeDocument/2006/relationships/hyperlink" Target="https://www.tigeretf.com/ko/product/search/detail/index.do?ksdFund=KR7394670004" TargetMode="External"/><Relationship Id="rId8" Type="http://schemas.openxmlformats.org/officeDocument/2006/relationships/hyperlink" Target="https://www.plusetf.co.kr/product/detail?n=006379" TargetMode="External"/><Relationship Id="rId51" Type="http://schemas.openxmlformats.org/officeDocument/2006/relationships/hyperlink" Target="https://www.tigeretf.com/ko/product/search/detail/index.do?ksdFund=KR7476690003" TargetMode="External"/><Relationship Id="rId72" Type="http://schemas.openxmlformats.org/officeDocument/2006/relationships/hyperlink" Target="https://m.samsungfund.com/etf/product/view.do?id=2ETFL5" TargetMode="External"/><Relationship Id="rId93" Type="http://schemas.openxmlformats.org/officeDocument/2006/relationships/hyperlink" Target="https://www.soletf.co.kr/ko/fund/etf/211060" TargetMode="External"/><Relationship Id="rId98" Type="http://schemas.openxmlformats.org/officeDocument/2006/relationships/hyperlink" Target="https://www.aceetf.co.kr/fund/K55101DU3912" TargetMode="External"/><Relationship Id="rId121" Type="http://schemas.openxmlformats.org/officeDocument/2006/relationships/hyperlink" Target="https://m.samsungfund.com/etf/product/view.do?id=2ETF41" TargetMode="External"/><Relationship Id="rId3" Type="http://schemas.openxmlformats.org/officeDocument/2006/relationships/hyperlink" Target="https://www.aceetf.co.kr/fund/K55101EH5038" TargetMode="External"/><Relationship Id="rId25" Type="http://schemas.openxmlformats.org/officeDocument/2006/relationships/hyperlink" Target="https://www.plusetf.co.kr/product/detail?n=006310" TargetMode="External"/><Relationship Id="rId46" Type="http://schemas.openxmlformats.org/officeDocument/2006/relationships/hyperlink" Target="https://www.aceetf.co.kr/fund/K55101EF6160" TargetMode="External"/><Relationship Id="rId67" Type="http://schemas.openxmlformats.org/officeDocument/2006/relationships/hyperlink" Target="https://www.soletf.com/ko/fund/etf/211057" TargetMode="External"/><Relationship Id="rId116" Type="http://schemas.openxmlformats.org/officeDocument/2006/relationships/hyperlink" Target="https://www.tigeretf.com/ko/product/search/detail/index.do?ksdFund=KR7464930007" TargetMode="External"/><Relationship Id="rId137" Type="http://schemas.openxmlformats.org/officeDocument/2006/relationships/hyperlink" Target="https://www.soletf.com/ko/fund/etf/210972" TargetMode="External"/><Relationship Id="rId20" Type="http://schemas.openxmlformats.org/officeDocument/2006/relationships/hyperlink" Target="https://www.tigeretf.com/ko/product/search/detail/index.do?ksdFund=KR7269370003" TargetMode="External"/><Relationship Id="rId41" Type="http://schemas.openxmlformats.org/officeDocument/2006/relationships/hyperlink" Target="https://www.tigeretf.com/ko/product/search/detail/index.do?ksdFund=KR7394660005" TargetMode="External"/><Relationship Id="rId62" Type="http://schemas.openxmlformats.org/officeDocument/2006/relationships/hyperlink" Target="https://www.soletf.com/ko/fund/etf/211063" TargetMode="External"/><Relationship Id="rId83" Type="http://schemas.openxmlformats.org/officeDocument/2006/relationships/hyperlink" Target="https://www.plusetf.co.kr/product/detail?n=006236" TargetMode="External"/><Relationship Id="rId88" Type="http://schemas.openxmlformats.org/officeDocument/2006/relationships/hyperlink" Target="https://www.kiwoometf.com/service/etf/KO02010200M?gcode=474800" TargetMode="External"/><Relationship Id="rId111" Type="http://schemas.openxmlformats.org/officeDocument/2006/relationships/hyperlink" Target="https://www.tigeretf.com/ko/product/search/detail/index.do?ksdFund=KR7275980001" TargetMode="External"/><Relationship Id="rId132" Type="http://schemas.openxmlformats.org/officeDocument/2006/relationships/hyperlink" Target="https://www.plusetf.co.kr/product/detail?n=006349" TargetMode="External"/><Relationship Id="rId15" Type="http://schemas.openxmlformats.org/officeDocument/2006/relationships/hyperlink" Target="https://m.samsungfund.com/etf/product/view.do?id=2ETFK6" TargetMode="External"/><Relationship Id="rId36" Type="http://schemas.openxmlformats.org/officeDocument/2006/relationships/hyperlink" Target="https://www.kiwoometf.com/service/etf/KO02010200M?gcode=437550" TargetMode="External"/><Relationship Id="rId57" Type="http://schemas.openxmlformats.org/officeDocument/2006/relationships/hyperlink" Target="https://www.plusetf.co.kr/product/detail?n=006278" TargetMode="External"/><Relationship Id="rId106" Type="http://schemas.openxmlformats.org/officeDocument/2006/relationships/hyperlink" Target="https://www.plusetf.co.kr/product/detail?n=006342" TargetMode="External"/><Relationship Id="rId127" Type="http://schemas.openxmlformats.org/officeDocument/2006/relationships/hyperlink" Target="https://m.samsungfund.com/etf/product/view.do?id=2ETFN3" TargetMode="External"/><Relationship Id="rId10" Type="http://schemas.openxmlformats.org/officeDocument/2006/relationships/hyperlink" Target="https://m.samsungfund.com/etf/product/view.do?id=2ETFI8" TargetMode="External"/><Relationship Id="rId31" Type="http://schemas.openxmlformats.org/officeDocument/2006/relationships/hyperlink" Target="https://www.aceetf.co.kr/fund/K55101CF3110" TargetMode="External"/><Relationship Id="rId52" Type="http://schemas.openxmlformats.org/officeDocument/2006/relationships/hyperlink" Target="https://www.riseetf.co.kr/prod/finderDetail/44G2" TargetMode="External"/><Relationship Id="rId73" Type="http://schemas.openxmlformats.org/officeDocument/2006/relationships/hyperlink" Target="https://m.samsungfund.com/etf/product/view.do?id=2ETFC9" TargetMode="External"/><Relationship Id="rId78" Type="http://schemas.openxmlformats.org/officeDocument/2006/relationships/hyperlink" Target="https://www.riseetf.co.kr/prod/finderDetail/44F4" TargetMode="External"/><Relationship Id="rId94" Type="http://schemas.openxmlformats.org/officeDocument/2006/relationships/hyperlink" Target="https://www.tigeretf.com/ko/product/search/detail/index.do?ksdFund=KR7465670008" TargetMode="External"/><Relationship Id="rId99" Type="http://schemas.openxmlformats.org/officeDocument/2006/relationships/hyperlink" Target="https://www.hanaroetf.com/fund/627FA7ECC4ED42D9" TargetMode="External"/><Relationship Id="rId101" Type="http://schemas.openxmlformats.org/officeDocument/2006/relationships/hyperlink" Target="https://www.hanaroetf.com/fund/019557F2237B4BC4" TargetMode="External"/><Relationship Id="rId122" Type="http://schemas.openxmlformats.org/officeDocument/2006/relationships/hyperlink" Target="https://m.samsungfund.com/etf/product/view.do?id=2ETFK4" TargetMode="External"/><Relationship Id="rId4" Type="http://schemas.openxmlformats.org/officeDocument/2006/relationships/hyperlink" Target="https://www.aceetf.co.kr/fund/K55101E54012" TargetMode="External"/><Relationship Id="rId9" Type="http://schemas.openxmlformats.org/officeDocument/2006/relationships/hyperlink" Target="https://m.samsungfund.com/etf/product/view.do?id=2ETFI7" TargetMode="External"/><Relationship Id="rId26" Type="http://schemas.openxmlformats.org/officeDocument/2006/relationships/hyperlink" Target="https://m.samsungfund.com/etf/product/view.do?id=2ETFG1" TargetMode="External"/><Relationship Id="rId47" Type="http://schemas.openxmlformats.org/officeDocument/2006/relationships/hyperlink" Target="https://timefolio.co.kr/etf/funds_view.php?PID=17" TargetMode="External"/><Relationship Id="rId68" Type="http://schemas.openxmlformats.org/officeDocument/2006/relationships/hyperlink" Target="https://www.tigeretf.com/ko/product/search/detail/index.do?ksdFund=KR7491830006" TargetMode="External"/><Relationship Id="rId89" Type="http://schemas.openxmlformats.org/officeDocument/2006/relationships/hyperlink" Target="https://m.samsungfund.com/etf/product/view.do?id=2ETFG8" TargetMode="External"/><Relationship Id="rId112" Type="http://schemas.openxmlformats.org/officeDocument/2006/relationships/hyperlink" Target="https://www.tigeretf.com/ko/product/search/detail/index.do?ksdFund=KR7418670006" TargetMode="External"/><Relationship Id="rId133" Type="http://schemas.openxmlformats.org/officeDocument/2006/relationships/hyperlink" Target="https://m.samsungfund.com/etf/product/view.do?id=2ETFB6" TargetMode="External"/><Relationship Id="rId16" Type="http://schemas.openxmlformats.org/officeDocument/2006/relationships/hyperlink" Target="https://m.samsungfund.com/etf/product/view.do?id=2ETFK5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geretf.com/ko/product/search/detail/index.do?ksdFund=KR7483240008" TargetMode="External"/><Relationship Id="rId13" Type="http://schemas.openxmlformats.org/officeDocument/2006/relationships/hyperlink" Target="https://www.assetplus.co.kr/etf/globalfocus10.do" TargetMode="External"/><Relationship Id="rId3" Type="http://schemas.openxmlformats.org/officeDocument/2006/relationships/hyperlink" Target="https://www.riseetf.co.kr/prod/finderDetail/44E7" TargetMode="External"/><Relationship Id="rId7" Type="http://schemas.openxmlformats.org/officeDocument/2006/relationships/hyperlink" Target="https://www.tigeretf.com/ko/product/search/detail/index.do?ksdFund=KR7429010002" TargetMode="External"/><Relationship Id="rId12" Type="http://schemas.openxmlformats.org/officeDocument/2006/relationships/hyperlink" Target="https://www.assetplus.co.kr/etf/globaldynamicsenior.do" TargetMode="External"/><Relationship Id="rId2" Type="http://schemas.openxmlformats.org/officeDocument/2006/relationships/hyperlink" Target="https://www.riseetf.co.kr/prod/finderDetail/44E8" TargetMode="External"/><Relationship Id="rId16" Type="http://schemas.openxmlformats.org/officeDocument/2006/relationships/hyperlink" Target="https://www.samsungfund.com/etf/product/view.do?id=2ETF95" TargetMode="External"/><Relationship Id="rId1" Type="http://schemas.openxmlformats.org/officeDocument/2006/relationships/hyperlink" Target="https://www.soletf.com/ko/fund/etf/210880" TargetMode="External"/><Relationship Id="rId6" Type="http://schemas.openxmlformats.org/officeDocument/2006/relationships/hyperlink" Target="https://www.kcgiam.com/fund/etf-product.php?goPage=View&amp;idx=47&amp;" TargetMode="External"/><Relationship Id="rId11" Type="http://schemas.openxmlformats.org/officeDocument/2006/relationships/hyperlink" Target="https://www.assetplus.co.kr/etf/globalyoungage.do" TargetMode="External"/><Relationship Id="rId5" Type="http://schemas.openxmlformats.org/officeDocument/2006/relationships/hyperlink" Target="https://www.soletf.com/ko/fund/etf/211071" TargetMode="External"/><Relationship Id="rId15" Type="http://schemas.openxmlformats.org/officeDocument/2006/relationships/hyperlink" Target="https://www.assetplus.co.kr/etf/globalblacksmith.do" TargetMode="External"/><Relationship Id="rId10" Type="http://schemas.openxmlformats.org/officeDocument/2006/relationships/hyperlink" Target="https://www.aceetf.co.kr/fund/K55101E30004" TargetMode="External"/><Relationship Id="rId4" Type="http://schemas.openxmlformats.org/officeDocument/2006/relationships/hyperlink" Target="https://www.tigeretf.com/ko/product/search/detail/index.do?ksdFund=KR7488500000" TargetMode="External"/><Relationship Id="rId9" Type="http://schemas.openxmlformats.org/officeDocument/2006/relationships/hyperlink" Target="https://www.plusetf.co.kr/product/detail?n=006281" TargetMode="External"/><Relationship Id="rId14" Type="http://schemas.openxmlformats.org/officeDocument/2006/relationships/hyperlink" Target="https://www.assetplus.co.kr/etf/globalplatform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AFB9-F6E8-4FCC-8437-A22E676E552C}">
  <dimension ref="A1:T176"/>
  <sheetViews>
    <sheetView tabSelected="1" topLeftCell="A4" zoomScale="70" zoomScaleNormal="7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C9" sqref="C9"/>
    </sheetView>
  </sheetViews>
  <sheetFormatPr baseColWidth="10" defaultColWidth="11" defaultRowHeight="23"/>
  <cols>
    <col min="1" max="1" width="5.1640625" style="1" customWidth="1"/>
    <col min="2" max="2" width="30.1640625" style="100" customWidth="1"/>
    <col min="3" max="3" width="54.6640625" customWidth="1"/>
    <col min="4" max="4" width="17.83203125" customWidth="1"/>
    <col min="5" max="5" width="16.33203125" customWidth="1"/>
    <col min="6" max="6" width="16.6640625" customWidth="1"/>
    <col min="7" max="7" width="12.6640625" customWidth="1"/>
    <col min="8" max="8" width="15.5" hidden="1" customWidth="1"/>
    <col min="9" max="10" width="20.5" hidden="1" customWidth="1"/>
    <col min="11" max="12" width="14.5" customWidth="1"/>
    <col min="13" max="16" width="9.83203125" customWidth="1"/>
    <col min="17" max="17" width="136.1640625" customWidth="1"/>
  </cols>
  <sheetData>
    <row r="1" spans="1:20">
      <c r="M1" s="3"/>
      <c r="N1" s="3"/>
      <c r="P1" s="4"/>
    </row>
    <row r="2" spans="1:20">
      <c r="M2" s="5"/>
      <c r="N2" s="5"/>
    </row>
    <row r="3" spans="1:20">
      <c r="M3" s="4"/>
      <c r="N3" s="4"/>
    </row>
    <row r="4" spans="1:20">
      <c r="M4" s="6"/>
      <c r="N4" s="6"/>
    </row>
    <row r="5" spans="1:20" s="10" customFormat="1" ht="40.5" customHeight="1">
      <c r="A5" s="7"/>
      <c r="B5" s="101"/>
      <c r="C5" s="199" t="s">
        <v>123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9"/>
    </row>
    <row r="6" spans="1:20" s="10" customFormat="1" ht="40.5" customHeight="1">
      <c r="A6" s="7"/>
      <c r="B6" s="102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0" s="15" customFormat="1" ht="40.5" customHeight="1">
      <c r="A7" s="7"/>
      <c r="B7" s="102"/>
      <c r="C7" s="200" t="s">
        <v>1</v>
      </c>
      <c r="D7" s="13" t="s">
        <v>2</v>
      </c>
      <c r="E7" s="202" t="s">
        <v>3</v>
      </c>
      <c r="F7" s="202" t="s">
        <v>4</v>
      </c>
      <c r="G7" s="202" t="s">
        <v>5</v>
      </c>
      <c r="H7" s="202"/>
      <c r="I7" s="202"/>
      <c r="J7" s="202" t="s">
        <v>6</v>
      </c>
      <c r="K7" s="204" t="s">
        <v>7</v>
      </c>
      <c r="L7" s="204"/>
      <c r="M7" s="202" t="s">
        <v>8</v>
      </c>
      <c r="N7" s="202"/>
      <c r="O7" s="202"/>
      <c r="P7" s="202"/>
      <c r="Q7" s="205" t="s">
        <v>9</v>
      </c>
      <c r="R7" s="14"/>
    </row>
    <row r="8" spans="1:20" s="15" customFormat="1" ht="40.5" customHeight="1" thickBot="1">
      <c r="A8" s="7"/>
      <c r="B8" s="102"/>
      <c r="C8" s="201"/>
      <c r="D8" s="16" t="s">
        <v>10</v>
      </c>
      <c r="E8" s="203"/>
      <c r="F8" s="203"/>
      <c r="G8" s="17" t="s">
        <v>11</v>
      </c>
      <c r="H8" s="17" t="s">
        <v>12</v>
      </c>
      <c r="I8" s="17" t="s">
        <v>13</v>
      </c>
      <c r="J8" s="203"/>
      <c r="K8" s="17" t="s">
        <v>14</v>
      </c>
      <c r="L8" s="17" t="s">
        <v>15</v>
      </c>
      <c r="M8" s="16" t="s">
        <v>16</v>
      </c>
      <c r="N8" s="16" t="s">
        <v>17</v>
      </c>
      <c r="O8" s="16" t="s">
        <v>18</v>
      </c>
      <c r="P8" s="16" t="s">
        <v>19</v>
      </c>
      <c r="Q8" s="206"/>
      <c r="R8" s="14"/>
    </row>
    <row r="9" spans="1:20" s="10" customFormat="1" ht="41.25" customHeight="1" thickBot="1">
      <c r="A9" s="18"/>
      <c r="B9" s="196" t="s">
        <v>124</v>
      </c>
      <c r="C9" s="103" t="s">
        <v>125</v>
      </c>
      <c r="D9" s="104">
        <v>121</v>
      </c>
      <c r="E9" s="22" t="s">
        <v>28</v>
      </c>
      <c r="F9" s="23" t="s">
        <v>126</v>
      </c>
      <c r="G9" s="22">
        <v>0.25</v>
      </c>
      <c r="H9" s="22"/>
      <c r="I9" s="22"/>
      <c r="J9" s="22"/>
      <c r="K9" s="84">
        <v>1.8800000000000001E-2</v>
      </c>
      <c r="L9" s="85" t="s">
        <v>48</v>
      </c>
      <c r="M9" s="105">
        <v>4.07</v>
      </c>
      <c r="N9" s="105">
        <v>2.64</v>
      </c>
      <c r="O9" s="105">
        <v>9.7200000000000006</v>
      </c>
      <c r="P9" s="105">
        <v>23.46</v>
      </c>
      <c r="Q9" s="24" t="s">
        <v>127</v>
      </c>
      <c r="R9" s="9"/>
      <c r="T9" s="25"/>
    </row>
    <row r="10" spans="1:20" s="10" customFormat="1" ht="41.25" customHeight="1" thickBot="1">
      <c r="A10" s="18"/>
      <c r="B10" s="197"/>
      <c r="C10" s="106" t="s">
        <v>128</v>
      </c>
      <c r="D10" s="21">
        <v>124</v>
      </c>
      <c r="E10" s="22" t="s">
        <v>112</v>
      </c>
      <c r="F10" s="23" t="s">
        <v>126</v>
      </c>
      <c r="G10" s="22">
        <v>0.25</v>
      </c>
      <c r="H10" s="22"/>
      <c r="I10" s="22"/>
      <c r="J10" s="22"/>
      <c r="K10" s="84">
        <v>4.1000000000000003E-3</v>
      </c>
      <c r="L10" s="85" t="s">
        <v>48</v>
      </c>
      <c r="M10" s="105">
        <v>-10.1</v>
      </c>
      <c r="N10" s="105">
        <v>-7.48</v>
      </c>
      <c r="O10" s="105">
        <v>21.3</v>
      </c>
      <c r="P10" s="105">
        <v>25.66</v>
      </c>
      <c r="Q10" s="24" t="s">
        <v>129</v>
      </c>
      <c r="R10" s="9"/>
      <c r="T10" s="25"/>
    </row>
    <row r="11" spans="1:20" s="10" customFormat="1" ht="41.25" customHeight="1" thickBot="1">
      <c r="A11" s="18"/>
      <c r="B11" s="198"/>
      <c r="C11" s="103" t="s">
        <v>130</v>
      </c>
      <c r="D11" s="104">
        <v>527</v>
      </c>
      <c r="E11" s="22" t="s">
        <v>71</v>
      </c>
      <c r="F11" s="23">
        <v>45006</v>
      </c>
      <c r="G11" s="22">
        <v>0.25</v>
      </c>
      <c r="H11" s="22"/>
      <c r="I11" s="22"/>
      <c r="J11" s="22"/>
      <c r="K11" s="84">
        <v>9.9000000000000008E-3</v>
      </c>
      <c r="L11" s="85" t="s">
        <v>48</v>
      </c>
      <c r="M11" s="105">
        <v>-5.29</v>
      </c>
      <c r="N11" s="105">
        <v>-0.09</v>
      </c>
      <c r="O11" s="105">
        <v>19.95</v>
      </c>
      <c r="P11" s="105">
        <v>33.47</v>
      </c>
      <c r="Q11" s="24" t="s">
        <v>131</v>
      </c>
      <c r="R11" s="9"/>
      <c r="T11" s="25"/>
    </row>
    <row r="12" spans="1:20" s="10" customFormat="1" ht="41.25" customHeight="1">
      <c r="A12" s="18"/>
      <c r="B12" s="197"/>
      <c r="C12" s="107" t="s">
        <v>132</v>
      </c>
      <c r="D12" s="21">
        <v>284</v>
      </c>
      <c r="E12" s="22" t="s">
        <v>28</v>
      </c>
      <c r="F12" s="23" t="s">
        <v>133</v>
      </c>
      <c r="G12" s="22">
        <v>0.25</v>
      </c>
      <c r="H12" s="22"/>
      <c r="I12" s="22"/>
      <c r="J12" s="22"/>
      <c r="K12" s="184" t="s">
        <v>24</v>
      </c>
      <c r="L12" s="184"/>
      <c r="M12" s="105">
        <v>-4.5</v>
      </c>
      <c r="N12" s="105">
        <v>-4.57</v>
      </c>
      <c r="O12" s="105">
        <v>12.91</v>
      </c>
      <c r="P12" s="105">
        <v>17.829999999999998</v>
      </c>
      <c r="Q12" s="24" t="s">
        <v>134</v>
      </c>
      <c r="R12" s="9"/>
      <c r="T12" s="25"/>
    </row>
    <row r="13" spans="1:20" s="10" customFormat="1" ht="41.25" customHeight="1">
      <c r="A13" s="18"/>
      <c r="B13" s="197"/>
      <c r="C13" s="108" t="s">
        <v>135</v>
      </c>
      <c r="D13" s="21">
        <v>261</v>
      </c>
      <c r="E13" s="22" t="s">
        <v>28</v>
      </c>
      <c r="F13" s="23" t="s">
        <v>136</v>
      </c>
      <c r="G13" s="22">
        <v>0.25</v>
      </c>
      <c r="H13" s="22"/>
      <c r="I13" s="22"/>
      <c r="J13" s="22"/>
      <c r="K13" s="184" t="s">
        <v>24</v>
      </c>
      <c r="L13" s="184"/>
      <c r="M13" s="105">
        <v>-3.22</v>
      </c>
      <c r="N13" s="105">
        <v>-5.25</v>
      </c>
      <c r="O13" s="105">
        <v>8.0399999999999991</v>
      </c>
      <c r="P13" s="105">
        <v>7.6</v>
      </c>
      <c r="Q13" s="24" t="s">
        <v>137</v>
      </c>
      <c r="R13" s="9"/>
      <c r="T13" s="25"/>
    </row>
    <row r="14" spans="1:20" s="10" customFormat="1" ht="41.25" customHeight="1">
      <c r="A14" s="18"/>
      <c r="B14" s="197"/>
      <c r="C14" s="108" t="s">
        <v>138</v>
      </c>
      <c r="D14" s="21">
        <v>124</v>
      </c>
      <c r="E14" s="22" t="s">
        <v>112</v>
      </c>
      <c r="F14" s="23" t="s">
        <v>139</v>
      </c>
      <c r="G14" s="22">
        <v>0.25</v>
      </c>
      <c r="H14" s="22"/>
      <c r="I14" s="22"/>
      <c r="J14" s="22"/>
      <c r="K14" s="84">
        <v>2.24E-2</v>
      </c>
      <c r="L14" s="85" t="s">
        <v>48</v>
      </c>
      <c r="M14" s="105">
        <v>-3.81</v>
      </c>
      <c r="N14" s="105">
        <v>-3.99</v>
      </c>
      <c r="O14" s="105">
        <v>8.56</v>
      </c>
      <c r="P14" s="105">
        <v>33.36</v>
      </c>
      <c r="Q14" s="24" t="s">
        <v>140</v>
      </c>
      <c r="R14" s="9"/>
      <c r="T14" s="25"/>
    </row>
    <row r="15" spans="1:20" s="10" customFormat="1" ht="41.25" customHeight="1">
      <c r="A15" s="18"/>
      <c r="B15" s="197"/>
      <c r="C15" s="108" t="s">
        <v>141</v>
      </c>
      <c r="D15" s="21">
        <v>117</v>
      </c>
      <c r="E15" s="22" t="s">
        <v>112</v>
      </c>
      <c r="F15" s="23" t="s">
        <v>139</v>
      </c>
      <c r="G15" s="22">
        <v>0.25</v>
      </c>
      <c r="H15" s="22"/>
      <c r="I15" s="22"/>
      <c r="J15" s="22"/>
      <c r="K15" s="84">
        <v>6.0000000000000001E-3</v>
      </c>
      <c r="L15" s="85" t="s">
        <v>48</v>
      </c>
      <c r="M15" s="105">
        <v>-2.98</v>
      </c>
      <c r="N15" s="105">
        <v>2.08</v>
      </c>
      <c r="O15" s="105">
        <v>27.61</v>
      </c>
      <c r="P15" s="105">
        <v>39.82</v>
      </c>
      <c r="Q15" s="24" t="s">
        <v>142</v>
      </c>
      <c r="R15" s="9"/>
      <c r="T15" s="25"/>
    </row>
    <row r="16" spans="1:20" s="10" customFormat="1" ht="41.25" customHeight="1">
      <c r="A16" s="18"/>
      <c r="B16" s="197"/>
      <c r="C16" s="108" t="s">
        <v>143</v>
      </c>
      <c r="D16" s="21">
        <v>217</v>
      </c>
      <c r="E16" s="22" t="s">
        <v>28</v>
      </c>
      <c r="F16" s="23" t="s">
        <v>139</v>
      </c>
      <c r="G16" s="22">
        <v>0.25</v>
      </c>
      <c r="H16" s="22"/>
      <c r="I16" s="22"/>
      <c r="J16" s="22"/>
      <c r="K16" s="84">
        <v>3.3999999999999998E-3</v>
      </c>
      <c r="L16" s="85" t="s">
        <v>48</v>
      </c>
      <c r="M16" s="105">
        <v>-8.1999999999999993</v>
      </c>
      <c r="N16" s="105">
        <v>-8.35</v>
      </c>
      <c r="O16" s="105">
        <v>12.25</v>
      </c>
      <c r="P16" s="105">
        <v>13.32</v>
      </c>
      <c r="Q16" s="24" t="s">
        <v>144</v>
      </c>
      <c r="R16" s="9"/>
      <c r="T16" s="25"/>
    </row>
    <row r="17" spans="1:20" s="10" customFormat="1" ht="41.25" customHeight="1">
      <c r="A17" s="18"/>
      <c r="B17" s="197"/>
      <c r="C17" s="108" t="s">
        <v>145</v>
      </c>
      <c r="D17" s="21">
        <v>249</v>
      </c>
      <c r="E17" s="22" t="s">
        <v>65</v>
      </c>
      <c r="F17" s="23" t="s">
        <v>126</v>
      </c>
      <c r="G17" s="22">
        <v>0.25</v>
      </c>
      <c r="H17" s="22"/>
      <c r="I17" s="22"/>
      <c r="J17" s="22"/>
      <c r="K17" s="84">
        <v>1.06E-2</v>
      </c>
      <c r="L17" s="85" t="s">
        <v>48</v>
      </c>
      <c r="M17" s="105">
        <v>1.97</v>
      </c>
      <c r="N17" s="105">
        <v>5.68</v>
      </c>
      <c r="O17" s="105">
        <v>5.47</v>
      </c>
      <c r="P17" s="105">
        <v>12.51</v>
      </c>
      <c r="Q17" s="24" t="s">
        <v>146</v>
      </c>
      <c r="R17" s="9"/>
      <c r="T17" s="25"/>
    </row>
    <row r="18" spans="1:20" s="115" customFormat="1" ht="41" customHeight="1">
      <c r="A18" s="109"/>
      <c r="B18" s="110"/>
      <c r="C18" s="111"/>
      <c r="D18" s="39"/>
      <c r="E18" s="40"/>
      <c r="F18" s="41"/>
      <c r="G18" s="40"/>
      <c r="H18" s="40"/>
      <c r="I18" s="40"/>
      <c r="J18" s="40"/>
      <c r="K18" s="112"/>
      <c r="L18" s="113"/>
      <c r="M18" s="114"/>
      <c r="N18" s="114"/>
      <c r="O18" s="114"/>
      <c r="P18" s="114"/>
      <c r="Q18" s="45"/>
      <c r="T18" s="116"/>
    </row>
    <row r="19" spans="1:20" s="10" customFormat="1" ht="41.25" customHeight="1">
      <c r="A19" s="18"/>
      <c r="B19" s="117"/>
      <c r="C19" s="108" t="s">
        <v>145</v>
      </c>
      <c r="D19" s="118">
        <v>249</v>
      </c>
      <c r="E19" s="119" t="s">
        <v>65</v>
      </c>
      <c r="F19" s="120" t="s">
        <v>126</v>
      </c>
      <c r="G19" s="119">
        <v>0.25</v>
      </c>
      <c r="H19" s="119"/>
      <c r="I19" s="119"/>
      <c r="J19" s="119"/>
      <c r="K19" s="121">
        <v>1.06E-2</v>
      </c>
      <c r="L19" s="122" t="s">
        <v>48</v>
      </c>
      <c r="M19" s="123">
        <v>1.97</v>
      </c>
      <c r="N19" s="123">
        <v>5.68</v>
      </c>
      <c r="O19" s="123">
        <v>5.47</v>
      </c>
      <c r="P19" s="123">
        <v>12.51</v>
      </c>
      <c r="Q19" s="124" t="s">
        <v>146</v>
      </c>
      <c r="R19" s="9"/>
      <c r="T19" s="25"/>
    </row>
    <row r="20" spans="1:20" s="10" customFormat="1" ht="41.25" customHeight="1">
      <c r="A20" s="18"/>
      <c r="B20" s="185" t="s">
        <v>147</v>
      </c>
      <c r="C20" s="125" t="s">
        <v>148</v>
      </c>
      <c r="D20" s="21">
        <v>407</v>
      </c>
      <c r="E20" s="22" t="s">
        <v>112</v>
      </c>
      <c r="F20" s="23" t="s">
        <v>36</v>
      </c>
      <c r="G20" s="22">
        <v>0.4</v>
      </c>
      <c r="H20" s="22"/>
      <c r="I20" s="22"/>
      <c r="J20" s="22"/>
      <c r="K20" s="184" t="s">
        <v>24</v>
      </c>
      <c r="L20" s="184"/>
      <c r="M20" s="105">
        <v>2.94</v>
      </c>
      <c r="N20" s="105">
        <v>5.86</v>
      </c>
      <c r="O20" s="105">
        <v>3.3</v>
      </c>
      <c r="P20" s="105">
        <v>12.6</v>
      </c>
      <c r="Q20" s="24" t="s">
        <v>149</v>
      </c>
      <c r="R20" s="9"/>
      <c r="T20" s="25"/>
    </row>
    <row r="21" spans="1:20" s="10" customFormat="1" ht="41.25" customHeight="1">
      <c r="A21" s="18"/>
      <c r="B21" s="183"/>
      <c r="C21" s="127" t="s">
        <v>150</v>
      </c>
      <c r="D21" s="21">
        <v>167</v>
      </c>
      <c r="E21" s="22" t="s">
        <v>112</v>
      </c>
      <c r="F21" s="23" t="s">
        <v>151</v>
      </c>
      <c r="G21" s="22">
        <v>0.25</v>
      </c>
      <c r="H21" s="22"/>
      <c r="I21" s="22"/>
      <c r="J21" s="22"/>
      <c r="K21" s="184" t="s">
        <v>24</v>
      </c>
      <c r="L21" s="184"/>
      <c r="M21" s="105">
        <v>-6.17</v>
      </c>
      <c r="N21" s="105">
        <v>-8.77</v>
      </c>
      <c r="O21" s="105">
        <v>-2.4</v>
      </c>
      <c r="P21" s="105">
        <v>-5.72</v>
      </c>
      <c r="Q21" s="24" t="s">
        <v>152</v>
      </c>
      <c r="R21" s="9"/>
      <c r="T21" s="25"/>
    </row>
    <row r="22" spans="1:20" s="10" customFormat="1" ht="41.25" customHeight="1">
      <c r="A22" s="18"/>
      <c r="B22" s="183"/>
      <c r="C22" s="127" t="s">
        <v>153</v>
      </c>
      <c r="D22" s="21">
        <v>575</v>
      </c>
      <c r="E22" s="22" t="s">
        <v>28</v>
      </c>
      <c r="F22" s="23" t="s">
        <v>154</v>
      </c>
      <c r="G22" s="22">
        <v>0.3</v>
      </c>
      <c r="H22" s="22"/>
      <c r="I22" s="22"/>
      <c r="J22" s="22"/>
      <c r="K22" s="84">
        <v>4.0000000000000002E-4</v>
      </c>
      <c r="L22" s="85" t="s">
        <v>155</v>
      </c>
      <c r="M22" s="105">
        <v>-1.95</v>
      </c>
      <c r="N22" s="105">
        <v>-0.02</v>
      </c>
      <c r="O22" s="105">
        <v>3.67</v>
      </c>
      <c r="P22" s="105">
        <v>9.7799999999999994</v>
      </c>
      <c r="Q22" s="24" t="s">
        <v>156</v>
      </c>
      <c r="R22" s="9"/>
      <c r="T22" s="25"/>
    </row>
    <row r="23" spans="1:20" s="10" customFormat="1" ht="41.25" customHeight="1">
      <c r="A23" s="18"/>
      <c r="B23" s="183"/>
      <c r="C23" s="127" t="s">
        <v>157</v>
      </c>
      <c r="D23" s="21">
        <v>117</v>
      </c>
      <c r="E23" s="22" t="s">
        <v>112</v>
      </c>
      <c r="F23" s="23" t="s">
        <v>81</v>
      </c>
      <c r="G23" s="22">
        <v>0.49</v>
      </c>
      <c r="H23" s="22"/>
      <c r="I23" s="22"/>
      <c r="J23" s="22"/>
      <c r="K23" s="84">
        <v>1.5100000000000001E-2</v>
      </c>
      <c r="L23" s="85" t="s">
        <v>48</v>
      </c>
      <c r="M23" s="105">
        <v>5.84</v>
      </c>
      <c r="N23" s="105">
        <v>7.83</v>
      </c>
      <c r="O23" s="105">
        <v>2.17</v>
      </c>
      <c r="P23" s="105" t="s">
        <v>73</v>
      </c>
      <c r="Q23" s="24" t="s">
        <v>158</v>
      </c>
      <c r="R23" s="9"/>
      <c r="T23" s="25"/>
    </row>
    <row r="24" spans="1:20" s="10" customFormat="1" ht="41.25" customHeight="1">
      <c r="A24" s="18"/>
      <c r="B24" s="183"/>
      <c r="C24" s="127" t="s">
        <v>159</v>
      </c>
      <c r="D24" s="21">
        <v>56</v>
      </c>
      <c r="E24" s="22" t="s">
        <v>57</v>
      </c>
      <c r="F24" s="23" t="s">
        <v>160</v>
      </c>
      <c r="G24" s="22">
        <v>0.8</v>
      </c>
      <c r="H24" s="22"/>
      <c r="I24" s="22"/>
      <c r="J24" s="22"/>
      <c r="K24" s="184" t="s">
        <v>24</v>
      </c>
      <c r="L24" s="184"/>
      <c r="M24" s="105">
        <v>-0.43</v>
      </c>
      <c r="N24" s="105">
        <v>0.81</v>
      </c>
      <c r="O24" s="105">
        <v>-5.39</v>
      </c>
      <c r="P24" s="105" t="s">
        <v>73</v>
      </c>
      <c r="Q24" s="24" t="s">
        <v>161</v>
      </c>
      <c r="R24" s="9"/>
      <c r="T24" s="25"/>
    </row>
    <row r="25" spans="1:20" s="10" customFormat="1" ht="41.25" customHeight="1">
      <c r="A25" s="18"/>
      <c r="B25" s="183"/>
      <c r="C25" s="127" t="s">
        <v>162</v>
      </c>
      <c r="D25" s="21">
        <v>93</v>
      </c>
      <c r="E25" s="22" t="s">
        <v>112</v>
      </c>
      <c r="F25" s="23" t="s">
        <v>163</v>
      </c>
      <c r="G25" s="22">
        <v>0.3</v>
      </c>
      <c r="H25" s="22"/>
      <c r="I25" s="22"/>
      <c r="J25" s="22"/>
      <c r="K25" s="84" t="s">
        <v>164</v>
      </c>
      <c r="L25" s="85" t="s">
        <v>48</v>
      </c>
      <c r="M25" s="105">
        <v>5.8</v>
      </c>
      <c r="N25" s="105">
        <v>8.3000000000000007</v>
      </c>
      <c r="O25" s="105" t="s">
        <v>73</v>
      </c>
      <c r="P25" s="105" t="s">
        <v>73</v>
      </c>
      <c r="Q25" s="24" t="s">
        <v>165</v>
      </c>
      <c r="R25" s="9"/>
      <c r="T25" s="25"/>
    </row>
    <row r="26" spans="1:20" s="10" customFormat="1" ht="41.25" customHeight="1">
      <c r="A26" s="18"/>
      <c r="B26" s="183"/>
      <c r="C26" s="127" t="s">
        <v>166</v>
      </c>
      <c r="D26" s="21">
        <v>18</v>
      </c>
      <c r="E26" s="22" t="s">
        <v>31</v>
      </c>
      <c r="F26" s="23" t="s">
        <v>167</v>
      </c>
      <c r="G26" s="22">
        <v>0.5</v>
      </c>
      <c r="H26" s="22"/>
      <c r="I26" s="22"/>
      <c r="J26" s="22"/>
      <c r="K26" s="84">
        <v>3.7000000000000002E-3</v>
      </c>
      <c r="L26" s="85" t="s">
        <v>48</v>
      </c>
      <c r="M26" s="105">
        <v>5.53</v>
      </c>
      <c r="N26" s="105">
        <v>8.3800000000000008</v>
      </c>
      <c r="O26" s="105">
        <v>2.86</v>
      </c>
      <c r="P26" s="105">
        <v>14.69</v>
      </c>
      <c r="Q26" s="24" t="s">
        <v>168</v>
      </c>
      <c r="R26" s="9"/>
      <c r="T26" s="25"/>
    </row>
    <row r="27" spans="1:20" s="10" customFormat="1" ht="41.25" customHeight="1">
      <c r="A27" s="18"/>
      <c r="B27" s="183"/>
      <c r="C27" s="127" t="s">
        <v>169</v>
      </c>
      <c r="D27" s="21">
        <v>93</v>
      </c>
      <c r="E27" s="22" t="s">
        <v>28</v>
      </c>
      <c r="F27" s="23" t="s">
        <v>170</v>
      </c>
      <c r="G27" s="22">
        <v>0.5</v>
      </c>
      <c r="H27" s="22"/>
      <c r="I27" s="22"/>
      <c r="J27" s="22"/>
      <c r="K27" s="184" t="s">
        <v>24</v>
      </c>
      <c r="L27" s="184"/>
      <c r="M27" s="105">
        <v>-5.14</v>
      </c>
      <c r="N27" s="105">
        <v>-3.95</v>
      </c>
      <c r="O27" s="105">
        <v>3.8</v>
      </c>
      <c r="P27" s="105" t="s">
        <v>73</v>
      </c>
      <c r="Q27" s="24" t="s">
        <v>171</v>
      </c>
      <c r="R27" s="9"/>
      <c r="T27" s="25"/>
    </row>
    <row r="28" spans="1:20" s="10" customFormat="1" ht="41.25" customHeight="1">
      <c r="A28" s="18"/>
      <c r="B28" s="183"/>
      <c r="C28" s="127" t="s">
        <v>172</v>
      </c>
      <c r="D28" s="21">
        <v>776</v>
      </c>
      <c r="E28" s="22" t="s">
        <v>65</v>
      </c>
      <c r="F28" s="23" t="s">
        <v>173</v>
      </c>
      <c r="G28" s="22">
        <v>0.45</v>
      </c>
      <c r="H28" s="22"/>
      <c r="I28" s="22"/>
      <c r="J28" s="22"/>
      <c r="K28" s="84">
        <v>9.1999999999999998E-3</v>
      </c>
      <c r="L28" s="85" t="s">
        <v>48</v>
      </c>
      <c r="M28" s="105">
        <v>-1.23</v>
      </c>
      <c r="N28" s="105">
        <v>-3.69</v>
      </c>
      <c r="O28" s="105">
        <v>-10.87</v>
      </c>
      <c r="P28" s="105">
        <v>-8.75</v>
      </c>
      <c r="Q28" s="24" t="s">
        <v>174</v>
      </c>
      <c r="R28" s="9"/>
      <c r="T28" s="25"/>
    </row>
    <row r="29" spans="1:20" s="10" customFormat="1" ht="41.25" customHeight="1">
      <c r="A29" s="18"/>
      <c r="B29" s="183"/>
      <c r="C29" s="127" t="s">
        <v>175</v>
      </c>
      <c r="D29" s="21">
        <v>1352</v>
      </c>
      <c r="E29" s="22" t="s">
        <v>57</v>
      </c>
      <c r="F29" s="23" t="s">
        <v>176</v>
      </c>
      <c r="G29" s="22">
        <v>0.45</v>
      </c>
      <c r="H29" s="22"/>
      <c r="I29" s="22"/>
      <c r="J29" s="22"/>
      <c r="K29" s="84">
        <v>1.6799999999999999E-2</v>
      </c>
      <c r="L29" s="85" t="s">
        <v>37</v>
      </c>
      <c r="M29" s="105">
        <v>4.0599999999999996</v>
      </c>
      <c r="N29" s="105">
        <v>3.57</v>
      </c>
      <c r="O29" s="105">
        <v>-5.2</v>
      </c>
      <c r="P29" s="105">
        <v>6.78</v>
      </c>
      <c r="Q29" s="24" t="s">
        <v>177</v>
      </c>
      <c r="R29" s="9"/>
      <c r="T29" s="25"/>
    </row>
    <row r="30" spans="1:20" s="10" customFormat="1" ht="41.25" customHeight="1">
      <c r="A30" s="18"/>
      <c r="B30" s="183"/>
      <c r="C30" s="127" t="s">
        <v>178</v>
      </c>
      <c r="D30" s="21">
        <v>59</v>
      </c>
      <c r="E30" s="22" t="s">
        <v>112</v>
      </c>
      <c r="F30" s="23" t="s">
        <v>179</v>
      </c>
      <c r="G30" s="22">
        <v>0.35</v>
      </c>
      <c r="H30" s="22"/>
      <c r="I30" s="22"/>
      <c r="J30" s="22"/>
      <c r="K30" s="184" t="s">
        <v>24</v>
      </c>
      <c r="L30" s="184"/>
      <c r="M30" s="105">
        <v>2.92</v>
      </c>
      <c r="N30" s="105">
        <v>1.63</v>
      </c>
      <c r="O30" s="105">
        <v>-2.04</v>
      </c>
      <c r="P30" s="105">
        <v>6.22</v>
      </c>
      <c r="Q30" s="24" t="s">
        <v>180</v>
      </c>
      <c r="R30" s="9"/>
      <c r="T30" s="25"/>
    </row>
    <row r="31" spans="1:20" s="9" customFormat="1" ht="40" customHeight="1">
      <c r="A31" s="18"/>
      <c r="B31" s="128"/>
      <c r="C31" s="26"/>
      <c r="D31" s="27"/>
      <c r="E31" s="28"/>
      <c r="F31" s="29"/>
      <c r="G31" s="28"/>
      <c r="H31" s="28"/>
      <c r="I31" s="28"/>
      <c r="J31" s="28"/>
      <c r="K31" s="30"/>
      <c r="L31" s="31"/>
      <c r="M31" s="129"/>
      <c r="N31" s="129"/>
      <c r="O31" s="129"/>
      <c r="P31" s="129"/>
      <c r="Q31" s="86"/>
      <c r="T31" s="32"/>
    </row>
    <row r="32" spans="1:20" s="10" customFormat="1" ht="41.25" customHeight="1">
      <c r="A32" s="18"/>
      <c r="B32" s="130"/>
      <c r="C32" s="108" t="s">
        <v>143</v>
      </c>
      <c r="D32" s="131">
        <v>217</v>
      </c>
      <c r="E32" s="132" t="s">
        <v>28</v>
      </c>
      <c r="F32" s="133" t="s">
        <v>139</v>
      </c>
      <c r="G32" s="132">
        <v>0.25</v>
      </c>
      <c r="H32" s="132"/>
      <c r="I32" s="132"/>
      <c r="J32" s="132"/>
      <c r="K32" s="134">
        <v>3.3999999999999998E-3</v>
      </c>
      <c r="L32" s="135" t="s">
        <v>48</v>
      </c>
      <c r="M32" s="136">
        <v>-8.1999999999999993</v>
      </c>
      <c r="N32" s="136">
        <v>-8.35</v>
      </c>
      <c r="O32" s="136">
        <v>12.25</v>
      </c>
      <c r="P32" s="136">
        <v>13.32</v>
      </c>
      <c r="Q32" s="137" t="s">
        <v>144</v>
      </c>
      <c r="R32" s="9"/>
      <c r="T32" s="25"/>
    </row>
    <row r="33" spans="1:20" s="10" customFormat="1" ht="41.25" customHeight="1">
      <c r="A33" s="18"/>
      <c r="B33" s="195" t="s">
        <v>181</v>
      </c>
      <c r="C33" s="138" t="s">
        <v>182</v>
      </c>
      <c r="D33" s="139">
        <v>226</v>
      </c>
      <c r="E33" s="140" t="s">
        <v>112</v>
      </c>
      <c r="F33" s="141" t="s">
        <v>183</v>
      </c>
      <c r="G33" s="140">
        <v>0.4</v>
      </c>
      <c r="H33" s="140"/>
      <c r="I33" s="140"/>
      <c r="J33" s="140"/>
      <c r="K33" s="187" t="s">
        <v>24</v>
      </c>
      <c r="L33" s="187"/>
      <c r="M33" s="143">
        <v>-7.53</v>
      </c>
      <c r="N33" s="143">
        <v>-7.56</v>
      </c>
      <c r="O33" s="143">
        <v>3.65</v>
      </c>
      <c r="P33" s="143">
        <v>9.6999999999999993</v>
      </c>
      <c r="Q33" s="144" t="s">
        <v>184</v>
      </c>
      <c r="R33" s="9"/>
      <c r="T33" s="25"/>
    </row>
    <row r="34" spans="1:20" s="10" customFormat="1" ht="41.25" customHeight="1">
      <c r="A34" s="18"/>
      <c r="B34" s="183"/>
      <c r="C34" s="145" t="s">
        <v>185</v>
      </c>
      <c r="D34" s="95">
        <v>234</v>
      </c>
      <c r="E34" s="96" t="s">
        <v>65</v>
      </c>
      <c r="F34" s="97" t="s">
        <v>186</v>
      </c>
      <c r="G34" s="96">
        <v>0.04</v>
      </c>
      <c r="H34" s="96"/>
      <c r="I34" s="96"/>
      <c r="J34" s="96"/>
      <c r="K34" s="98">
        <v>5.7999999999999996E-3</v>
      </c>
      <c r="L34" s="99" t="s">
        <v>48</v>
      </c>
      <c r="M34" s="146">
        <v>-8.6300000000000008</v>
      </c>
      <c r="N34" s="146">
        <v>-4.78</v>
      </c>
      <c r="O34" s="146" t="s">
        <v>73</v>
      </c>
      <c r="P34" s="146" t="s">
        <v>73</v>
      </c>
      <c r="Q34" s="88" t="s">
        <v>187</v>
      </c>
      <c r="R34" s="9"/>
      <c r="T34" s="25"/>
    </row>
    <row r="35" spans="1:20" s="10" customFormat="1" ht="41.25" customHeight="1">
      <c r="A35" s="18"/>
      <c r="B35" s="183"/>
      <c r="C35" s="20" t="s">
        <v>188</v>
      </c>
      <c r="D35" s="21">
        <v>192</v>
      </c>
      <c r="E35" s="22" t="s">
        <v>57</v>
      </c>
      <c r="F35" s="23" t="s">
        <v>189</v>
      </c>
      <c r="G35" s="22">
        <v>0.5</v>
      </c>
      <c r="H35" s="22"/>
      <c r="I35" s="22"/>
      <c r="J35" s="22"/>
      <c r="K35" s="184" t="s">
        <v>24</v>
      </c>
      <c r="L35" s="184"/>
      <c r="M35" s="105" t="s">
        <v>73</v>
      </c>
      <c r="N35" s="105" t="s">
        <v>73</v>
      </c>
      <c r="O35" s="105" t="s">
        <v>73</v>
      </c>
      <c r="P35" s="105" t="s">
        <v>73</v>
      </c>
      <c r="Q35" s="24" t="s">
        <v>190</v>
      </c>
      <c r="R35" s="9"/>
      <c r="T35" s="25"/>
    </row>
    <row r="36" spans="1:20" s="10" customFormat="1" ht="41.25" customHeight="1">
      <c r="A36" s="18"/>
      <c r="B36" s="183"/>
      <c r="C36" s="20" t="s">
        <v>191</v>
      </c>
      <c r="D36" s="21">
        <v>281</v>
      </c>
      <c r="E36" s="22" t="s">
        <v>112</v>
      </c>
      <c r="F36" s="23" t="s">
        <v>192</v>
      </c>
      <c r="G36" s="22">
        <v>0.5</v>
      </c>
      <c r="H36" s="22"/>
      <c r="I36" s="22"/>
      <c r="J36" s="22"/>
      <c r="K36" s="184" t="s">
        <v>24</v>
      </c>
      <c r="L36" s="184"/>
      <c r="M36" s="105">
        <v>-8.9700000000000006</v>
      </c>
      <c r="N36" s="105">
        <v>-6.02</v>
      </c>
      <c r="O36" s="105">
        <v>11.09</v>
      </c>
      <c r="P36" s="105">
        <v>4</v>
      </c>
      <c r="Q36" s="24" t="s">
        <v>193</v>
      </c>
      <c r="R36" s="9"/>
      <c r="T36" s="25"/>
    </row>
    <row r="37" spans="1:20" s="10" customFormat="1" ht="41.25" customHeight="1">
      <c r="A37" s="18"/>
      <c r="B37" s="183"/>
      <c r="C37" s="20" t="s">
        <v>194</v>
      </c>
      <c r="D37" s="21">
        <v>233</v>
      </c>
      <c r="E37" s="22" t="s">
        <v>112</v>
      </c>
      <c r="F37" s="23" t="s">
        <v>195</v>
      </c>
      <c r="G37" s="22">
        <v>0.55000000000000004</v>
      </c>
      <c r="H37" s="22"/>
      <c r="I37" s="22"/>
      <c r="J37" s="22"/>
      <c r="K37" s="186" t="s">
        <v>24</v>
      </c>
      <c r="L37" s="186"/>
      <c r="M37" s="105">
        <v>-8.11</v>
      </c>
      <c r="N37" s="105">
        <v>-5.09</v>
      </c>
      <c r="O37" s="105">
        <v>13.96</v>
      </c>
      <c r="P37" s="105">
        <v>14.94</v>
      </c>
      <c r="Q37" s="24" t="s">
        <v>196</v>
      </c>
      <c r="R37" s="9"/>
      <c r="T37" s="25"/>
    </row>
    <row r="38" spans="1:20" s="10" customFormat="1" ht="41.25" customHeight="1">
      <c r="A38" s="18"/>
      <c r="B38" s="183"/>
      <c r="C38" s="138" t="s">
        <v>197</v>
      </c>
      <c r="D38" s="139">
        <v>1048</v>
      </c>
      <c r="E38" s="140" t="s">
        <v>28</v>
      </c>
      <c r="F38" s="141" t="s">
        <v>198</v>
      </c>
      <c r="G38" s="140">
        <v>0.4</v>
      </c>
      <c r="H38" s="140"/>
      <c r="I38" s="140"/>
      <c r="J38" s="140"/>
      <c r="K38" s="187" t="s">
        <v>24</v>
      </c>
      <c r="L38" s="187"/>
      <c r="M38" s="143">
        <v>-4.13</v>
      </c>
      <c r="N38" s="143">
        <v>-3.24</v>
      </c>
      <c r="O38" s="143">
        <v>4.1100000000000003</v>
      </c>
      <c r="P38" s="143">
        <v>-1.06</v>
      </c>
      <c r="Q38" s="144" t="s">
        <v>199</v>
      </c>
      <c r="R38" s="9"/>
      <c r="T38" s="25"/>
    </row>
    <row r="39" spans="1:20" s="10" customFormat="1" ht="41.25" customHeight="1">
      <c r="A39" s="18"/>
      <c r="B39" s="183"/>
      <c r="C39" s="20" t="s">
        <v>200</v>
      </c>
      <c r="D39" s="21">
        <v>160</v>
      </c>
      <c r="E39" s="22" t="s">
        <v>31</v>
      </c>
      <c r="F39" s="23" t="s">
        <v>201</v>
      </c>
      <c r="G39" s="22">
        <v>0.76</v>
      </c>
      <c r="H39" s="22"/>
      <c r="I39" s="22"/>
      <c r="J39" s="22"/>
      <c r="K39" s="184" t="s">
        <v>24</v>
      </c>
      <c r="L39" s="184"/>
      <c r="M39" s="105">
        <v>-11.14</v>
      </c>
      <c r="N39" s="105">
        <v>-7.65</v>
      </c>
      <c r="O39" s="105">
        <v>9.8000000000000007</v>
      </c>
      <c r="P39" s="105">
        <v>17.13</v>
      </c>
      <c r="Q39" s="24" t="s">
        <v>202</v>
      </c>
      <c r="R39" s="9"/>
      <c r="T39" s="25"/>
    </row>
    <row r="40" spans="1:20" s="10" customFormat="1" ht="41.25" customHeight="1">
      <c r="A40" s="18"/>
      <c r="B40" s="183"/>
      <c r="C40" s="20" t="s">
        <v>224</v>
      </c>
      <c r="D40" s="21">
        <v>1465</v>
      </c>
      <c r="E40" s="22" t="s">
        <v>65</v>
      </c>
      <c r="F40" s="23" t="s">
        <v>225</v>
      </c>
      <c r="G40" s="22">
        <v>0.49</v>
      </c>
      <c r="H40" s="22"/>
      <c r="I40" s="22"/>
      <c r="J40" s="22"/>
      <c r="K40" s="186" t="s">
        <v>24</v>
      </c>
      <c r="L40" s="186"/>
      <c r="M40" s="105">
        <v>-4.49</v>
      </c>
      <c r="N40" s="105">
        <v>-2.93</v>
      </c>
      <c r="O40" s="105">
        <v>18.25</v>
      </c>
      <c r="P40" s="105">
        <v>33.51</v>
      </c>
      <c r="Q40" s="24" t="s">
        <v>226</v>
      </c>
      <c r="R40" s="9"/>
      <c r="T40" s="25"/>
    </row>
    <row r="41" spans="1:20" s="10" customFormat="1" ht="41.25" customHeight="1">
      <c r="A41" s="18"/>
      <c r="B41" s="183"/>
      <c r="C41" s="20" t="s">
        <v>227</v>
      </c>
      <c r="D41" s="21">
        <v>296</v>
      </c>
      <c r="E41" s="22" t="s">
        <v>28</v>
      </c>
      <c r="F41" s="23" t="s">
        <v>228</v>
      </c>
      <c r="G41" s="22">
        <v>0.3</v>
      </c>
      <c r="H41" s="22"/>
      <c r="I41" s="22"/>
      <c r="J41" s="22"/>
      <c r="K41" s="184" t="s">
        <v>24</v>
      </c>
      <c r="L41" s="184"/>
      <c r="M41" s="105">
        <v>-7.11</v>
      </c>
      <c r="N41" s="105">
        <v>-8.51</v>
      </c>
      <c r="O41" s="105" t="s">
        <v>73</v>
      </c>
      <c r="P41" s="105" t="s">
        <v>73</v>
      </c>
      <c r="Q41" s="24" t="s">
        <v>229</v>
      </c>
      <c r="R41" s="9"/>
      <c r="T41" s="25"/>
    </row>
    <row r="42" spans="1:20" s="10" customFormat="1" ht="41.25" customHeight="1">
      <c r="A42" s="18"/>
      <c r="B42" s="183"/>
      <c r="C42" s="20" t="s">
        <v>230</v>
      </c>
      <c r="D42" s="21">
        <v>230</v>
      </c>
      <c r="E42" s="22" t="s">
        <v>65</v>
      </c>
      <c r="F42" s="23" t="s">
        <v>170</v>
      </c>
      <c r="G42" s="22">
        <v>0.49</v>
      </c>
      <c r="H42" s="22"/>
      <c r="I42" s="22"/>
      <c r="J42" s="22"/>
      <c r="K42" s="184" t="s">
        <v>24</v>
      </c>
      <c r="L42" s="184"/>
      <c r="M42" s="105">
        <v>-10.75</v>
      </c>
      <c r="N42" s="105">
        <v>-4.9400000000000004</v>
      </c>
      <c r="O42" s="105">
        <v>22.65</v>
      </c>
      <c r="P42" s="105" t="s">
        <v>73</v>
      </c>
      <c r="Q42" s="24" t="s">
        <v>519</v>
      </c>
      <c r="R42" s="9"/>
      <c r="T42" s="25"/>
    </row>
    <row r="43" spans="1:20" s="10" customFormat="1" ht="41.25" customHeight="1">
      <c r="A43" s="18"/>
      <c r="B43" s="183"/>
      <c r="C43" s="20" t="s">
        <v>231</v>
      </c>
      <c r="D43" s="21">
        <v>1920</v>
      </c>
      <c r="E43" s="22" t="s">
        <v>57</v>
      </c>
      <c r="F43" s="23" t="s">
        <v>232</v>
      </c>
      <c r="G43" s="22">
        <v>0.25</v>
      </c>
      <c r="H43" s="22"/>
      <c r="I43" s="22"/>
      <c r="J43" s="22"/>
      <c r="K43" s="84">
        <v>6.9999999999999999E-4</v>
      </c>
      <c r="L43" s="85" t="s">
        <v>48</v>
      </c>
      <c r="M43" s="105">
        <v>-15.92</v>
      </c>
      <c r="N43" s="105">
        <v>-13.73</v>
      </c>
      <c r="O43" s="105">
        <v>27.23</v>
      </c>
      <c r="P43" s="105">
        <v>47.11</v>
      </c>
      <c r="Q43" s="24" t="s">
        <v>233</v>
      </c>
      <c r="R43" s="9"/>
      <c r="T43" s="25"/>
    </row>
    <row r="44" spans="1:20" s="10" customFormat="1" ht="41.25" customHeight="1">
      <c r="A44" s="18"/>
      <c r="B44" s="183"/>
      <c r="C44" s="20" t="s">
        <v>234</v>
      </c>
      <c r="D44" s="21">
        <v>731</v>
      </c>
      <c r="E44" s="22" t="s">
        <v>57</v>
      </c>
      <c r="F44" s="23" t="s">
        <v>235</v>
      </c>
      <c r="G44" s="22">
        <v>0.3</v>
      </c>
      <c r="H44" s="22"/>
      <c r="I44" s="22"/>
      <c r="J44" s="22"/>
      <c r="K44" s="184" t="s">
        <v>24</v>
      </c>
      <c r="L44" s="184"/>
      <c r="M44" s="105">
        <v>-17.05</v>
      </c>
      <c r="N44" s="105">
        <v>-11.34</v>
      </c>
      <c r="O44" s="105">
        <v>26.59</v>
      </c>
      <c r="P44" s="105">
        <v>38.21</v>
      </c>
      <c r="Q44" s="24" t="s">
        <v>236</v>
      </c>
      <c r="R44" s="9"/>
      <c r="T44" s="25"/>
    </row>
    <row r="45" spans="1:20" s="10" customFormat="1" ht="41.25" customHeight="1">
      <c r="A45" s="18"/>
      <c r="B45" s="183"/>
      <c r="C45" s="20" t="s">
        <v>203</v>
      </c>
      <c r="D45" s="21">
        <v>118</v>
      </c>
      <c r="E45" s="22" t="s">
        <v>112</v>
      </c>
      <c r="F45" s="23" t="s">
        <v>204</v>
      </c>
      <c r="G45" s="22">
        <v>0.01</v>
      </c>
      <c r="H45" s="22"/>
      <c r="I45" s="22"/>
      <c r="J45" s="22"/>
      <c r="K45" s="184" t="s">
        <v>24</v>
      </c>
      <c r="L45" s="184"/>
      <c r="M45" s="105">
        <v>-10.01</v>
      </c>
      <c r="N45" s="105">
        <v>-7.34</v>
      </c>
      <c r="O45" s="105">
        <v>17.899999999999999</v>
      </c>
      <c r="P45" s="105">
        <v>34.32</v>
      </c>
      <c r="Q45" s="24" t="s">
        <v>205</v>
      </c>
      <c r="R45" s="9"/>
      <c r="T45" s="25"/>
    </row>
    <row r="46" spans="1:20" s="10" customFormat="1" ht="41.25" customHeight="1">
      <c r="A46" s="18"/>
      <c r="B46" s="183"/>
      <c r="C46" s="20" t="s">
        <v>206</v>
      </c>
      <c r="D46" s="21">
        <v>31133</v>
      </c>
      <c r="E46" s="22" t="s">
        <v>22</v>
      </c>
      <c r="F46" s="23" t="s">
        <v>207</v>
      </c>
      <c r="G46" s="22">
        <v>0.49</v>
      </c>
      <c r="H46" s="22"/>
      <c r="I46" s="22"/>
      <c r="J46" s="22"/>
      <c r="K46" s="184" t="s">
        <v>24</v>
      </c>
      <c r="L46" s="184"/>
      <c r="M46" s="105">
        <v>-9.3800000000000008</v>
      </c>
      <c r="N46" s="105">
        <v>-6.65</v>
      </c>
      <c r="O46" s="105">
        <v>18.82</v>
      </c>
      <c r="P46" s="105">
        <v>33.340000000000003</v>
      </c>
      <c r="Q46" s="24" t="s">
        <v>205</v>
      </c>
      <c r="R46" s="9"/>
      <c r="T46" s="25"/>
    </row>
    <row r="47" spans="1:20" s="10" customFormat="1" ht="41.25" customHeight="1">
      <c r="A47" s="18"/>
      <c r="B47" s="183"/>
      <c r="C47" s="138" t="s">
        <v>208</v>
      </c>
      <c r="D47" s="139">
        <v>2561</v>
      </c>
      <c r="E47" s="140" t="s">
        <v>22</v>
      </c>
      <c r="F47" s="141" t="s">
        <v>209</v>
      </c>
      <c r="G47" s="140">
        <v>0.49</v>
      </c>
      <c r="H47" s="140"/>
      <c r="I47" s="140"/>
      <c r="J47" s="140"/>
      <c r="K47" s="187" t="s">
        <v>24</v>
      </c>
      <c r="L47" s="187"/>
      <c r="M47" s="143">
        <v>-9.2200000000000006</v>
      </c>
      <c r="N47" s="143">
        <v>-8.5500000000000007</v>
      </c>
      <c r="O47" s="143">
        <v>8.61</v>
      </c>
      <c r="P47" s="143">
        <v>20.73</v>
      </c>
      <c r="Q47" s="144" t="s">
        <v>210</v>
      </c>
      <c r="R47" s="9"/>
      <c r="T47" s="25"/>
    </row>
    <row r="48" spans="1:20" s="10" customFormat="1" ht="41.25" customHeight="1">
      <c r="A48" s="18"/>
      <c r="B48" s="183"/>
      <c r="C48" s="20" t="s">
        <v>211</v>
      </c>
      <c r="D48" s="21">
        <v>1455</v>
      </c>
      <c r="E48" s="22" t="s">
        <v>57</v>
      </c>
      <c r="F48" s="23" t="s">
        <v>212</v>
      </c>
      <c r="G48" s="22">
        <v>0.05</v>
      </c>
      <c r="H48" s="22"/>
      <c r="I48" s="22"/>
      <c r="J48" s="22"/>
      <c r="K48" s="184" t="s">
        <v>24</v>
      </c>
      <c r="L48" s="184"/>
      <c r="M48" s="105">
        <v>-9.3000000000000007</v>
      </c>
      <c r="N48" s="105">
        <v>-6.62</v>
      </c>
      <c r="O48" s="105">
        <v>18.55</v>
      </c>
      <c r="P48" s="105" t="s">
        <v>73</v>
      </c>
      <c r="Q48" s="24" t="s">
        <v>205</v>
      </c>
      <c r="R48" s="9"/>
      <c r="T48" s="25"/>
    </row>
    <row r="49" spans="1:20" s="10" customFormat="1" ht="41.25" customHeight="1">
      <c r="A49" s="18"/>
      <c r="B49" s="183"/>
      <c r="C49" s="138" t="s">
        <v>213</v>
      </c>
      <c r="D49" s="139">
        <v>5960</v>
      </c>
      <c r="E49" s="140" t="s">
        <v>57</v>
      </c>
      <c r="F49" s="141" t="s">
        <v>214</v>
      </c>
      <c r="G49" s="140">
        <v>0.45</v>
      </c>
      <c r="H49" s="140"/>
      <c r="I49" s="140"/>
      <c r="J49" s="140"/>
      <c r="K49" s="187" t="s">
        <v>24</v>
      </c>
      <c r="L49" s="187"/>
      <c r="M49" s="143">
        <v>-10.42</v>
      </c>
      <c r="N49" s="143">
        <v>-5.59</v>
      </c>
      <c r="O49" s="143">
        <v>13.13</v>
      </c>
      <c r="P49" s="143">
        <v>22.28</v>
      </c>
      <c r="Q49" s="144" t="s">
        <v>215</v>
      </c>
      <c r="R49" s="9"/>
      <c r="T49" s="25"/>
    </row>
    <row r="50" spans="1:20" s="10" customFormat="1" ht="41.25" customHeight="1">
      <c r="A50" s="18"/>
      <c r="B50" s="183"/>
      <c r="C50" s="20" t="s">
        <v>216</v>
      </c>
      <c r="D50" s="21">
        <v>6358</v>
      </c>
      <c r="E50" s="22" t="s">
        <v>57</v>
      </c>
      <c r="F50" s="23" t="s">
        <v>217</v>
      </c>
      <c r="G50" s="22">
        <v>0.3</v>
      </c>
      <c r="H50" s="22"/>
      <c r="I50" s="22"/>
      <c r="J50" s="22"/>
      <c r="K50" s="184" t="s">
        <v>24</v>
      </c>
      <c r="L50" s="184"/>
      <c r="M50" s="105">
        <v>-10.49</v>
      </c>
      <c r="N50" s="105">
        <v>-4.99</v>
      </c>
      <c r="O50" s="105">
        <v>20.350000000000001</v>
      </c>
      <c r="P50" s="105">
        <v>35.33</v>
      </c>
      <c r="Q50" s="24" t="s">
        <v>218</v>
      </c>
      <c r="R50" s="9"/>
      <c r="T50" s="25"/>
    </row>
    <row r="51" spans="1:20" s="10" customFormat="1" ht="41.25" customHeight="1">
      <c r="A51" s="18"/>
      <c r="B51" s="183"/>
      <c r="C51" s="20" t="s">
        <v>219</v>
      </c>
      <c r="D51" s="21">
        <v>1269</v>
      </c>
      <c r="E51" s="22" t="s">
        <v>57</v>
      </c>
      <c r="F51" s="23" t="s">
        <v>220</v>
      </c>
      <c r="G51" s="22">
        <v>0.3</v>
      </c>
      <c r="H51" s="22"/>
      <c r="I51" s="22"/>
      <c r="J51" s="22"/>
      <c r="K51" s="84">
        <v>3.8999999999999998E-3</v>
      </c>
      <c r="L51" s="85" t="s">
        <v>48</v>
      </c>
      <c r="M51" s="105">
        <v>-10.51</v>
      </c>
      <c r="N51" s="105">
        <v>-8.19</v>
      </c>
      <c r="O51" s="105">
        <v>16.47</v>
      </c>
      <c r="P51" s="105" t="s">
        <v>73</v>
      </c>
      <c r="Q51" s="24" t="s">
        <v>221</v>
      </c>
      <c r="R51" s="9"/>
      <c r="T51" s="25"/>
    </row>
    <row r="52" spans="1:20" s="10" customFormat="1" ht="41.25" customHeight="1">
      <c r="A52" s="18"/>
      <c r="B52" s="183"/>
      <c r="C52" s="20" t="s">
        <v>222</v>
      </c>
      <c r="D52" s="21">
        <v>1097</v>
      </c>
      <c r="E52" s="22" t="s">
        <v>57</v>
      </c>
      <c r="F52" s="23" t="s">
        <v>223</v>
      </c>
      <c r="G52" s="22">
        <v>0.3</v>
      </c>
      <c r="H52" s="22"/>
      <c r="I52" s="22"/>
      <c r="J52" s="22"/>
      <c r="K52" s="184" t="s">
        <v>24</v>
      </c>
      <c r="L52" s="184"/>
      <c r="M52" s="105">
        <v>-9.67</v>
      </c>
      <c r="N52" s="105">
        <v>-7.84</v>
      </c>
      <c r="O52" s="105">
        <v>15.26</v>
      </c>
      <c r="P52" s="105" t="s">
        <v>73</v>
      </c>
      <c r="Q52" s="24" t="s">
        <v>221</v>
      </c>
      <c r="R52" s="9"/>
      <c r="T52" s="25"/>
    </row>
    <row r="53" spans="1:20" s="10" customFormat="1" ht="41.25" customHeight="1">
      <c r="A53" s="18"/>
      <c r="B53" s="183"/>
      <c r="C53" s="147" t="s">
        <v>237</v>
      </c>
      <c r="D53" s="148">
        <v>123</v>
      </c>
      <c r="E53" s="149" t="s">
        <v>112</v>
      </c>
      <c r="F53" s="150" t="s">
        <v>204</v>
      </c>
      <c r="G53" s="149">
        <v>0.5</v>
      </c>
      <c r="H53" s="149"/>
      <c r="I53" s="149"/>
      <c r="J53" s="149"/>
      <c r="K53" s="193" t="s">
        <v>24</v>
      </c>
      <c r="L53" s="193"/>
      <c r="M53" s="152">
        <v>-20.54</v>
      </c>
      <c r="N53" s="152">
        <v>-16.93</v>
      </c>
      <c r="O53" s="152">
        <v>32.159999999999997</v>
      </c>
      <c r="P53" s="152">
        <v>61</v>
      </c>
      <c r="Q53" s="153" t="s">
        <v>238</v>
      </c>
      <c r="R53" s="9"/>
      <c r="T53" s="25"/>
    </row>
    <row r="54" spans="1:20" s="10" customFormat="1" ht="41.25" customHeight="1">
      <c r="A54" s="18"/>
      <c r="B54" s="183"/>
      <c r="C54" s="147" t="s">
        <v>239</v>
      </c>
      <c r="D54" s="148">
        <v>879</v>
      </c>
      <c r="E54" s="149" t="s">
        <v>71</v>
      </c>
      <c r="F54" s="150" t="s">
        <v>217</v>
      </c>
      <c r="G54" s="149">
        <v>0.6</v>
      </c>
      <c r="H54" s="149"/>
      <c r="I54" s="149"/>
      <c r="J54" s="149"/>
      <c r="K54" s="193" t="s">
        <v>24</v>
      </c>
      <c r="L54" s="193"/>
      <c r="M54" s="152">
        <v>-20.54</v>
      </c>
      <c r="N54" s="152">
        <v>-12.22</v>
      </c>
      <c r="O54" s="152">
        <v>38.200000000000003</v>
      </c>
      <c r="P54" s="152">
        <v>65.599999999999994</v>
      </c>
      <c r="Q54" s="153" t="s">
        <v>240</v>
      </c>
      <c r="R54" s="9"/>
      <c r="T54" s="25"/>
    </row>
    <row r="55" spans="1:20" s="10" customFormat="1" ht="41.25" customHeight="1">
      <c r="A55" s="18"/>
      <c r="B55" s="183"/>
      <c r="C55" s="154" t="s">
        <v>241</v>
      </c>
      <c r="D55" s="155">
        <v>27</v>
      </c>
      <c r="E55" s="156" t="s">
        <v>112</v>
      </c>
      <c r="F55" s="157" t="s">
        <v>217</v>
      </c>
      <c r="G55" s="156">
        <v>0.6</v>
      </c>
      <c r="H55" s="156"/>
      <c r="I55" s="156"/>
      <c r="J55" s="156"/>
      <c r="K55" s="194" t="s">
        <v>87</v>
      </c>
      <c r="L55" s="194"/>
      <c r="M55" s="158">
        <v>10.57</v>
      </c>
      <c r="N55" s="158">
        <v>3.13</v>
      </c>
      <c r="O55" s="158">
        <v>-18.62</v>
      </c>
      <c r="P55" s="158">
        <v>-30.99</v>
      </c>
      <c r="Q55" s="159" t="s">
        <v>242</v>
      </c>
      <c r="R55" s="9"/>
      <c r="T55" s="25"/>
    </row>
    <row r="56" spans="1:20" s="10" customFormat="1" ht="41.25" customHeight="1">
      <c r="A56" s="18"/>
      <c r="B56" s="183"/>
      <c r="C56" s="160" t="s">
        <v>243</v>
      </c>
      <c r="D56" s="161">
        <v>65</v>
      </c>
      <c r="E56" s="162" t="s">
        <v>112</v>
      </c>
      <c r="F56" s="163" t="s">
        <v>212</v>
      </c>
      <c r="G56" s="162">
        <v>0.05</v>
      </c>
      <c r="H56" s="162"/>
      <c r="I56" s="162"/>
      <c r="J56" s="162"/>
      <c r="K56" s="192" t="s">
        <v>87</v>
      </c>
      <c r="L56" s="192"/>
      <c r="M56" s="164">
        <v>10.23</v>
      </c>
      <c r="N56" s="164">
        <v>7.22</v>
      </c>
      <c r="O56" s="164">
        <v>-15</v>
      </c>
      <c r="P56" s="164" t="s">
        <v>73</v>
      </c>
      <c r="Q56" s="165" t="s">
        <v>244</v>
      </c>
      <c r="R56" s="9"/>
      <c r="T56" s="25"/>
    </row>
    <row r="57" spans="1:20" s="9" customFormat="1" ht="10" customHeight="1">
      <c r="A57" s="18"/>
      <c r="B57" s="166"/>
      <c r="C57" s="167"/>
      <c r="D57" s="27"/>
      <c r="E57" s="28"/>
      <c r="F57" s="29"/>
      <c r="G57" s="28"/>
      <c r="H57" s="28"/>
      <c r="I57" s="28"/>
      <c r="J57" s="28"/>
      <c r="K57" s="30"/>
      <c r="L57" s="30"/>
      <c r="M57" s="129"/>
      <c r="N57" s="129"/>
      <c r="O57" s="129"/>
      <c r="P57" s="129"/>
      <c r="Q57" s="86"/>
      <c r="T57" s="32"/>
    </row>
    <row r="58" spans="1:20" s="10" customFormat="1" ht="41.25" customHeight="1">
      <c r="A58" s="18"/>
      <c r="B58" s="183" t="s">
        <v>245</v>
      </c>
      <c r="C58" s="20" t="s">
        <v>246</v>
      </c>
      <c r="D58" s="21">
        <v>23301</v>
      </c>
      <c r="E58" s="22" t="s">
        <v>22</v>
      </c>
      <c r="F58" s="23" t="s">
        <v>207</v>
      </c>
      <c r="G58" s="22">
        <v>0.49</v>
      </c>
      <c r="H58" s="22"/>
      <c r="I58" s="22"/>
      <c r="J58" s="22"/>
      <c r="K58" s="84">
        <v>9.7999999999999997E-3</v>
      </c>
      <c r="L58" s="85" t="s">
        <v>247</v>
      </c>
      <c r="M58" s="105">
        <v>-10.58</v>
      </c>
      <c r="N58" s="105">
        <v>-7.83</v>
      </c>
      <c r="O58" s="105">
        <v>5.91</v>
      </c>
      <c r="P58" s="105">
        <v>-1.17</v>
      </c>
      <c r="Q58" s="24" t="s">
        <v>248</v>
      </c>
      <c r="R58" s="9"/>
      <c r="T58" s="25"/>
    </row>
    <row r="59" spans="1:20" s="10" customFormat="1" ht="41.25" customHeight="1">
      <c r="A59" s="18"/>
      <c r="B59" s="183"/>
      <c r="C59" s="20" t="s">
        <v>249</v>
      </c>
      <c r="D59" s="21">
        <v>3706</v>
      </c>
      <c r="E59" s="22" t="s">
        <v>57</v>
      </c>
      <c r="F59" s="23" t="s">
        <v>250</v>
      </c>
      <c r="G59" s="22">
        <v>0.49</v>
      </c>
      <c r="H59" s="22"/>
      <c r="I59" s="22"/>
      <c r="J59" s="22"/>
      <c r="K59" s="84">
        <v>8.9999999999999998E-4</v>
      </c>
      <c r="L59" s="85" t="s">
        <v>48</v>
      </c>
      <c r="M59" s="105">
        <v>-13.52</v>
      </c>
      <c r="N59" s="105">
        <v>-7.79</v>
      </c>
      <c r="O59" s="105" t="s">
        <v>73</v>
      </c>
      <c r="P59" s="105" t="s">
        <v>73</v>
      </c>
      <c r="Q59" s="24" t="s">
        <v>251</v>
      </c>
      <c r="R59" s="9"/>
      <c r="T59" s="25"/>
    </row>
    <row r="60" spans="1:20" s="10" customFormat="1" ht="41.25" customHeight="1">
      <c r="A60" s="18"/>
      <c r="B60" s="183"/>
      <c r="C60" s="20" t="s">
        <v>252</v>
      </c>
      <c r="D60" s="21">
        <v>4376</v>
      </c>
      <c r="E60" s="22" t="s">
        <v>57</v>
      </c>
      <c r="F60" s="23" t="s">
        <v>253</v>
      </c>
      <c r="G60" s="22">
        <v>0.09</v>
      </c>
      <c r="H60" s="22"/>
      <c r="I60" s="22"/>
      <c r="J60" s="22"/>
      <c r="K60" s="84">
        <v>6.3E-3</v>
      </c>
      <c r="L60" s="85" t="s">
        <v>48</v>
      </c>
      <c r="M60" s="105">
        <v>-10.5</v>
      </c>
      <c r="N60" s="105">
        <v>-8.24</v>
      </c>
      <c r="O60" s="105">
        <v>10</v>
      </c>
      <c r="P60" s="105">
        <v>7.22</v>
      </c>
      <c r="Q60" s="24" t="s">
        <v>254</v>
      </c>
      <c r="R60" s="9"/>
      <c r="T60" s="25"/>
    </row>
    <row r="61" spans="1:20" s="10" customFormat="1" ht="41.25" customHeight="1">
      <c r="A61" s="18"/>
      <c r="B61" s="183"/>
      <c r="C61" s="20" t="s">
        <v>255</v>
      </c>
      <c r="D61" s="21">
        <v>115</v>
      </c>
      <c r="E61" s="22" t="s">
        <v>112</v>
      </c>
      <c r="F61" s="23" t="s">
        <v>256</v>
      </c>
      <c r="G61" s="22">
        <v>0.01</v>
      </c>
      <c r="H61" s="22"/>
      <c r="I61" s="22"/>
      <c r="J61" s="22"/>
      <c r="K61" s="84">
        <v>1.04E-2</v>
      </c>
      <c r="L61" s="85" t="s">
        <v>48</v>
      </c>
      <c r="M61" s="105">
        <v>-8.77</v>
      </c>
      <c r="N61" s="105">
        <v>-6.16</v>
      </c>
      <c r="O61" s="105">
        <v>4.34</v>
      </c>
      <c r="P61" s="105">
        <v>-4.4800000000000004</v>
      </c>
      <c r="Q61" s="24" t="s">
        <v>257</v>
      </c>
      <c r="R61" s="9"/>
      <c r="T61" s="25"/>
    </row>
    <row r="62" spans="1:20" s="10" customFormat="1" ht="41.25" customHeight="1">
      <c r="A62" s="18"/>
      <c r="B62" s="183"/>
      <c r="C62" s="138" t="s">
        <v>258</v>
      </c>
      <c r="D62" s="139">
        <v>248</v>
      </c>
      <c r="E62" s="140" t="s">
        <v>28</v>
      </c>
      <c r="F62" s="141" t="s">
        <v>256</v>
      </c>
      <c r="G62" s="140">
        <v>0.01</v>
      </c>
      <c r="H62" s="140"/>
      <c r="I62" s="140"/>
      <c r="J62" s="140"/>
      <c r="K62" s="142">
        <v>1.11E-2</v>
      </c>
      <c r="L62" s="168" t="s">
        <v>48</v>
      </c>
      <c r="M62" s="143">
        <v>-9.36</v>
      </c>
      <c r="N62" s="143">
        <v>-8.69</v>
      </c>
      <c r="O62" s="143">
        <v>-5.55</v>
      </c>
      <c r="P62" s="143">
        <v>-14.5</v>
      </c>
      <c r="Q62" s="144" t="s">
        <v>259</v>
      </c>
      <c r="R62" s="9"/>
      <c r="T62" s="25"/>
    </row>
    <row r="63" spans="1:20" s="10" customFormat="1" ht="41.25" customHeight="1">
      <c r="A63" s="18"/>
      <c r="B63" s="183"/>
      <c r="C63" s="20" t="s">
        <v>260</v>
      </c>
      <c r="D63" s="21">
        <v>81</v>
      </c>
      <c r="E63" s="22" t="s">
        <v>31</v>
      </c>
      <c r="F63" s="23" t="s">
        <v>139</v>
      </c>
      <c r="G63" s="22">
        <v>0.45</v>
      </c>
      <c r="H63" s="22"/>
      <c r="I63" s="22"/>
      <c r="J63" s="22"/>
      <c r="K63" s="84">
        <v>1.0500000000000001E-2</v>
      </c>
      <c r="L63" s="85" t="s">
        <v>48</v>
      </c>
      <c r="M63" s="105">
        <v>-9.93</v>
      </c>
      <c r="N63" s="105">
        <v>-5.48</v>
      </c>
      <c r="O63" s="105">
        <v>10.49</v>
      </c>
      <c r="P63" s="105">
        <v>6.09</v>
      </c>
      <c r="Q63" s="24" t="s">
        <v>261</v>
      </c>
      <c r="R63" s="9"/>
      <c r="T63" s="25"/>
    </row>
    <row r="64" spans="1:20" s="10" customFormat="1" ht="41.25" customHeight="1">
      <c r="A64" s="18"/>
      <c r="B64" s="183"/>
      <c r="C64" s="20" t="s">
        <v>262</v>
      </c>
      <c r="D64" s="21">
        <v>3248</v>
      </c>
      <c r="E64" s="22" t="s">
        <v>57</v>
      </c>
      <c r="F64" s="23" t="s">
        <v>263</v>
      </c>
      <c r="G64" s="22">
        <v>0.45</v>
      </c>
      <c r="H64" s="22"/>
      <c r="I64" s="22"/>
      <c r="J64" s="22"/>
      <c r="K64" s="84">
        <v>9.7999999999999997E-3</v>
      </c>
      <c r="L64" s="85" t="s">
        <v>48</v>
      </c>
      <c r="M64" s="105">
        <v>-8.25</v>
      </c>
      <c r="N64" s="105">
        <v>-3.12</v>
      </c>
      <c r="O64" s="105">
        <v>13.36</v>
      </c>
      <c r="P64" s="105">
        <v>10.47</v>
      </c>
      <c r="Q64" s="24" t="s">
        <v>264</v>
      </c>
      <c r="R64" s="9"/>
      <c r="T64" s="25"/>
    </row>
    <row r="65" spans="1:20" s="10" customFormat="1" ht="41.25" customHeight="1">
      <c r="A65" s="18"/>
      <c r="B65" s="183"/>
      <c r="C65" s="20" t="s">
        <v>265</v>
      </c>
      <c r="D65" s="21">
        <v>59</v>
      </c>
      <c r="E65" s="22" t="s">
        <v>31</v>
      </c>
      <c r="F65" s="23" t="s">
        <v>266</v>
      </c>
      <c r="G65" s="22">
        <v>0.5</v>
      </c>
      <c r="H65" s="22"/>
      <c r="I65" s="22"/>
      <c r="J65" s="22"/>
      <c r="K65" s="84">
        <v>1.21E-2</v>
      </c>
      <c r="L65" s="85" t="s">
        <v>155</v>
      </c>
      <c r="M65" s="105">
        <v>-3.87</v>
      </c>
      <c r="N65" s="105">
        <v>2.73</v>
      </c>
      <c r="O65" s="105">
        <v>3.25</v>
      </c>
      <c r="P65" s="105">
        <v>-5.14</v>
      </c>
      <c r="Q65" s="24" t="s">
        <v>520</v>
      </c>
      <c r="R65" s="9"/>
      <c r="T65" s="25"/>
    </row>
    <row r="66" spans="1:20" s="10" customFormat="1" ht="41.25" customHeight="1">
      <c r="A66" s="18"/>
      <c r="B66" s="183"/>
      <c r="C66" s="20" t="s">
        <v>267</v>
      </c>
      <c r="D66" s="21">
        <v>279</v>
      </c>
      <c r="E66" s="22" t="s">
        <v>71</v>
      </c>
      <c r="F66" s="23" t="s">
        <v>268</v>
      </c>
      <c r="G66" s="22">
        <v>0.4</v>
      </c>
      <c r="H66" s="22"/>
      <c r="I66" s="22"/>
      <c r="J66" s="22"/>
      <c r="K66" s="84">
        <v>3.7000000000000002E-3</v>
      </c>
      <c r="L66" s="85" t="s">
        <v>155</v>
      </c>
      <c r="M66" s="105">
        <v>-13.39</v>
      </c>
      <c r="N66" s="105">
        <v>-16.73</v>
      </c>
      <c r="O66" s="105">
        <v>4.0199999999999996</v>
      </c>
      <c r="P66" s="105">
        <v>-3.1</v>
      </c>
      <c r="Q66" s="24" t="s">
        <v>269</v>
      </c>
      <c r="R66" s="9"/>
      <c r="T66" s="25"/>
    </row>
    <row r="67" spans="1:20" s="10" customFormat="1" ht="41.25" customHeight="1">
      <c r="A67" s="18"/>
      <c r="B67" s="183"/>
      <c r="C67" s="20" t="s">
        <v>270</v>
      </c>
      <c r="D67" s="21">
        <v>303</v>
      </c>
      <c r="E67" s="22" t="s">
        <v>65</v>
      </c>
      <c r="F67" s="23" t="s">
        <v>271</v>
      </c>
      <c r="G67" s="22">
        <v>0.6</v>
      </c>
      <c r="H67" s="22"/>
      <c r="I67" s="22"/>
      <c r="J67" s="22"/>
      <c r="K67" s="184" t="s">
        <v>24</v>
      </c>
      <c r="L67" s="184"/>
      <c r="M67" s="105">
        <v>-16.690000000000001</v>
      </c>
      <c r="N67" s="105">
        <v>-10.99</v>
      </c>
      <c r="O67" s="105">
        <v>33.15</v>
      </c>
      <c r="P67" s="105">
        <v>31.9</v>
      </c>
      <c r="Q67" s="24" t="s">
        <v>272</v>
      </c>
      <c r="R67" s="9"/>
      <c r="T67" s="25"/>
    </row>
    <row r="68" spans="1:20" s="10" customFormat="1" ht="41.25" customHeight="1">
      <c r="A68" s="18"/>
      <c r="B68" s="183"/>
      <c r="C68" s="20" t="s">
        <v>273</v>
      </c>
      <c r="D68" s="21">
        <v>37</v>
      </c>
      <c r="E68" s="22" t="s">
        <v>112</v>
      </c>
      <c r="F68" s="23" t="s">
        <v>268</v>
      </c>
      <c r="G68" s="22">
        <v>0.4</v>
      </c>
      <c r="H68" s="22"/>
      <c r="I68" s="22"/>
      <c r="J68" s="22"/>
      <c r="K68" s="84">
        <v>1.0800000000000001E-2</v>
      </c>
      <c r="L68" s="85" t="s">
        <v>48</v>
      </c>
      <c r="M68" s="105">
        <v>-9.61</v>
      </c>
      <c r="N68" s="105">
        <v>-11.6</v>
      </c>
      <c r="O68" s="105">
        <v>-2.2000000000000002</v>
      </c>
      <c r="P68" s="105">
        <v>-20.65</v>
      </c>
      <c r="Q68" s="24" t="s">
        <v>274</v>
      </c>
      <c r="R68" s="9"/>
      <c r="T68" s="25"/>
    </row>
    <row r="69" spans="1:20" s="10" customFormat="1" ht="41.25" customHeight="1">
      <c r="A69" s="18"/>
      <c r="B69" s="183"/>
      <c r="C69" s="20" t="s">
        <v>275</v>
      </c>
      <c r="D69" s="21">
        <v>243</v>
      </c>
      <c r="E69" s="22" t="s">
        <v>65</v>
      </c>
      <c r="F69" s="23" t="s">
        <v>276</v>
      </c>
      <c r="G69" s="22">
        <v>0.45</v>
      </c>
      <c r="H69" s="22"/>
      <c r="I69" s="22"/>
      <c r="J69" s="22"/>
      <c r="K69" s="184" t="s">
        <v>24</v>
      </c>
      <c r="L69" s="184"/>
      <c r="M69" s="105">
        <v>-11.45</v>
      </c>
      <c r="N69" s="105">
        <v>-11.57</v>
      </c>
      <c r="O69" s="105">
        <v>4.8099999999999996</v>
      </c>
      <c r="P69" s="105" t="s">
        <v>73</v>
      </c>
      <c r="Q69" s="24" t="s">
        <v>277</v>
      </c>
      <c r="R69" s="9"/>
      <c r="T69" s="25"/>
    </row>
    <row r="70" spans="1:20" s="10" customFormat="1" ht="41.25" customHeight="1">
      <c r="A70" s="18"/>
      <c r="B70" s="183"/>
      <c r="C70" s="20" t="s">
        <v>278</v>
      </c>
      <c r="D70" s="21">
        <v>143</v>
      </c>
      <c r="E70" s="22" t="s">
        <v>71</v>
      </c>
      <c r="F70" s="23" t="s">
        <v>279</v>
      </c>
      <c r="G70" s="22">
        <v>0.49</v>
      </c>
      <c r="H70" s="22"/>
      <c r="I70" s="22"/>
      <c r="J70" s="22"/>
      <c r="K70" s="84">
        <v>5.5999999999999999E-3</v>
      </c>
      <c r="L70" s="85" t="s">
        <v>247</v>
      </c>
      <c r="M70" s="105">
        <v>-15.37</v>
      </c>
      <c r="N70" s="105">
        <v>-9.56</v>
      </c>
      <c r="O70" s="105" t="s">
        <v>73</v>
      </c>
      <c r="P70" s="105" t="s">
        <v>73</v>
      </c>
      <c r="Q70" s="24" t="s">
        <v>280</v>
      </c>
      <c r="R70" s="9"/>
      <c r="T70" s="25"/>
    </row>
    <row r="71" spans="1:20" s="10" customFormat="1" ht="41.25" customHeight="1">
      <c r="A71" s="18"/>
      <c r="B71" s="183"/>
      <c r="C71" s="20" t="s">
        <v>281</v>
      </c>
      <c r="D71" s="21">
        <v>132</v>
      </c>
      <c r="E71" s="22" t="s">
        <v>65</v>
      </c>
      <c r="F71" s="23" t="s">
        <v>186</v>
      </c>
      <c r="G71" s="22">
        <v>0.45</v>
      </c>
      <c r="H71" s="22"/>
      <c r="I71" s="22"/>
      <c r="J71" s="22"/>
      <c r="K71" s="184" t="s">
        <v>24</v>
      </c>
      <c r="L71" s="184"/>
      <c r="M71" s="105">
        <v>-24.56</v>
      </c>
      <c r="N71" s="105">
        <v>-14.1</v>
      </c>
      <c r="O71" s="105" t="s">
        <v>73</v>
      </c>
      <c r="P71" s="105" t="s">
        <v>73</v>
      </c>
      <c r="Q71" s="24" t="s">
        <v>282</v>
      </c>
      <c r="R71" s="9"/>
      <c r="T71" s="25"/>
    </row>
    <row r="72" spans="1:20" s="10" customFormat="1" ht="41.25" customHeight="1">
      <c r="A72" s="18"/>
      <c r="B72" s="183"/>
      <c r="C72" s="169" t="s">
        <v>283</v>
      </c>
      <c r="D72" s="148">
        <v>1828</v>
      </c>
      <c r="E72" s="149" t="s">
        <v>57</v>
      </c>
      <c r="F72" s="150" t="s">
        <v>284</v>
      </c>
      <c r="G72" s="149">
        <v>0.57999999999999996</v>
      </c>
      <c r="H72" s="149"/>
      <c r="I72" s="149"/>
      <c r="J72" s="149"/>
      <c r="K72" s="151">
        <v>8.9999999999999993E-3</v>
      </c>
      <c r="L72" s="170" t="s">
        <v>48</v>
      </c>
      <c r="M72" s="152">
        <v>-21.26</v>
      </c>
      <c r="N72" s="152">
        <v>-18.149999999999999</v>
      </c>
      <c r="O72" s="152">
        <v>3.83</v>
      </c>
      <c r="P72" s="152">
        <v>-17.82</v>
      </c>
      <c r="Q72" s="153" t="s">
        <v>285</v>
      </c>
      <c r="R72" s="9"/>
      <c r="T72" s="25"/>
    </row>
    <row r="73" spans="1:20" s="10" customFormat="1" ht="41.25" customHeight="1">
      <c r="A73" s="18"/>
      <c r="B73" s="183"/>
      <c r="C73" s="160" t="s">
        <v>286</v>
      </c>
      <c r="D73" s="161">
        <v>95</v>
      </c>
      <c r="E73" s="162" t="s">
        <v>31</v>
      </c>
      <c r="F73" s="163" t="s">
        <v>186</v>
      </c>
      <c r="G73" s="162">
        <v>0.49</v>
      </c>
      <c r="H73" s="162"/>
      <c r="I73" s="162"/>
      <c r="J73" s="162"/>
      <c r="K73" s="192" t="s">
        <v>87</v>
      </c>
      <c r="L73" s="192"/>
      <c r="M73" s="164">
        <v>7.84</v>
      </c>
      <c r="N73" s="164">
        <v>5.0199999999999996</v>
      </c>
      <c r="O73" s="164" t="s">
        <v>73</v>
      </c>
      <c r="P73" s="164" t="s">
        <v>73</v>
      </c>
      <c r="Q73" s="165" t="s">
        <v>287</v>
      </c>
      <c r="R73" s="9"/>
      <c r="T73" s="25"/>
    </row>
    <row r="74" spans="1:20" s="9" customFormat="1" ht="12" customHeight="1">
      <c r="A74" s="18"/>
      <c r="B74" s="128"/>
      <c r="C74" s="167"/>
      <c r="D74" s="27"/>
      <c r="E74" s="28"/>
      <c r="F74" s="29"/>
      <c r="G74" s="28"/>
      <c r="H74" s="28"/>
      <c r="I74" s="28"/>
      <c r="J74" s="28"/>
      <c r="K74" s="30"/>
      <c r="L74" s="31"/>
      <c r="M74" s="129"/>
      <c r="N74" s="129"/>
      <c r="O74" s="129"/>
      <c r="P74" s="129"/>
      <c r="Q74" s="86"/>
      <c r="T74" s="32"/>
    </row>
    <row r="75" spans="1:20" s="10" customFormat="1" ht="41.25" customHeight="1">
      <c r="A75" s="18"/>
      <c r="B75" s="183" t="s">
        <v>288</v>
      </c>
      <c r="C75" s="20" t="s">
        <v>289</v>
      </c>
      <c r="D75" s="21">
        <v>37</v>
      </c>
      <c r="E75" s="22" t="s">
        <v>31</v>
      </c>
      <c r="F75" s="23" t="s">
        <v>290</v>
      </c>
      <c r="G75" s="22">
        <v>0.5</v>
      </c>
      <c r="H75" s="22"/>
      <c r="I75" s="22"/>
      <c r="J75" s="22"/>
      <c r="K75" s="184" t="s">
        <v>24</v>
      </c>
      <c r="L75" s="184"/>
      <c r="M75" s="105">
        <v>-9.69</v>
      </c>
      <c r="N75" s="105">
        <v>-5.49</v>
      </c>
      <c r="O75" s="105">
        <v>31.82</v>
      </c>
      <c r="P75" s="105">
        <v>13.02</v>
      </c>
      <c r="Q75" s="24" t="s">
        <v>291</v>
      </c>
      <c r="R75" s="9"/>
      <c r="T75" s="25"/>
    </row>
    <row r="76" spans="1:20" s="10" customFormat="1" ht="41.25" customHeight="1">
      <c r="A76" s="18"/>
      <c r="B76" s="183"/>
      <c r="C76" s="20" t="s">
        <v>292</v>
      </c>
      <c r="D76" s="21"/>
      <c r="E76" s="22"/>
      <c r="F76" s="23">
        <v>45062</v>
      </c>
      <c r="G76" s="22"/>
      <c r="H76" s="22"/>
      <c r="I76" s="22"/>
      <c r="J76" s="22"/>
      <c r="K76" s="184" t="s">
        <v>24</v>
      </c>
      <c r="L76" s="184"/>
      <c r="M76" s="105"/>
      <c r="N76" s="105"/>
      <c r="O76" s="105"/>
      <c r="P76" s="105"/>
      <c r="Q76" s="24" t="s">
        <v>293</v>
      </c>
      <c r="R76" s="9"/>
      <c r="T76" s="25"/>
    </row>
    <row r="77" spans="1:20" s="10" customFormat="1" ht="41.25" customHeight="1">
      <c r="A77" s="18"/>
      <c r="B77" s="183"/>
      <c r="C77" s="20" t="s">
        <v>294</v>
      </c>
      <c r="D77" s="21">
        <v>2307</v>
      </c>
      <c r="E77" s="22" t="s">
        <v>57</v>
      </c>
      <c r="F77" s="23" t="s">
        <v>295</v>
      </c>
      <c r="G77" s="22">
        <v>0.79</v>
      </c>
      <c r="H77" s="22"/>
      <c r="I77" s="22"/>
      <c r="J77" s="22"/>
      <c r="K77" s="184" t="s">
        <v>24</v>
      </c>
      <c r="L77" s="184"/>
      <c r="M77" s="105">
        <v>-15.86</v>
      </c>
      <c r="N77" s="105">
        <v>-13.89</v>
      </c>
      <c r="O77" s="105">
        <v>22.62</v>
      </c>
      <c r="P77" s="105">
        <v>20.56</v>
      </c>
      <c r="Q77" s="24" t="s">
        <v>296</v>
      </c>
      <c r="R77" s="9"/>
      <c r="T77" s="25"/>
    </row>
    <row r="78" spans="1:20" s="10" customFormat="1" ht="41.25" customHeight="1">
      <c r="A78" s="18"/>
      <c r="B78" s="183"/>
      <c r="C78" s="20" t="s">
        <v>297</v>
      </c>
      <c r="D78" s="21">
        <v>280</v>
      </c>
      <c r="E78" s="22" t="s">
        <v>65</v>
      </c>
      <c r="F78" s="23" t="s">
        <v>250</v>
      </c>
      <c r="G78" s="22">
        <v>0.5</v>
      </c>
      <c r="H78" s="22"/>
      <c r="I78" s="22"/>
      <c r="J78" s="22"/>
      <c r="K78" s="184" t="s">
        <v>24</v>
      </c>
      <c r="L78" s="184"/>
      <c r="M78" s="105">
        <v>-17.829999999999998</v>
      </c>
      <c r="N78" s="105">
        <v>-12.52</v>
      </c>
      <c r="O78" s="105" t="s">
        <v>73</v>
      </c>
      <c r="P78" s="105" t="s">
        <v>73</v>
      </c>
      <c r="Q78" s="24" t="s">
        <v>298</v>
      </c>
      <c r="R78" s="9"/>
      <c r="T78" s="25"/>
    </row>
    <row r="79" spans="1:20" s="10" customFormat="1" ht="41.25" customHeight="1">
      <c r="A79" s="18"/>
      <c r="B79" s="183"/>
      <c r="C79" s="20" t="s">
        <v>299</v>
      </c>
      <c r="D79" s="21">
        <v>276</v>
      </c>
      <c r="E79" s="22" t="s">
        <v>65</v>
      </c>
      <c r="F79" s="23" t="s">
        <v>300</v>
      </c>
      <c r="G79" s="22">
        <v>0.01</v>
      </c>
      <c r="H79" s="22"/>
      <c r="I79" s="22"/>
      <c r="J79" s="22"/>
      <c r="K79" s="184" t="s">
        <v>24</v>
      </c>
      <c r="L79" s="184"/>
      <c r="M79" s="105">
        <v>-11.36</v>
      </c>
      <c r="N79" s="105">
        <v>-11.32</v>
      </c>
      <c r="O79" s="105">
        <v>20.71</v>
      </c>
      <c r="P79" s="105" t="s">
        <v>73</v>
      </c>
      <c r="Q79" s="24" t="s">
        <v>301</v>
      </c>
      <c r="R79" s="9"/>
      <c r="T79" s="25"/>
    </row>
    <row r="80" spans="1:20" s="10" customFormat="1" ht="41.25" customHeight="1">
      <c r="A80" s="18"/>
      <c r="B80" s="183"/>
      <c r="C80" s="20" t="s">
        <v>302</v>
      </c>
      <c r="D80" s="21">
        <v>3122</v>
      </c>
      <c r="E80" s="22" t="s">
        <v>22</v>
      </c>
      <c r="F80" s="23" t="s">
        <v>303</v>
      </c>
      <c r="G80" s="22">
        <v>0.45</v>
      </c>
      <c r="H80" s="22"/>
      <c r="I80" s="22"/>
      <c r="J80" s="22"/>
      <c r="K80" s="184" t="s">
        <v>24</v>
      </c>
      <c r="L80" s="184"/>
      <c r="M80" s="105">
        <v>-11.72</v>
      </c>
      <c r="N80" s="105">
        <v>-9.1199999999999992</v>
      </c>
      <c r="O80" s="105">
        <v>23.33</v>
      </c>
      <c r="P80" s="105" t="s">
        <v>73</v>
      </c>
      <c r="Q80" s="24" t="s">
        <v>304</v>
      </c>
      <c r="R80" s="9"/>
      <c r="T80" s="25"/>
    </row>
    <row r="81" spans="1:20" s="10" customFormat="1" ht="41.25" customHeight="1">
      <c r="A81" s="18"/>
      <c r="B81" s="183"/>
      <c r="C81" s="20" t="s">
        <v>305</v>
      </c>
      <c r="D81" s="21">
        <v>602</v>
      </c>
      <c r="E81" s="22" t="s">
        <v>57</v>
      </c>
      <c r="F81" s="23" t="s">
        <v>306</v>
      </c>
      <c r="G81" s="22">
        <v>0.49</v>
      </c>
      <c r="H81" s="22"/>
      <c r="I81" s="22"/>
      <c r="J81" s="22"/>
      <c r="K81" s="184" t="s">
        <v>24</v>
      </c>
      <c r="L81" s="184"/>
      <c r="M81" s="105">
        <v>-17.41</v>
      </c>
      <c r="N81" s="105">
        <v>-18.32</v>
      </c>
      <c r="O81" s="105" t="s">
        <v>73</v>
      </c>
      <c r="P81" s="105" t="s">
        <v>73</v>
      </c>
      <c r="Q81" s="24" t="s">
        <v>521</v>
      </c>
      <c r="R81" s="9"/>
      <c r="T81" s="25"/>
    </row>
    <row r="82" spans="1:20" s="10" customFormat="1" ht="41.25" customHeight="1">
      <c r="A82" s="18"/>
      <c r="B82" s="183"/>
      <c r="C82" s="20" t="s">
        <v>307</v>
      </c>
      <c r="D82" s="21">
        <v>1663</v>
      </c>
      <c r="E82" s="22" t="s">
        <v>57</v>
      </c>
      <c r="F82" s="23" t="s">
        <v>308</v>
      </c>
      <c r="G82" s="22">
        <v>0.45</v>
      </c>
      <c r="H82" s="22"/>
      <c r="I82" s="22"/>
      <c r="J82" s="22"/>
      <c r="K82" s="184" t="s">
        <v>24</v>
      </c>
      <c r="L82" s="184"/>
      <c r="M82" s="105">
        <v>-19.22</v>
      </c>
      <c r="N82" s="105">
        <v>-14.17</v>
      </c>
      <c r="O82" s="105">
        <v>30.85</v>
      </c>
      <c r="P82" s="105" t="s">
        <v>73</v>
      </c>
      <c r="Q82" s="24" t="s">
        <v>522</v>
      </c>
      <c r="R82" s="9"/>
      <c r="T82" s="25"/>
    </row>
    <row r="83" spans="1:20" s="10" customFormat="1" ht="41.25" customHeight="1">
      <c r="A83" s="18"/>
      <c r="B83" s="183"/>
      <c r="C83" s="20" t="s">
        <v>309</v>
      </c>
      <c r="D83" s="21">
        <v>4122</v>
      </c>
      <c r="E83" s="22" t="s">
        <v>22</v>
      </c>
      <c r="F83" s="23" t="s">
        <v>310</v>
      </c>
      <c r="G83" s="22">
        <v>0.45</v>
      </c>
      <c r="H83" s="22"/>
      <c r="I83" s="22"/>
      <c r="J83" s="22"/>
      <c r="K83" s="84">
        <v>9.4999999999999998E-3</v>
      </c>
      <c r="L83" s="85" t="s">
        <v>48</v>
      </c>
      <c r="M83" s="105">
        <v>-23.69</v>
      </c>
      <c r="N83" s="105">
        <v>-21.83</v>
      </c>
      <c r="O83" s="105">
        <v>19.329999999999998</v>
      </c>
      <c r="P83" s="105" t="s">
        <v>73</v>
      </c>
      <c r="Q83" s="24" t="s">
        <v>523</v>
      </c>
      <c r="R83" s="9"/>
      <c r="T83" s="25"/>
    </row>
    <row r="84" spans="1:20" s="10" customFormat="1" ht="41.25" customHeight="1">
      <c r="A84" s="18"/>
      <c r="B84" s="183"/>
      <c r="C84" s="20" t="s">
        <v>311</v>
      </c>
      <c r="D84" s="21">
        <v>57</v>
      </c>
      <c r="E84" s="22" t="s">
        <v>31</v>
      </c>
      <c r="F84" s="23" t="s">
        <v>312</v>
      </c>
      <c r="G84" s="22">
        <v>0.45</v>
      </c>
      <c r="H84" s="22"/>
      <c r="I84" s="22"/>
      <c r="J84" s="22"/>
      <c r="K84" s="184" t="s">
        <v>24</v>
      </c>
      <c r="L84" s="184"/>
      <c r="M84" s="105">
        <v>-7.58</v>
      </c>
      <c r="N84" s="105">
        <v>-12.77</v>
      </c>
      <c r="O84" s="105">
        <v>14.95</v>
      </c>
      <c r="P84" s="105" t="s">
        <v>73</v>
      </c>
      <c r="Q84" s="24" t="s">
        <v>524</v>
      </c>
      <c r="R84" s="9"/>
      <c r="T84" s="25"/>
    </row>
    <row r="85" spans="1:20" s="10" customFormat="1" ht="41.25" customHeight="1">
      <c r="A85" s="18"/>
      <c r="B85" s="183"/>
      <c r="C85" s="20" t="s">
        <v>313</v>
      </c>
      <c r="D85" s="21">
        <v>865</v>
      </c>
      <c r="E85" s="22" t="s">
        <v>71</v>
      </c>
      <c r="F85" s="23" t="s">
        <v>276</v>
      </c>
      <c r="G85" s="22">
        <v>0.49</v>
      </c>
      <c r="H85" s="22"/>
      <c r="I85" s="22"/>
      <c r="J85" s="22"/>
      <c r="K85" s="84">
        <v>1.2200000000000001E-2</v>
      </c>
      <c r="L85" s="85" t="s">
        <v>48</v>
      </c>
      <c r="M85" s="105">
        <v>-11.35</v>
      </c>
      <c r="N85" s="105">
        <v>-5.58</v>
      </c>
      <c r="O85" s="105">
        <v>10.34</v>
      </c>
      <c r="P85" s="105" t="s">
        <v>73</v>
      </c>
      <c r="Q85" s="24" t="s">
        <v>314</v>
      </c>
      <c r="R85" s="9"/>
      <c r="T85" s="25"/>
    </row>
    <row r="86" spans="1:20" s="10" customFormat="1" ht="41.25" customHeight="1">
      <c r="A86" s="18"/>
      <c r="B86" s="183"/>
      <c r="C86" s="20" t="s">
        <v>315</v>
      </c>
      <c r="D86" s="21">
        <v>223</v>
      </c>
      <c r="E86" s="22" t="s">
        <v>28</v>
      </c>
      <c r="F86" s="23" t="s">
        <v>116</v>
      </c>
      <c r="G86" s="22">
        <v>0.49</v>
      </c>
      <c r="H86" s="22"/>
      <c r="I86" s="22"/>
      <c r="J86" s="22"/>
      <c r="K86" s="184" t="s">
        <v>24</v>
      </c>
      <c r="L86" s="184"/>
      <c r="M86" s="105">
        <v>-3.65</v>
      </c>
      <c r="N86" s="105">
        <v>0.61</v>
      </c>
      <c r="O86" s="105">
        <v>24.87</v>
      </c>
      <c r="P86" s="105">
        <v>22.62</v>
      </c>
      <c r="Q86" s="24" t="s">
        <v>525</v>
      </c>
      <c r="R86" s="9"/>
      <c r="T86" s="25"/>
    </row>
    <row r="87" spans="1:20" s="9" customFormat="1" ht="12" customHeight="1">
      <c r="A87" s="18"/>
      <c r="B87" s="128"/>
      <c r="C87" s="167"/>
      <c r="D87" s="27"/>
      <c r="E87" s="28"/>
      <c r="F87" s="29"/>
      <c r="G87" s="28"/>
      <c r="H87" s="28"/>
      <c r="I87" s="28"/>
      <c r="J87" s="28"/>
      <c r="K87" s="30"/>
      <c r="L87" s="30"/>
      <c r="M87" s="129"/>
      <c r="N87" s="129"/>
      <c r="O87" s="129"/>
      <c r="P87" s="129"/>
      <c r="Q87" s="86"/>
      <c r="T87" s="32"/>
    </row>
    <row r="88" spans="1:20" s="10" customFormat="1" ht="41.25" customHeight="1">
      <c r="A88" s="18"/>
      <c r="B88" s="183" t="s">
        <v>316</v>
      </c>
      <c r="C88" s="20" t="s">
        <v>317</v>
      </c>
      <c r="D88" s="21">
        <v>215</v>
      </c>
      <c r="E88" s="22" t="s">
        <v>28</v>
      </c>
      <c r="F88" s="23" t="s">
        <v>318</v>
      </c>
      <c r="G88" s="22">
        <v>0.3</v>
      </c>
      <c r="H88" s="22"/>
      <c r="I88" s="22"/>
      <c r="J88" s="22"/>
      <c r="K88" s="184" t="s">
        <v>24</v>
      </c>
      <c r="L88" s="184"/>
      <c r="M88" s="105">
        <v>-5.92</v>
      </c>
      <c r="N88" s="105">
        <v>0</v>
      </c>
      <c r="O88" s="105">
        <v>17.13</v>
      </c>
      <c r="P88" s="105">
        <v>5.91</v>
      </c>
      <c r="Q88" s="137" t="s">
        <v>319</v>
      </c>
      <c r="R88" s="9"/>
      <c r="T88" s="25"/>
    </row>
    <row r="89" spans="1:20" s="10" customFormat="1" ht="41.25" customHeight="1">
      <c r="A89" s="18"/>
      <c r="B89" s="183"/>
      <c r="C89" s="20" t="s">
        <v>320</v>
      </c>
      <c r="D89" s="21">
        <v>484</v>
      </c>
      <c r="E89" s="22" t="s">
        <v>71</v>
      </c>
      <c r="F89" s="23" t="s">
        <v>321</v>
      </c>
      <c r="G89" s="22">
        <v>0.5</v>
      </c>
      <c r="H89" s="22"/>
      <c r="I89" s="22"/>
      <c r="J89" s="22"/>
      <c r="K89" s="184" t="s">
        <v>24</v>
      </c>
      <c r="L89" s="184"/>
      <c r="M89" s="105">
        <v>-14.47</v>
      </c>
      <c r="N89" s="105">
        <v>-9.9700000000000006</v>
      </c>
      <c r="O89" s="105">
        <v>17.03</v>
      </c>
      <c r="P89" s="105">
        <v>10.45</v>
      </c>
      <c r="Q89" s="24" t="s">
        <v>322</v>
      </c>
      <c r="R89" s="9"/>
      <c r="T89" s="25"/>
    </row>
    <row r="90" spans="1:20" s="10" customFormat="1" ht="41.25" customHeight="1">
      <c r="A90" s="18"/>
      <c r="B90" s="183"/>
      <c r="C90" s="20" t="s">
        <v>323</v>
      </c>
      <c r="D90" s="21">
        <v>803</v>
      </c>
      <c r="E90" s="22" t="s">
        <v>71</v>
      </c>
      <c r="F90" s="23" t="s">
        <v>324</v>
      </c>
      <c r="G90" s="22">
        <v>0.49</v>
      </c>
      <c r="H90" s="22"/>
      <c r="I90" s="22"/>
      <c r="J90" s="22"/>
      <c r="K90" s="184" t="s">
        <v>24</v>
      </c>
      <c r="L90" s="184"/>
      <c r="M90" s="105">
        <v>-7.71</v>
      </c>
      <c r="N90" s="105">
        <v>-6.94</v>
      </c>
      <c r="O90" s="105">
        <v>13.61</v>
      </c>
      <c r="P90" s="105">
        <v>4.3099999999999996</v>
      </c>
      <c r="Q90" s="171" t="s">
        <v>325</v>
      </c>
      <c r="R90" s="172"/>
      <c r="T90" s="25"/>
    </row>
    <row r="91" spans="1:20" s="9" customFormat="1" ht="10" customHeight="1">
      <c r="A91" s="18"/>
      <c r="B91" s="128"/>
      <c r="C91" s="167"/>
      <c r="D91" s="27"/>
      <c r="E91" s="28"/>
      <c r="F91" s="29"/>
      <c r="G91" s="28"/>
      <c r="H91" s="28"/>
      <c r="I91" s="28"/>
      <c r="J91" s="28"/>
      <c r="K91" s="30"/>
      <c r="L91" s="31"/>
      <c r="M91" s="129"/>
      <c r="N91" s="129"/>
      <c r="O91" s="129"/>
      <c r="P91" s="129"/>
      <c r="Q91" s="86"/>
      <c r="T91" s="32"/>
    </row>
    <row r="92" spans="1:20" s="10" customFormat="1" ht="41.25" customHeight="1">
      <c r="A92" s="18"/>
      <c r="B92" s="183" t="s">
        <v>326</v>
      </c>
      <c r="C92" s="20" t="s">
        <v>327</v>
      </c>
      <c r="D92" s="21">
        <v>342</v>
      </c>
      <c r="E92" s="22" t="s">
        <v>28</v>
      </c>
      <c r="F92" s="23" t="s">
        <v>328</v>
      </c>
      <c r="G92" s="22">
        <v>0.49</v>
      </c>
      <c r="H92" s="22"/>
      <c r="I92" s="22"/>
      <c r="J92" s="22"/>
      <c r="K92" s="186" t="s">
        <v>24</v>
      </c>
      <c r="L92" s="186"/>
      <c r="M92" s="105">
        <v>-13.97</v>
      </c>
      <c r="N92" s="105">
        <v>-9.3800000000000008</v>
      </c>
      <c r="O92" s="105">
        <v>27.69</v>
      </c>
      <c r="P92" s="105">
        <v>14.82</v>
      </c>
      <c r="Q92" s="24" t="s">
        <v>329</v>
      </c>
      <c r="R92" s="9"/>
      <c r="T92" s="25"/>
    </row>
    <row r="93" spans="1:20" s="10" customFormat="1" ht="41.25" customHeight="1">
      <c r="A93" s="18"/>
      <c r="B93" s="183"/>
      <c r="C93" s="20" t="s">
        <v>330</v>
      </c>
      <c r="D93" s="21">
        <v>1336</v>
      </c>
      <c r="E93" s="22" t="s">
        <v>57</v>
      </c>
      <c r="F93" s="23" t="s">
        <v>331</v>
      </c>
      <c r="G93" s="22">
        <v>0.49</v>
      </c>
      <c r="H93" s="22"/>
      <c r="I93" s="22"/>
      <c r="J93" s="22"/>
      <c r="K93" s="84" t="s">
        <v>164</v>
      </c>
      <c r="L93" s="85" t="s">
        <v>48</v>
      </c>
      <c r="M93" s="105">
        <v>-23.43</v>
      </c>
      <c r="N93" s="105" t="s">
        <v>73</v>
      </c>
      <c r="O93" s="105" t="s">
        <v>73</v>
      </c>
      <c r="P93" s="105" t="s">
        <v>73</v>
      </c>
      <c r="Q93" s="24" t="s">
        <v>332</v>
      </c>
      <c r="R93" s="9"/>
      <c r="T93" s="25"/>
    </row>
    <row r="94" spans="1:20" s="9" customFormat="1" ht="13" customHeight="1">
      <c r="A94" s="18"/>
      <c r="B94" s="128"/>
      <c r="C94" s="167"/>
      <c r="D94" s="27"/>
      <c r="E94" s="28"/>
      <c r="F94" s="29"/>
      <c r="G94" s="28"/>
      <c r="H94" s="28"/>
      <c r="I94" s="28"/>
      <c r="J94" s="28"/>
      <c r="K94" s="30"/>
      <c r="L94" s="30"/>
      <c r="M94" s="129"/>
      <c r="N94" s="129"/>
      <c r="O94" s="129"/>
      <c r="P94" s="129"/>
      <c r="Q94" s="86"/>
      <c r="T94" s="32"/>
    </row>
    <row r="95" spans="1:20" s="10" customFormat="1" ht="41.25" customHeight="1">
      <c r="A95" s="18"/>
      <c r="B95" s="183" t="s">
        <v>333</v>
      </c>
      <c r="C95" s="20" t="s">
        <v>334</v>
      </c>
      <c r="D95" s="21">
        <v>546</v>
      </c>
      <c r="E95" s="22" t="s">
        <v>28</v>
      </c>
      <c r="F95" s="23" t="s">
        <v>335</v>
      </c>
      <c r="G95" s="22">
        <v>0.5</v>
      </c>
      <c r="H95" s="22"/>
      <c r="I95" s="22"/>
      <c r="J95" s="22"/>
      <c r="K95" s="84">
        <v>1.1000000000000001E-3</v>
      </c>
      <c r="L95" s="85" t="s">
        <v>155</v>
      </c>
      <c r="M95" s="105">
        <v>-13.91</v>
      </c>
      <c r="N95" s="105">
        <v>-11.84</v>
      </c>
      <c r="O95" s="105">
        <v>28.05</v>
      </c>
      <c r="P95" s="105">
        <v>27.87</v>
      </c>
      <c r="Q95" s="24" t="s">
        <v>336</v>
      </c>
      <c r="R95" s="9"/>
      <c r="T95" s="25"/>
    </row>
    <row r="96" spans="1:20" s="10" customFormat="1" ht="41.25" customHeight="1">
      <c r="A96" s="18"/>
      <c r="B96" s="183"/>
      <c r="C96" s="20" t="s">
        <v>337</v>
      </c>
      <c r="D96" s="21">
        <v>41</v>
      </c>
      <c r="E96" s="22" t="s">
        <v>31</v>
      </c>
      <c r="F96" s="23" t="s">
        <v>116</v>
      </c>
      <c r="G96" s="22">
        <v>0.49</v>
      </c>
      <c r="H96" s="22"/>
      <c r="I96" s="22"/>
      <c r="J96" s="22"/>
      <c r="K96" s="84">
        <v>3.8E-3</v>
      </c>
      <c r="L96" s="85" t="s">
        <v>48</v>
      </c>
      <c r="M96" s="105">
        <v>-7.19</v>
      </c>
      <c r="N96" s="105">
        <v>-4.43</v>
      </c>
      <c r="O96" s="105">
        <v>20.12</v>
      </c>
      <c r="P96" s="105">
        <v>20.63</v>
      </c>
      <c r="Q96" s="24" t="s">
        <v>338</v>
      </c>
      <c r="R96" s="9"/>
      <c r="T96" s="25"/>
    </row>
    <row r="97" spans="1:20" s="10" customFormat="1" ht="41.25" customHeight="1">
      <c r="A97" s="18"/>
      <c r="B97" s="183"/>
      <c r="C97" s="20" t="s">
        <v>339</v>
      </c>
      <c r="D97" s="21">
        <v>1078</v>
      </c>
      <c r="E97" s="22" t="s">
        <v>28</v>
      </c>
      <c r="F97" s="23" t="s">
        <v>335</v>
      </c>
      <c r="G97" s="22">
        <v>0.79</v>
      </c>
      <c r="H97" s="22"/>
      <c r="I97" s="22"/>
      <c r="J97" s="22"/>
      <c r="K97" s="186" t="s">
        <v>24</v>
      </c>
      <c r="L97" s="186"/>
      <c r="M97" s="105">
        <v>-9.26</v>
      </c>
      <c r="N97" s="105">
        <v>-3.14</v>
      </c>
      <c r="O97" s="105">
        <v>27.13</v>
      </c>
      <c r="P97" s="105">
        <v>23.22</v>
      </c>
      <c r="Q97" s="24" t="s">
        <v>340</v>
      </c>
      <c r="R97" s="9"/>
      <c r="T97" s="25"/>
    </row>
    <row r="98" spans="1:20" s="10" customFormat="1" ht="41.25" customHeight="1">
      <c r="A98" s="18"/>
      <c r="B98" s="183"/>
      <c r="C98" s="20" t="s">
        <v>341</v>
      </c>
      <c r="D98" s="21">
        <v>195</v>
      </c>
      <c r="E98" s="22" t="s">
        <v>31</v>
      </c>
      <c r="F98" s="23" t="s">
        <v>342</v>
      </c>
      <c r="G98" s="22">
        <v>0.5</v>
      </c>
      <c r="H98" s="22"/>
      <c r="I98" s="22"/>
      <c r="J98" s="22"/>
      <c r="K98" s="184" t="s">
        <v>24</v>
      </c>
      <c r="L98" s="184"/>
      <c r="M98" s="105">
        <v>-10.14</v>
      </c>
      <c r="N98" s="105">
        <v>-6.52</v>
      </c>
      <c r="O98" s="105">
        <v>17.46</v>
      </c>
      <c r="P98" s="105">
        <v>14.32</v>
      </c>
      <c r="Q98" s="24" t="s">
        <v>343</v>
      </c>
      <c r="R98" s="9"/>
      <c r="T98" s="25"/>
    </row>
    <row r="99" spans="1:20" s="9" customFormat="1" ht="41" customHeight="1">
      <c r="A99" s="18"/>
      <c r="B99" s="128"/>
      <c r="C99" s="26"/>
      <c r="D99" s="27"/>
      <c r="E99" s="28"/>
      <c r="F99" s="29"/>
      <c r="G99" s="28"/>
      <c r="H99" s="28"/>
      <c r="I99" s="28"/>
      <c r="J99" s="28"/>
      <c r="K99" s="30"/>
      <c r="L99" s="31"/>
      <c r="M99" s="129"/>
      <c r="N99" s="129"/>
      <c r="O99" s="129"/>
      <c r="P99" s="129"/>
      <c r="Q99" s="86"/>
      <c r="T99" s="32"/>
    </row>
    <row r="100" spans="1:20" s="10" customFormat="1" ht="41.25" customHeight="1">
      <c r="A100" s="18"/>
      <c r="B100" s="190" t="s">
        <v>344</v>
      </c>
      <c r="C100" s="20" t="s">
        <v>358</v>
      </c>
      <c r="D100" s="21">
        <v>1065</v>
      </c>
      <c r="E100" s="22" t="s">
        <v>71</v>
      </c>
      <c r="F100" s="23" t="s">
        <v>108</v>
      </c>
      <c r="G100" s="22">
        <v>0.25</v>
      </c>
      <c r="H100" s="22"/>
      <c r="I100" s="22"/>
      <c r="J100" s="22"/>
      <c r="K100" s="84">
        <v>2.0199999999999999E-2</v>
      </c>
      <c r="L100" s="85" t="s">
        <v>37</v>
      </c>
      <c r="M100" s="105">
        <v>1.4</v>
      </c>
      <c r="N100" s="105">
        <v>-1.2</v>
      </c>
      <c r="O100" s="105">
        <v>9.2100000000000009</v>
      </c>
      <c r="P100" s="105">
        <v>16.11</v>
      </c>
      <c r="Q100" s="24" t="s">
        <v>359</v>
      </c>
      <c r="R100" s="9"/>
      <c r="T100" s="25"/>
    </row>
    <row r="101" spans="1:20" s="10" customFormat="1" ht="41.25" customHeight="1">
      <c r="A101" s="18"/>
      <c r="B101" s="191"/>
      <c r="C101" s="20" t="s">
        <v>360</v>
      </c>
      <c r="D101" s="21">
        <v>130</v>
      </c>
      <c r="E101" s="22" t="s">
        <v>28</v>
      </c>
      <c r="F101" s="23" t="s">
        <v>23</v>
      </c>
      <c r="G101" s="22">
        <v>0.01</v>
      </c>
      <c r="H101" s="22"/>
      <c r="I101" s="22"/>
      <c r="J101" s="22"/>
      <c r="K101" s="84">
        <v>3.1600000000000003E-2</v>
      </c>
      <c r="L101" s="85" t="s">
        <v>37</v>
      </c>
      <c r="M101" s="105">
        <v>2.42</v>
      </c>
      <c r="N101" s="105">
        <v>0.32</v>
      </c>
      <c r="O101" s="105">
        <v>6.92</v>
      </c>
      <c r="P101" s="105">
        <v>13.92</v>
      </c>
      <c r="Q101" s="24" t="s">
        <v>361</v>
      </c>
      <c r="R101" s="9"/>
      <c r="T101" s="25"/>
    </row>
    <row r="102" spans="1:20" s="10" customFormat="1" ht="41.25" customHeight="1">
      <c r="A102" s="18"/>
      <c r="B102" s="191"/>
      <c r="C102" s="20" t="s">
        <v>362</v>
      </c>
      <c r="D102" s="21">
        <v>68</v>
      </c>
      <c r="E102" s="22" t="s">
        <v>112</v>
      </c>
      <c r="F102" s="23" t="s">
        <v>363</v>
      </c>
      <c r="G102" s="22">
        <v>0.1</v>
      </c>
      <c r="H102" s="22"/>
      <c r="I102" s="22"/>
      <c r="J102" s="22"/>
      <c r="K102" s="84" t="s">
        <v>164</v>
      </c>
      <c r="L102" s="85" t="s">
        <v>37</v>
      </c>
      <c r="M102" s="105">
        <v>-0.31</v>
      </c>
      <c r="N102" s="105" t="s">
        <v>73</v>
      </c>
      <c r="O102" s="105" t="s">
        <v>73</v>
      </c>
      <c r="P102" s="105" t="s">
        <v>73</v>
      </c>
      <c r="Q102" s="24" t="s">
        <v>364</v>
      </c>
      <c r="R102" s="9"/>
      <c r="T102" s="25"/>
    </row>
    <row r="103" spans="1:20" s="10" customFormat="1" ht="41.25" customHeight="1">
      <c r="A103" s="18"/>
      <c r="B103" s="191"/>
      <c r="C103" s="20" t="s">
        <v>365</v>
      </c>
      <c r="D103" s="21">
        <v>166</v>
      </c>
      <c r="E103" s="22" t="s">
        <v>112</v>
      </c>
      <c r="F103" s="23" t="s">
        <v>366</v>
      </c>
      <c r="G103" s="22">
        <v>0.4</v>
      </c>
      <c r="H103" s="22"/>
      <c r="I103" s="22"/>
      <c r="J103" s="22"/>
      <c r="K103" s="84" t="s">
        <v>164</v>
      </c>
      <c r="L103" s="85" t="s">
        <v>48</v>
      </c>
      <c r="M103" s="105">
        <v>-1.45</v>
      </c>
      <c r="N103" s="105">
        <v>-5.57</v>
      </c>
      <c r="O103" s="105">
        <v>1.26</v>
      </c>
      <c r="P103" s="105">
        <v>12.63</v>
      </c>
      <c r="Q103" s="24" t="s">
        <v>367</v>
      </c>
      <c r="R103" s="9"/>
      <c r="T103" s="25"/>
    </row>
    <row r="104" spans="1:20" s="10" customFormat="1" ht="41.25" customHeight="1">
      <c r="A104" s="18"/>
      <c r="B104" s="191"/>
      <c r="C104" s="20" t="s">
        <v>376</v>
      </c>
      <c r="D104" s="21">
        <v>51</v>
      </c>
      <c r="E104" s="22" t="s">
        <v>31</v>
      </c>
      <c r="F104" s="23" t="s">
        <v>377</v>
      </c>
      <c r="G104" s="22">
        <v>0.4</v>
      </c>
      <c r="H104" s="22"/>
      <c r="I104" s="22"/>
      <c r="J104" s="22"/>
      <c r="K104" s="84">
        <v>1.83E-2</v>
      </c>
      <c r="L104" s="85" t="s">
        <v>37</v>
      </c>
      <c r="M104" s="105">
        <v>3.72</v>
      </c>
      <c r="N104" s="105">
        <v>2.62</v>
      </c>
      <c r="O104" s="105">
        <v>7.85</v>
      </c>
      <c r="P104" s="105">
        <v>20.05</v>
      </c>
      <c r="Q104" s="24" t="s">
        <v>378</v>
      </c>
      <c r="R104" s="9"/>
      <c r="T104" s="25"/>
    </row>
    <row r="105" spans="1:20" s="10" customFormat="1" ht="41.25" customHeight="1" thickBot="1">
      <c r="A105" s="18"/>
      <c r="B105" s="191"/>
      <c r="C105" s="173" t="s">
        <v>368</v>
      </c>
      <c r="D105" s="21">
        <v>1433</v>
      </c>
      <c r="E105" s="22" t="s">
        <v>65</v>
      </c>
      <c r="F105" s="23" t="s">
        <v>369</v>
      </c>
      <c r="G105" s="22">
        <v>0.4</v>
      </c>
      <c r="H105" s="22"/>
      <c r="I105" s="22"/>
      <c r="J105" s="22"/>
      <c r="K105" s="84">
        <v>1.47E-2</v>
      </c>
      <c r="L105" s="85" t="s">
        <v>48</v>
      </c>
      <c r="M105" s="105">
        <v>-1.83</v>
      </c>
      <c r="N105" s="105">
        <v>-3.98</v>
      </c>
      <c r="O105" s="105">
        <v>7.4</v>
      </c>
      <c r="P105" s="105">
        <v>15.13</v>
      </c>
      <c r="Q105" s="24" t="s">
        <v>370</v>
      </c>
      <c r="R105" s="9"/>
      <c r="T105" s="25"/>
    </row>
    <row r="106" spans="1:20" s="10" customFormat="1" ht="41.25" customHeight="1" thickBot="1">
      <c r="A106" s="18"/>
      <c r="B106" s="191"/>
      <c r="C106" s="174" t="s">
        <v>371</v>
      </c>
      <c r="D106" s="104">
        <v>616</v>
      </c>
      <c r="E106" s="22" t="s">
        <v>57</v>
      </c>
      <c r="F106" s="23" t="s">
        <v>179</v>
      </c>
      <c r="G106" s="22">
        <v>0.01</v>
      </c>
      <c r="H106" s="22"/>
      <c r="I106" s="22"/>
      <c r="J106" s="22"/>
      <c r="K106" s="184" t="s">
        <v>24</v>
      </c>
      <c r="L106" s="184"/>
      <c r="M106" s="105">
        <v>-1.55</v>
      </c>
      <c r="N106" s="105">
        <v>0.74</v>
      </c>
      <c r="O106" s="105">
        <v>13.86</v>
      </c>
      <c r="P106" s="105">
        <v>33.54</v>
      </c>
      <c r="Q106" s="24" t="s">
        <v>372</v>
      </c>
      <c r="R106" s="9"/>
      <c r="T106" s="25"/>
    </row>
    <row r="107" spans="1:20" s="10" customFormat="1" ht="41.25" customHeight="1">
      <c r="A107" s="18"/>
      <c r="B107" s="191"/>
      <c r="C107" s="145" t="s">
        <v>373</v>
      </c>
      <c r="D107" s="21">
        <v>131</v>
      </c>
      <c r="E107" s="22" t="s">
        <v>112</v>
      </c>
      <c r="F107" s="23" t="s">
        <v>374</v>
      </c>
      <c r="G107" s="22">
        <v>0.25</v>
      </c>
      <c r="H107" s="22"/>
      <c r="I107" s="22"/>
      <c r="J107" s="22"/>
      <c r="K107" s="84">
        <v>1.9699999999999999E-2</v>
      </c>
      <c r="L107" s="85" t="s">
        <v>37</v>
      </c>
      <c r="M107" s="105">
        <v>-3.99</v>
      </c>
      <c r="N107" s="105">
        <v>-5.83</v>
      </c>
      <c r="O107" s="105">
        <v>9.69</v>
      </c>
      <c r="P107" s="105">
        <v>14.29</v>
      </c>
      <c r="Q107" s="24" t="s">
        <v>375</v>
      </c>
      <c r="R107" s="9"/>
      <c r="T107" s="25"/>
    </row>
    <row r="108" spans="1:20" s="10" customFormat="1" ht="41.25" customHeight="1">
      <c r="A108" s="18"/>
      <c r="B108" s="191"/>
      <c r="C108" s="20" t="s">
        <v>345</v>
      </c>
      <c r="D108" s="21">
        <v>20066</v>
      </c>
      <c r="E108" s="22" t="s">
        <v>22</v>
      </c>
      <c r="F108" s="23" t="s">
        <v>346</v>
      </c>
      <c r="G108" s="22">
        <v>0.01</v>
      </c>
      <c r="H108" s="22"/>
      <c r="I108" s="22"/>
      <c r="J108" s="22"/>
      <c r="K108" s="84">
        <v>3.5799999999999998E-2</v>
      </c>
      <c r="L108" s="85" t="s">
        <v>37</v>
      </c>
      <c r="M108" s="105">
        <v>1.29</v>
      </c>
      <c r="N108" s="105">
        <v>-0.3</v>
      </c>
      <c r="O108" s="105">
        <v>12.42</v>
      </c>
      <c r="P108" s="105">
        <v>20.18</v>
      </c>
      <c r="Q108" s="24" t="s">
        <v>347</v>
      </c>
      <c r="R108" s="9"/>
      <c r="T108" s="25"/>
    </row>
    <row r="109" spans="1:20" s="10" customFormat="1" ht="41.25" customHeight="1">
      <c r="A109" s="18"/>
      <c r="B109" s="191"/>
      <c r="C109" s="20" t="s">
        <v>348</v>
      </c>
      <c r="D109" s="21">
        <v>2817</v>
      </c>
      <c r="E109" s="22" t="s">
        <v>22</v>
      </c>
      <c r="F109" s="23" t="s">
        <v>312</v>
      </c>
      <c r="G109" s="22">
        <v>9.9000000000000008E-3</v>
      </c>
      <c r="H109" s="22"/>
      <c r="I109" s="22"/>
      <c r="J109" s="22"/>
      <c r="K109" s="84">
        <v>3.6799999999999999E-2</v>
      </c>
      <c r="L109" s="85" t="s">
        <v>37</v>
      </c>
      <c r="M109" s="105">
        <v>1.0900000000000001</v>
      </c>
      <c r="N109" s="105">
        <v>-0.3</v>
      </c>
      <c r="O109" s="105">
        <v>12.69</v>
      </c>
      <c r="P109" s="105" t="s">
        <v>73</v>
      </c>
      <c r="Q109" s="24" t="s">
        <v>347</v>
      </c>
      <c r="R109" s="9"/>
      <c r="T109" s="25"/>
    </row>
    <row r="110" spans="1:20" s="10" customFormat="1" ht="41.25" customHeight="1">
      <c r="A110" s="18"/>
      <c r="B110" s="191"/>
      <c r="C110" s="20" t="s">
        <v>349</v>
      </c>
      <c r="D110" s="21">
        <v>6110</v>
      </c>
      <c r="E110" s="22" t="s">
        <v>57</v>
      </c>
      <c r="F110" s="23" t="s">
        <v>350</v>
      </c>
      <c r="G110" s="22">
        <v>0.01</v>
      </c>
      <c r="H110" s="22"/>
      <c r="I110" s="22"/>
      <c r="J110" s="22"/>
      <c r="K110" s="84">
        <v>3.5499999999999997E-2</v>
      </c>
      <c r="L110" s="85" t="s">
        <v>37</v>
      </c>
      <c r="M110" s="105">
        <v>1.19</v>
      </c>
      <c r="N110" s="105">
        <v>-0.26</v>
      </c>
      <c r="O110" s="105">
        <v>12.9</v>
      </c>
      <c r="P110" s="105">
        <v>20.8</v>
      </c>
      <c r="Q110" s="24" t="s">
        <v>347</v>
      </c>
      <c r="R110" s="9"/>
      <c r="T110" s="25"/>
    </row>
    <row r="111" spans="1:20" s="10" customFormat="1" ht="41.25" customHeight="1">
      <c r="A111" s="18"/>
      <c r="B111" s="191"/>
      <c r="C111" s="20" t="s">
        <v>351</v>
      </c>
      <c r="D111" s="21">
        <v>7807</v>
      </c>
      <c r="E111" s="22" t="s">
        <v>57</v>
      </c>
      <c r="F111" s="23" t="s">
        <v>352</v>
      </c>
      <c r="G111" s="22">
        <v>0.01</v>
      </c>
      <c r="H111" s="22"/>
      <c r="I111" s="22"/>
      <c r="J111" s="22"/>
      <c r="K111" s="84">
        <v>3.56E-2</v>
      </c>
      <c r="L111" s="85" t="s">
        <v>37</v>
      </c>
      <c r="M111" s="105">
        <v>1.1499999999999999</v>
      </c>
      <c r="N111" s="105">
        <v>-0.37</v>
      </c>
      <c r="O111" s="105">
        <v>12.55</v>
      </c>
      <c r="P111" s="105">
        <v>20.420000000000002</v>
      </c>
      <c r="Q111" s="24" t="s">
        <v>347</v>
      </c>
      <c r="R111" s="9"/>
      <c r="T111" s="25"/>
    </row>
    <row r="112" spans="1:20" s="10" customFormat="1" ht="41.25" customHeight="1">
      <c r="A112" s="18"/>
      <c r="B112" s="191"/>
      <c r="C112" s="20" t="s">
        <v>353</v>
      </c>
      <c r="D112" s="21">
        <v>334</v>
      </c>
      <c r="E112" s="22" t="s">
        <v>57</v>
      </c>
      <c r="F112" s="23" t="s">
        <v>354</v>
      </c>
      <c r="G112" s="22">
        <v>0.05</v>
      </c>
      <c r="H112" s="22"/>
      <c r="I112" s="22"/>
      <c r="J112" s="22"/>
      <c r="K112" s="184" t="s">
        <v>24</v>
      </c>
      <c r="L112" s="184"/>
      <c r="M112" s="105">
        <v>1.21</v>
      </c>
      <c r="N112" s="105">
        <v>-0.41</v>
      </c>
      <c r="O112" s="105" t="s">
        <v>73</v>
      </c>
      <c r="P112" s="105" t="s">
        <v>73</v>
      </c>
      <c r="Q112" s="24" t="s">
        <v>355</v>
      </c>
      <c r="R112" s="9"/>
      <c r="T112" s="25"/>
    </row>
    <row r="113" spans="1:20" s="10" customFormat="1" ht="41.25" customHeight="1">
      <c r="A113" s="18"/>
      <c r="B113" s="191"/>
      <c r="C113" s="138" t="s">
        <v>356</v>
      </c>
      <c r="D113" s="139">
        <v>2380</v>
      </c>
      <c r="E113" s="140" t="s">
        <v>57</v>
      </c>
      <c r="F113" s="141" t="s">
        <v>126</v>
      </c>
      <c r="G113" s="140">
        <v>0.05</v>
      </c>
      <c r="H113" s="140"/>
      <c r="I113" s="140"/>
      <c r="J113" s="140"/>
      <c r="K113" s="142">
        <v>3.7100000000000001E-2</v>
      </c>
      <c r="L113" s="168" t="s">
        <v>37</v>
      </c>
      <c r="M113" s="143">
        <v>1.33</v>
      </c>
      <c r="N113" s="143">
        <v>-2.5099999999999998</v>
      </c>
      <c r="O113" s="143">
        <v>2.65</v>
      </c>
      <c r="P113" s="143">
        <v>8.5299999999999994</v>
      </c>
      <c r="Q113" s="144" t="s">
        <v>357</v>
      </c>
      <c r="R113" s="9"/>
      <c r="T113" s="25"/>
    </row>
    <row r="114" spans="1:20" s="9" customFormat="1" ht="41.25" customHeight="1" thickBot="1">
      <c r="A114" s="18"/>
      <c r="B114" s="128"/>
      <c r="C114" s="167"/>
      <c r="D114" s="27"/>
      <c r="E114" s="28"/>
      <c r="F114" s="29"/>
      <c r="G114" s="28"/>
      <c r="H114" s="28"/>
      <c r="I114" s="28"/>
      <c r="J114" s="28"/>
      <c r="K114" s="30"/>
      <c r="L114" s="31"/>
      <c r="M114" s="129"/>
      <c r="N114" s="129"/>
      <c r="O114" s="129"/>
      <c r="P114" s="129"/>
      <c r="Q114" s="86"/>
      <c r="T114" s="32"/>
    </row>
    <row r="115" spans="1:20" s="10" customFormat="1" ht="41.25" customHeight="1" thickBot="1">
      <c r="A115" s="18"/>
      <c r="B115" s="117"/>
      <c r="C115" s="103" t="s">
        <v>130</v>
      </c>
      <c r="D115" s="104">
        <v>527</v>
      </c>
      <c r="E115" s="22" t="s">
        <v>71</v>
      </c>
      <c r="F115" s="23">
        <v>45006</v>
      </c>
      <c r="G115" s="22">
        <v>0.25</v>
      </c>
      <c r="H115" s="22">
        <v>0.19</v>
      </c>
      <c r="I115" s="22">
        <v>0.37830000000000003</v>
      </c>
      <c r="J115" s="22">
        <f t="shared" ref="J115:J118" si="0">SUM(G115:I115)</f>
        <v>0.81830000000000003</v>
      </c>
      <c r="K115" s="84">
        <v>9.9000000000000008E-3</v>
      </c>
      <c r="L115" s="182" t="s">
        <v>48</v>
      </c>
      <c r="M115" s="105">
        <v>-5.29</v>
      </c>
      <c r="N115" s="105">
        <v>-0.09</v>
      </c>
      <c r="O115" s="105">
        <v>19.95</v>
      </c>
      <c r="P115" s="105">
        <v>33.47</v>
      </c>
      <c r="Q115" s="24" t="s">
        <v>131</v>
      </c>
      <c r="R115" s="9"/>
      <c r="T115" s="25"/>
    </row>
    <row r="116" spans="1:20" s="10" customFormat="1" ht="41.25" customHeight="1">
      <c r="A116" s="18"/>
      <c r="B116" s="188" t="s">
        <v>379</v>
      </c>
      <c r="C116" s="145" t="s">
        <v>380</v>
      </c>
      <c r="D116" s="21">
        <v>91</v>
      </c>
      <c r="E116" s="22" t="s">
        <v>57</v>
      </c>
      <c r="F116" s="23" t="s">
        <v>381</v>
      </c>
      <c r="G116" s="22">
        <v>0.2</v>
      </c>
      <c r="H116" s="22"/>
      <c r="I116" s="22"/>
      <c r="J116" s="22">
        <f t="shared" si="0"/>
        <v>0.2</v>
      </c>
      <c r="K116" s="84" t="s">
        <v>164</v>
      </c>
      <c r="L116" s="85" t="s">
        <v>37</v>
      </c>
      <c r="M116" s="105" t="s">
        <v>73</v>
      </c>
      <c r="N116" s="105" t="s">
        <v>73</v>
      </c>
      <c r="O116" s="105" t="s">
        <v>73</v>
      </c>
      <c r="P116" s="105" t="s">
        <v>73</v>
      </c>
      <c r="Q116" s="24" t="s">
        <v>382</v>
      </c>
      <c r="R116" s="9"/>
      <c r="T116" s="25"/>
    </row>
    <row r="117" spans="1:20" s="10" customFormat="1" ht="41.25" customHeight="1">
      <c r="A117" s="18"/>
      <c r="B117" s="188"/>
      <c r="C117" s="20" t="s">
        <v>383</v>
      </c>
      <c r="D117" s="21">
        <v>122</v>
      </c>
      <c r="E117" s="22" t="s">
        <v>112</v>
      </c>
      <c r="F117" s="23" t="s">
        <v>384</v>
      </c>
      <c r="G117" s="22">
        <v>0.5</v>
      </c>
      <c r="H117" s="22">
        <v>7.0000000000000007E-2</v>
      </c>
      <c r="I117" s="22">
        <v>3.6999999999999998E-2</v>
      </c>
      <c r="J117" s="22">
        <f t="shared" si="0"/>
        <v>0.6070000000000001</v>
      </c>
      <c r="K117" s="84">
        <v>8.6999999999999994E-3</v>
      </c>
      <c r="L117" s="85" t="s">
        <v>48</v>
      </c>
      <c r="M117" s="105">
        <v>-2.79</v>
      </c>
      <c r="N117" s="105">
        <v>-2.48</v>
      </c>
      <c r="O117" s="105">
        <v>14.35</v>
      </c>
      <c r="P117" s="105">
        <v>27.02</v>
      </c>
      <c r="Q117" s="24" t="s">
        <v>385</v>
      </c>
      <c r="R117" s="9"/>
      <c r="T117" s="25"/>
    </row>
    <row r="118" spans="1:20" s="10" customFormat="1" ht="41.25" customHeight="1">
      <c r="A118" s="18"/>
      <c r="B118" s="188"/>
      <c r="C118" s="20" t="s">
        <v>386</v>
      </c>
      <c r="D118" s="21">
        <v>30</v>
      </c>
      <c r="E118" s="22" t="s">
        <v>31</v>
      </c>
      <c r="F118" s="23" t="s">
        <v>387</v>
      </c>
      <c r="G118" s="22">
        <v>0.52</v>
      </c>
      <c r="H118" s="22">
        <v>0.83</v>
      </c>
      <c r="I118" s="22">
        <v>1.1880999999999999</v>
      </c>
      <c r="J118" s="22">
        <f t="shared" si="0"/>
        <v>2.5381</v>
      </c>
      <c r="K118" s="84" t="s">
        <v>87</v>
      </c>
      <c r="L118" s="85" t="s">
        <v>48</v>
      </c>
      <c r="M118" s="105">
        <v>-3.77</v>
      </c>
      <c r="N118" s="105">
        <v>-2.4300000000000002</v>
      </c>
      <c r="O118" s="105">
        <v>16</v>
      </c>
      <c r="P118" s="105">
        <v>24.55</v>
      </c>
      <c r="Q118" s="24" t="s">
        <v>526</v>
      </c>
      <c r="R118" s="9"/>
      <c r="T118" s="25"/>
    </row>
    <row r="119" spans="1:20" s="9" customFormat="1" ht="41.25" customHeight="1" thickBot="1">
      <c r="A119" s="18"/>
      <c r="B119" s="128"/>
      <c r="C119" s="167"/>
      <c r="D119" s="27"/>
      <c r="E119" s="28"/>
      <c r="F119" s="29"/>
      <c r="G119" s="28"/>
      <c r="H119" s="28"/>
      <c r="I119" s="28"/>
      <c r="J119" s="28"/>
      <c r="K119" s="30"/>
      <c r="L119" s="31"/>
      <c r="M119" s="129"/>
      <c r="N119" s="129"/>
      <c r="O119" s="129"/>
      <c r="P119" s="129"/>
      <c r="Q119" s="86"/>
      <c r="T119" s="32"/>
    </row>
    <row r="120" spans="1:20" s="10" customFormat="1" ht="41.25" customHeight="1" thickBot="1">
      <c r="A120" s="18"/>
      <c r="B120" s="117"/>
      <c r="C120" s="103" t="s">
        <v>125</v>
      </c>
      <c r="D120" s="175">
        <v>121</v>
      </c>
      <c r="E120" s="132" t="s">
        <v>28</v>
      </c>
      <c r="F120" s="133" t="s">
        <v>126</v>
      </c>
      <c r="G120" s="132">
        <v>0.25</v>
      </c>
      <c r="H120" s="132"/>
      <c r="I120" s="132"/>
      <c r="J120" s="132"/>
      <c r="K120" s="134">
        <v>1.8800000000000001E-2</v>
      </c>
      <c r="L120" s="135" t="s">
        <v>48</v>
      </c>
      <c r="M120" s="136">
        <v>4.07</v>
      </c>
      <c r="N120" s="136">
        <v>2.64</v>
      </c>
      <c r="O120" s="136">
        <v>9.7200000000000006</v>
      </c>
      <c r="P120" s="136">
        <v>23.46</v>
      </c>
      <c r="Q120" s="137" t="s">
        <v>127</v>
      </c>
      <c r="R120" s="9"/>
      <c r="T120" s="25"/>
    </row>
    <row r="121" spans="1:20" s="10" customFormat="1" ht="41.25" customHeight="1">
      <c r="A121" s="18"/>
      <c r="B121" s="117"/>
      <c r="C121" s="107" t="s">
        <v>128</v>
      </c>
      <c r="D121" s="131">
        <v>124</v>
      </c>
      <c r="E121" s="132" t="s">
        <v>112</v>
      </c>
      <c r="F121" s="133" t="s">
        <v>126</v>
      </c>
      <c r="G121" s="132">
        <v>0.25</v>
      </c>
      <c r="H121" s="132"/>
      <c r="I121" s="132"/>
      <c r="J121" s="132"/>
      <c r="K121" s="134">
        <v>4.1000000000000003E-3</v>
      </c>
      <c r="L121" s="135" t="s">
        <v>48</v>
      </c>
      <c r="M121" s="136">
        <v>-10.1</v>
      </c>
      <c r="N121" s="136">
        <v>-7.48</v>
      </c>
      <c r="O121" s="136">
        <v>21.3</v>
      </c>
      <c r="P121" s="136">
        <v>25.66</v>
      </c>
      <c r="Q121" s="137" t="s">
        <v>129</v>
      </c>
      <c r="R121" s="9"/>
      <c r="T121" s="25"/>
    </row>
    <row r="122" spans="1:20" s="10" customFormat="1" ht="41.25" customHeight="1">
      <c r="A122" s="18"/>
      <c r="B122" s="183" t="s">
        <v>388</v>
      </c>
      <c r="C122" s="127" t="s">
        <v>389</v>
      </c>
      <c r="D122" s="21">
        <v>88</v>
      </c>
      <c r="E122" s="22" t="s">
        <v>57</v>
      </c>
      <c r="F122" s="23" t="s">
        <v>381</v>
      </c>
      <c r="G122" s="22">
        <v>0.79</v>
      </c>
      <c r="H122" s="22"/>
      <c r="I122" s="22"/>
      <c r="J122" s="22"/>
      <c r="K122" s="84" t="s">
        <v>164</v>
      </c>
      <c r="L122" s="85" t="s">
        <v>48</v>
      </c>
      <c r="M122" s="105" t="s">
        <v>73</v>
      </c>
      <c r="N122" s="105" t="s">
        <v>73</v>
      </c>
      <c r="O122" s="105" t="s">
        <v>73</v>
      </c>
      <c r="P122" s="105" t="s">
        <v>73</v>
      </c>
      <c r="Q122" s="24" t="s">
        <v>527</v>
      </c>
      <c r="R122" s="9"/>
      <c r="T122" s="25"/>
    </row>
    <row r="123" spans="1:20" s="10" customFormat="1" ht="41.25" customHeight="1">
      <c r="A123" s="18"/>
      <c r="B123" s="183"/>
      <c r="C123" s="127" t="s">
        <v>390</v>
      </c>
      <c r="D123" s="21">
        <v>184</v>
      </c>
      <c r="E123" s="22" t="s">
        <v>57</v>
      </c>
      <c r="F123" s="23" t="s">
        <v>391</v>
      </c>
      <c r="G123" s="22">
        <v>0.8</v>
      </c>
      <c r="H123" s="22"/>
      <c r="I123" s="22"/>
      <c r="J123" s="22"/>
      <c r="K123" s="84" t="s">
        <v>164</v>
      </c>
      <c r="L123" s="85" t="s">
        <v>48</v>
      </c>
      <c r="M123" s="105">
        <v>-4.59</v>
      </c>
      <c r="N123" s="105">
        <v>-3.24</v>
      </c>
      <c r="O123" s="105" t="s">
        <v>73</v>
      </c>
      <c r="P123" s="105" t="s">
        <v>73</v>
      </c>
      <c r="Q123" s="24" t="s">
        <v>528</v>
      </c>
      <c r="R123" s="9"/>
      <c r="T123" s="25"/>
    </row>
    <row r="124" spans="1:20" s="10" customFormat="1" ht="41.25" customHeight="1">
      <c r="A124" s="18"/>
      <c r="B124" s="183"/>
      <c r="C124" s="127" t="s">
        <v>392</v>
      </c>
      <c r="D124" s="21">
        <v>138</v>
      </c>
      <c r="E124" s="22" t="s">
        <v>112</v>
      </c>
      <c r="F124" s="23" t="s">
        <v>393</v>
      </c>
      <c r="G124" s="22">
        <v>0.5</v>
      </c>
      <c r="H124" s="22"/>
      <c r="I124" s="22"/>
      <c r="J124" s="22"/>
      <c r="K124" s="84">
        <v>0.01</v>
      </c>
      <c r="L124" s="85" t="s">
        <v>48</v>
      </c>
      <c r="M124" s="105">
        <v>-5.91</v>
      </c>
      <c r="N124" s="105">
        <v>-4.3499999999999996</v>
      </c>
      <c r="O124" s="105">
        <v>15.34</v>
      </c>
      <c r="P124" s="105">
        <v>25.66</v>
      </c>
      <c r="Q124" s="24" t="s">
        <v>529</v>
      </c>
      <c r="R124" s="9"/>
      <c r="T124" s="25"/>
    </row>
    <row r="125" spans="1:20" s="10" customFormat="1" ht="41.25" customHeight="1">
      <c r="A125" s="18"/>
      <c r="B125" s="183"/>
      <c r="C125" s="127" t="s">
        <v>394</v>
      </c>
      <c r="D125" s="21">
        <v>221</v>
      </c>
      <c r="E125" s="22" t="s">
        <v>112</v>
      </c>
      <c r="F125" s="23" t="s">
        <v>395</v>
      </c>
      <c r="G125" s="22">
        <v>0.5</v>
      </c>
      <c r="H125" s="22"/>
      <c r="I125" s="22"/>
      <c r="J125" s="22"/>
      <c r="K125" s="184" t="s">
        <v>24</v>
      </c>
      <c r="L125" s="184"/>
      <c r="M125" s="105">
        <v>-3.09</v>
      </c>
      <c r="N125" s="105">
        <v>5.42</v>
      </c>
      <c r="O125" s="105">
        <v>19.66</v>
      </c>
      <c r="P125" s="105">
        <v>4.6399999999999997</v>
      </c>
      <c r="Q125" s="24" t="s">
        <v>396</v>
      </c>
      <c r="R125" s="9"/>
      <c r="T125" s="25"/>
    </row>
    <row r="126" spans="1:20" s="9" customFormat="1" ht="41.25" customHeight="1">
      <c r="A126" s="18"/>
      <c r="B126" s="128"/>
      <c r="C126" s="26"/>
      <c r="D126" s="27"/>
      <c r="E126" s="28"/>
      <c r="F126" s="29"/>
      <c r="G126" s="28"/>
      <c r="H126" s="28"/>
      <c r="I126" s="28"/>
      <c r="J126" s="28"/>
      <c r="K126" s="30"/>
      <c r="L126" s="31"/>
      <c r="M126" s="129"/>
      <c r="N126" s="129"/>
      <c r="O126" s="129"/>
      <c r="P126" s="129"/>
      <c r="Q126" s="86"/>
      <c r="T126" s="32"/>
    </row>
    <row r="127" spans="1:20" s="10" customFormat="1" ht="41.25" customHeight="1">
      <c r="A127" s="18"/>
      <c r="B127" s="117"/>
      <c r="C127" s="108" t="s">
        <v>132</v>
      </c>
      <c r="D127" s="131">
        <v>284</v>
      </c>
      <c r="E127" s="132" t="s">
        <v>28</v>
      </c>
      <c r="F127" s="133" t="s">
        <v>133</v>
      </c>
      <c r="G127" s="132">
        <v>0.25</v>
      </c>
      <c r="H127" s="132"/>
      <c r="I127" s="132"/>
      <c r="J127" s="132"/>
      <c r="K127" s="186" t="s">
        <v>24</v>
      </c>
      <c r="L127" s="186"/>
      <c r="M127" s="136">
        <v>-4.5</v>
      </c>
      <c r="N127" s="136">
        <v>-4.57</v>
      </c>
      <c r="O127" s="136">
        <v>12.91</v>
      </c>
      <c r="P127" s="136">
        <v>17.829999999999998</v>
      </c>
      <c r="Q127" s="137" t="s">
        <v>134</v>
      </c>
      <c r="R127" s="9"/>
      <c r="T127" s="25"/>
    </row>
    <row r="128" spans="1:20" s="10" customFormat="1" ht="41.25" customHeight="1">
      <c r="A128" s="18"/>
      <c r="B128" s="126" t="s">
        <v>397</v>
      </c>
      <c r="C128" s="145" t="s">
        <v>398</v>
      </c>
      <c r="D128" s="95">
        <v>255</v>
      </c>
      <c r="E128" s="96" t="s">
        <v>57</v>
      </c>
      <c r="F128" s="97" t="s">
        <v>363</v>
      </c>
      <c r="G128" s="96">
        <v>0.45</v>
      </c>
      <c r="H128" s="96"/>
      <c r="I128" s="96"/>
      <c r="J128" s="96"/>
      <c r="K128" s="189" t="s">
        <v>24</v>
      </c>
      <c r="L128" s="189"/>
      <c r="M128" s="146">
        <v>-14.43</v>
      </c>
      <c r="N128" s="146" t="s">
        <v>73</v>
      </c>
      <c r="O128" s="146" t="s">
        <v>73</v>
      </c>
      <c r="P128" s="146" t="s">
        <v>73</v>
      </c>
      <c r="Q128" s="88" t="s">
        <v>399</v>
      </c>
      <c r="R128" s="9"/>
      <c r="T128" s="25"/>
    </row>
    <row r="129" spans="1:20" s="9" customFormat="1" ht="41.25" customHeight="1">
      <c r="A129" s="18"/>
      <c r="B129" s="128"/>
      <c r="C129" s="167"/>
      <c r="D129" s="27"/>
      <c r="E129" s="28"/>
      <c r="F129" s="29"/>
      <c r="G129" s="28"/>
      <c r="H129" s="28"/>
      <c r="I129" s="28"/>
      <c r="J129" s="28"/>
      <c r="K129" s="30"/>
      <c r="L129" s="31"/>
      <c r="M129" s="129"/>
      <c r="N129" s="129"/>
      <c r="O129" s="129"/>
      <c r="P129" s="129"/>
      <c r="Q129" s="86"/>
      <c r="T129" s="32"/>
    </row>
    <row r="130" spans="1:20" s="10" customFormat="1" ht="41.25" customHeight="1">
      <c r="A130" s="18"/>
      <c r="B130" s="117"/>
      <c r="C130" s="176" t="s">
        <v>138</v>
      </c>
      <c r="D130" s="177">
        <v>124</v>
      </c>
      <c r="E130" s="119" t="s">
        <v>112</v>
      </c>
      <c r="F130" s="120" t="s">
        <v>139</v>
      </c>
      <c r="G130" s="119">
        <v>0.25</v>
      </c>
      <c r="H130" s="119"/>
      <c r="I130" s="119"/>
      <c r="J130" s="119"/>
      <c r="K130" s="121">
        <v>2.24E-2</v>
      </c>
      <c r="L130" s="122" t="s">
        <v>48</v>
      </c>
      <c r="M130" s="123">
        <v>-3.81</v>
      </c>
      <c r="N130" s="123">
        <v>-3.99</v>
      </c>
      <c r="O130" s="123">
        <v>8.56</v>
      </c>
      <c r="P130" s="123">
        <v>33.36</v>
      </c>
      <c r="Q130" s="124" t="s">
        <v>140</v>
      </c>
      <c r="R130" s="9"/>
      <c r="T130" s="25"/>
    </row>
    <row r="131" spans="1:20" s="10" customFormat="1" ht="41.25" customHeight="1">
      <c r="A131" s="18"/>
      <c r="B131" s="183" t="s">
        <v>400</v>
      </c>
      <c r="C131" s="20" t="s">
        <v>401</v>
      </c>
      <c r="D131" s="21">
        <v>124</v>
      </c>
      <c r="E131" s="22" t="s">
        <v>112</v>
      </c>
      <c r="F131" s="23" t="s">
        <v>402</v>
      </c>
      <c r="G131" s="22">
        <v>0.4</v>
      </c>
      <c r="H131" s="22"/>
      <c r="I131" s="22"/>
      <c r="J131" s="22"/>
      <c r="K131" s="178">
        <v>3.8199999999999998E-2</v>
      </c>
      <c r="L131" s="179" t="s">
        <v>48</v>
      </c>
      <c r="M131" s="105">
        <v>-2.38</v>
      </c>
      <c r="N131" s="105">
        <v>-1.99</v>
      </c>
      <c r="O131" s="105">
        <v>10.039999999999999</v>
      </c>
      <c r="P131" s="105">
        <v>27.01</v>
      </c>
      <c r="Q131" s="24" t="s">
        <v>403</v>
      </c>
      <c r="R131" s="9"/>
      <c r="T131" s="25"/>
    </row>
    <row r="132" spans="1:20" s="10" customFormat="1" ht="41.25" customHeight="1">
      <c r="A132" s="18"/>
      <c r="B132" s="183"/>
      <c r="C132" s="20" t="s">
        <v>404</v>
      </c>
      <c r="D132" s="21">
        <v>94</v>
      </c>
      <c r="E132" s="22" t="s">
        <v>112</v>
      </c>
      <c r="F132" s="23" t="s">
        <v>405</v>
      </c>
      <c r="G132" s="22">
        <v>0.49</v>
      </c>
      <c r="H132" s="22"/>
      <c r="I132" s="22"/>
      <c r="J132" s="22"/>
      <c r="K132" s="184" t="s">
        <v>24</v>
      </c>
      <c r="L132" s="184"/>
      <c r="M132" s="105">
        <v>-5.41</v>
      </c>
      <c r="N132" s="105">
        <v>-7.11</v>
      </c>
      <c r="O132" s="105">
        <v>7.11</v>
      </c>
      <c r="P132" s="105" t="s">
        <v>73</v>
      </c>
      <c r="Q132" s="24" t="s">
        <v>406</v>
      </c>
      <c r="R132" s="9"/>
      <c r="T132" s="25"/>
    </row>
    <row r="133" spans="1:20" s="10" customFormat="1" ht="41.25" customHeight="1">
      <c r="A133" s="18"/>
      <c r="B133" s="183"/>
      <c r="C133" s="20" t="s">
        <v>407</v>
      </c>
      <c r="D133" s="21">
        <v>84</v>
      </c>
      <c r="E133" s="22" t="s">
        <v>112</v>
      </c>
      <c r="F133" s="23" t="s">
        <v>408</v>
      </c>
      <c r="G133" s="22">
        <v>0.5</v>
      </c>
      <c r="H133" s="22"/>
      <c r="I133" s="22"/>
      <c r="J133" s="22"/>
      <c r="K133" s="84">
        <v>2.3E-3</v>
      </c>
      <c r="L133" s="85" t="s">
        <v>48</v>
      </c>
      <c r="M133" s="105">
        <v>-14.56</v>
      </c>
      <c r="N133" s="105">
        <v>-13.42</v>
      </c>
      <c r="O133" s="105">
        <v>17.82</v>
      </c>
      <c r="P133" s="105">
        <v>29.23</v>
      </c>
      <c r="Q133" s="24" t="s">
        <v>409</v>
      </c>
      <c r="R133" s="9"/>
      <c r="T133" s="25"/>
    </row>
    <row r="134" spans="1:20" s="10" customFormat="1" ht="41.25" customHeight="1">
      <c r="A134" s="18"/>
      <c r="B134" s="183"/>
      <c r="C134" s="20" t="s">
        <v>410</v>
      </c>
      <c r="D134" s="21">
        <v>84</v>
      </c>
      <c r="E134" s="22" t="s">
        <v>31</v>
      </c>
      <c r="F134" s="23" t="s">
        <v>411</v>
      </c>
      <c r="G134" s="22">
        <v>0.5</v>
      </c>
      <c r="H134" s="22"/>
      <c r="I134" s="22"/>
      <c r="J134" s="22"/>
      <c r="K134" s="184" t="s">
        <v>24</v>
      </c>
      <c r="L134" s="184"/>
      <c r="M134" s="105">
        <v>1.36</v>
      </c>
      <c r="N134" s="105">
        <v>-1.81</v>
      </c>
      <c r="O134" s="105">
        <v>10.119999999999999</v>
      </c>
      <c r="P134" s="105">
        <v>13.26</v>
      </c>
      <c r="Q134" s="24" t="s">
        <v>412</v>
      </c>
      <c r="R134" s="9"/>
      <c r="T134" s="25"/>
    </row>
    <row r="135" spans="1:20" s="10" customFormat="1" ht="41.25" customHeight="1">
      <c r="A135" s="18"/>
      <c r="B135" s="183"/>
      <c r="C135" s="20" t="s">
        <v>413</v>
      </c>
      <c r="D135" s="21">
        <v>124</v>
      </c>
      <c r="E135" s="22" t="s">
        <v>112</v>
      </c>
      <c r="F135" s="23" t="s">
        <v>414</v>
      </c>
      <c r="G135" s="22">
        <v>0.7</v>
      </c>
      <c r="H135" s="22"/>
      <c r="I135" s="22"/>
      <c r="J135" s="22"/>
      <c r="K135" s="184" t="s">
        <v>24</v>
      </c>
      <c r="L135" s="184"/>
      <c r="M135" s="105">
        <v>-8.41</v>
      </c>
      <c r="N135" s="105">
        <v>-9.3000000000000007</v>
      </c>
      <c r="O135" s="105">
        <v>-1.29</v>
      </c>
      <c r="P135" s="105">
        <v>-5.25</v>
      </c>
      <c r="Q135" s="24" t="s">
        <v>415</v>
      </c>
      <c r="R135" s="9"/>
      <c r="T135" s="25"/>
    </row>
    <row r="136" spans="1:20" s="9" customFormat="1" ht="41.25" customHeight="1">
      <c r="A136" s="18"/>
      <c r="B136" s="128"/>
      <c r="C136" s="167"/>
      <c r="D136" s="27"/>
      <c r="E136" s="28"/>
      <c r="F136" s="29"/>
      <c r="G136" s="28"/>
      <c r="H136" s="28"/>
      <c r="I136" s="28"/>
      <c r="J136" s="28"/>
      <c r="K136" s="30"/>
      <c r="L136" s="30"/>
      <c r="M136" s="129"/>
      <c r="N136" s="129"/>
      <c r="O136" s="129"/>
      <c r="P136" s="129"/>
      <c r="Q136" s="86"/>
      <c r="T136" s="32"/>
    </row>
    <row r="137" spans="1:20" s="10" customFormat="1" ht="41.25" customHeight="1">
      <c r="A137" s="18"/>
      <c r="B137" s="183" t="s">
        <v>530</v>
      </c>
      <c r="C137" s="20" t="s">
        <v>416</v>
      </c>
      <c r="D137" s="21">
        <v>285</v>
      </c>
      <c r="E137" s="22" t="s">
        <v>65</v>
      </c>
      <c r="F137" s="23" t="s">
        <v>417</v>
      </c>
      <c r="G137" s="22">
        <v>0.35</v>
      </c>
      <c r="H137" s="22"/>
      <c r="I137" s="22"/>
      <c r="J137" s="22"/>
      <c r="K137" s="184" t="s">
        <v>24</v>
      </c>
      <c r="L137" s="184"/>
      <c r="M137" s="105">
        <v>-7.95</v>
      </c>
      <c r="N137" s="105">
        <v>-4.93</v>
      </c>
      <c r="O137" s="105">
        <v>16.5</v>
      </c>
      <c r="P137" s="105">
        <v>23.59</v>
      </c>
      <c r="Q137" s="24" t="s">
        <v>418</v>
      </c>
      <c r="R137" s="9"/>
      <c r="T137" s="25"/>
    </row>
    <row r="138" spans="1:20" s="10" customFormat="1" ht="41.25" customHeight="1">
      <c r="A138" s="18"/>
      <c r="B138" s="183"/>
      <c r="C138" s="20" t="s">
        <v>419</v>
      </c>
      <c r="D138" s="21">
        <v>234</v>
      </c>
      <c r="E138" s="22" t="s">
        <v>71</v>
      </c>
      <c r="F138" s="23" t="s">
        <v>420</v>
      </c>
      <c r="G138" s="22">
        <v>0.45</v>
      </c>
      <c r="H138" s="22"/>
      <c r="I138" s="22"/>
      <c r="J138" s="22"/>
      <c r="K138" s="84">
        <v>8.3000000000000001E-3</v>
      </c>
      <c r="L138" s="85" t="s">
        <v>48</v>
      </c>
      <c r="M138" s="105">
        <v>1.36</v>
      </c>
      <c r="N138" s="105">
        <v>1.3</v>
      </c>
      <c r="O138" s="105" t="s">
        <v>73</v>
      </c>
      <c r="P138" s="105" t="s">
        <v>73</v>
      </c>
      <c r="Q138" s="24" t="s">
        <v>421</v>
      </c>
      <c r="R138" s="9"/>
      <c r="T138" s="25"/>
    </row>
    <row r="139" spans="1:20" s="10" customFormat="1" ht="41.25" customHeight="1">
      <c r="A139" s="18"/>
      <c r="B139" s="183"/>
      <c r="C139" s="20" t="s">
        <v>422</v>
      </c>
      <c r="D139" s="21">
        <v>1074</v>
      </c>
      <c r="E139" s="22" t="s">
        <v>57</v>
      </c>
      <c r="F139" s="23" t="s">
        <v>423</v>
      </c>
      <c r="G139" s="22">
        <v>0.8</v>
      </c>
      <c r="H139" s="22"/>
      <c r="I139" s="22"/>
      <c r="J139" s="22"/>
      <c r="K139" s="184" t="s">
        <v>24</v>
      </c>
      <c r="L139" s="184"/>
      <c r="M139" s="105">
        <v>1.48</v>
      </c>
      <c r="N139" s="105">
        <v>9.56</v>
      </c>
      <c r="O139" s="105">
        <v>38.44</v>
      </c>
      <c r="P139" s="105" t="s">
        <v>73</v>
      </c>
      <c r="Q139" s="24" t="s">
        <v>424</v>
      </c>
      <c r="R139" s="9"/>
      <c r="T139" s="25"/>
    </row>
    <row r="140" spans="1:20" s="10" customFormat="1" ht="41.25" customHeight="1">
      <c r="A140" s="18"/>
      <c r="B140" s="183"/>
      <c r="C140" s="20" t="s">
        <v>425</v>
      </c>
      <c r="D140" s="21">
        <v>240</v>
      </c>
      <c r="E140" s="22" t="s">
        <v>57</v>
      </c>
      <c r="F140" s="23" t="s">
        <v>426</v>
      </c>
      <c r="G140" s="22">
        <v>0.45</v>
      </c>
      <c r="H140" s="22"/>
      <c r="I140" s="22"/>
      <c r="J140" s="22"/>
      <c r="K140" s="184" t="s">
        <v>24</v>
      </c>
      <c r="L140" s="184"/>
      <c r="M140" s="105">
        <v>36.950000000000003</v>
      </c>
      <c r="N140" s="105">
        <v>38.47</v>
      </c>
      <c r="O140" s="105" t="s">
        <v>73</v>
      </c>
      <c r="P140" s="105" t="s">
        <v>73</v>
      </c>
      <c r="Q140" s="24" t="s">
        <v>427</v>
      </c>
      <c r="R140" s="9"/>
      <c r="T140" s="25"/>
    </row>
    <row r="141" spans="1:20" s="9" customFormat="1" ht="41.25" customHeight="1">
      <c r="A141" s="18"/>
      <c r="B141" s="128"/>
      <c r="C141" s="167"/>
      <c r="D141" s="27"/>
      <c r="E141" s="28"/>
      <c r="F141" s="29"/>
      <c r="G141" s="28"/>
      <c r="H141" s="28"/>
      <c r="I141" s="28"/>
      <c r="J141" s="28"/>
      <c r="K141" s="30"/>
      <c r="L141" s="31"/>
      <c r="M141" s="129"/>
      <c r="N141" s="129"/>
      <c r="O141" s="129"/>
      <c r="P141" s="129"/>
      <c r="Q141" s="86"/>
      <c r="T141" s="32"/>
    </row>
    <row r="142" spans="1:20" s="10" customFormat="1" ht="41.25" customHeight="1">
      <c r="A142" s="18"/>
      <c r="B142" s="183" t="s">
        <v>428</v>
      </c>
      <c r="C142" s="20" t="s">
        <v>429</v>
      </c>
      <c r="D142" s="21">
        <v>243</v>
      </c>
      <c r="E142" s="22" t="s">
        <v>31</v>
      </c>
      <c r="F142" s="23" t="s">
        <v>430</v>
      </c>
      <c r="G142" s="22">
        <v>0.31</v>
      </c>
      <c r="H142" s="22"/>
      <c r="I142" s="22"/>
      <c r="J142" s="22"/>
      <c r="K142" s="184" t="s">
        <v>24</v>
      </c>
      <c r="L142" s="184"/>
      <c r="M142" s="105">
        <v>-7.68</v>
      </c>
      <c r="N142" s="105">
        <v>-8.19</v>
      </c>
      <c r="O142" s="105">
        <v>10.4</v>
      </c>
      <c r="P142" s="105">
        <v>13.63</v>
      </c>
      <c r="Q142" s="24" t="s">
        <v>431</v>
      </c>
      <c r="R142" s="9"/>
      <c r="T142" s="25"/>
    </row>
    <row r="143" spans="1:20" s="10" customFormat="1" ht="41.25" customHeight="1">
      <c r="A143" s="18"/>
      <c r="B143" s="183"/>
      <c r="C143" s="20" t="s">
        <v>432</v>
      </c>
      <c r="D143" s="21">
        <v>86</v>
      </c>
      <c r="E143" s="22" t="s">
        <v>112</v>
      </c>
      <c r="F143" s="23" t="s">
        <v>253</v>
      </c>
      <c r="G143" s="22">
        <v>0.09</v>
      </c>
      <c r="H143" s="22"/>
      <c r="I143" s="22"/>
      <c r="J143" s="22"/>
      <c r="K143" s="84">
        <v>4.4000000000000003E-3</v>
      </c>
      <c r="L143" s="85" t="s">
        <v>247</v>
      </c>
      <c r="M143" s="105">
        <v>-4.3</v>
      </c>
      <c r="N143" s="105">
        <v>-2.0699999999999998</v>
      </c>
      <c r="O143" s="105">
        <v>13.45</v>
      </c>
      <c r="P143" s="105">
        <v>1.1399999999999999</v>
      </c>
      <c r="Q143" s="180" t="s">
        <v>433</v>
      </c>
      <c r="R143" s="9"/>
      <c r="T143" s="25"/>
    </row>
    <row r="144" spans="1:20" s="10" customFormat="1" ht="41.25" customHeight="1">
      <c r="A144" s="18"/>
      <c r="B144" s="183"/>
      <c r="C144" s="20" t="s">
        <v>434</v>
      </c>
      <c r="D144" s="21">
        <v>529</v>
      </c>
      <c r="E144" s="22" t="s">
        <v>57</v>
      </c>
      <c r="F144" s="23" t="s">
        <v>435</v>
      </c>
      <c r="G144" s="22">
        <v>0.28999999999999998</v>
      </c>
      <c r="H144" s="22"/>
      <c r="I144" s="22"/>
      <c r="J144" s="22"/>
      <c r="K144" s="184" t="s">
        <v>24</v>
      </c>
      <c r="L144" s="184"/>
      <c r="M144" s="105">
        <v>-11.7</v>
      </c>
      <c r="N144" s="105">
        <v>-3.57</v>
      </c>
      <c r="O144" s="105">
        <v>35.380000000000003</v>
      </c>
      <c r="P144" s="105">
        <v>34.96</v>
      </c>
      <c r="Q144" s="24" t="s">
        <v>436</v>
      </c>
      <c r="R144" s="9"/>
      <c r="T144" s="25"/>
    </row>
    <row r="145" spans="1:20" s="10" customFormat="1" ht="41.25" customHeight="1">
      <c r="A145" s="18"/>
      <c r="B145" s="183"/>
      <c r="C145" s="20" t="s">
        <v>437</v>
      </c>
      <c r="D145" s="21">
        <v>2716</v>
      </c>
      <c r="E145" s="22" t="s">
        <v>65</v>
      </c>
      <c r="F145" s="23" t="s">
        <v>438</v>
      </c>
      <c r="G145" s="22">
        <v>0.49</v>
      </c>
      <c r="H145" s="22"/>
      <c r="I145" s="22"/>
      <c r="J145" s="22"/>
      <c r="K145" s="184" t="s">
        <v>24</v>
      </c>
      <c r="L145" s="184"/>
      <c r="M145" s="105">
        <v>-3.35</v>
      </c>
      <c r="N145" s="105">
        <v>-1.26</v>
      </c>
      <c r="O145" s="105">
        <v>15.87</v>
      </c>
      <c r="P145" s="105">
        <v>3.4</v>
      </c>
      <c r="Q145" s="24" t="s">
        <v>439</v>
      </c>
      <c r="R145" s="9"/>
      <c r="T145" s="25"/>
    </row>
    <row r="146" spans="1:20" s="10" customFormat="1" ht="41.25" customHeight="1">
      <c r="A146" s="18"/>
      <c r="B146" s="183"/>
      <c r="C146" s="20" t="s">
        <v>440</v>
      </c>
      <c r="D146" s="21">
        <v>2258</v>
      </c>
      <c r="E146" s="22" t="s">
        <v>71</v>
      </c>
      <c r="F146" s="23" t="s">
        <v>438</v>
      </c>
      <c r="G146" s="22">
        <v>0.49</v>
      </c>
      <c r="H146" s="22"/>
      <c r="I146" s="22"/>
      <c r="J146" s="22"/>
      <c r="K146" s="186" t="s">
        <v>24</v>
      </c>
      <c r="L146" s="186"/>
      <c r="M146" s="105">
        <v>-1.45</v>
      </c>
      <c r="N146" s="105">
        <v>-5.98</v>
      </c>
      <c r="O146" s="105">
        <v>21.72</v>
      </c>
      <c r="P146" s="105">
        <v>-2.57</v>
      </c>
      <c r="Q146" s="24" t="s">
        <v>441</v>
      </c>
      <c r="R146" s="9"/>
      <c r="T146" s="25"/>
    </row>
    <row r="147" spans="1:20" s="9" customFormat="1" ht="41.25" customHeight="1">
      <c r="A147" s="18"/>
      <c r="B147" s="128"/>
      <c r="C147" s="167"/>
      <c r="D147" s="27"/>
      <c r="E147" s="28"/>
      <c r="F147" s="29"/>
      <c r="G147" s="28"/>
      <c r="H147" s="28"/>
      <c r="I147" s="28"/>
      <c r="J147" s="28"/>
      <c r="K147" s="30"/>
      <c r="L147" s="31"/>
      <c r="M147" s="129"/>
      <c r="N147" s="129"/>
      <c r="O147" s="129"/>
      <c r="P147" s="129"/>
      <c r="Q147" s="86"/>
      <c r="T147" s="32"/>
    </row>
    <row r="148" spans="1:20" s="10" customFormat="1" ht="41.25" customHeight="1">
      <c r="A148" s="18"/>
      <c r="B148" s="117"/>
      <c r="C148" s="108" t="s">
        <v>135</v>
      </c>
      <c r="D148" s="131">
        <v>261</v>
      </c>
      <c r="E148" s="132" t="s">
        <v>28</v>
      </c>
      <c r="F148" s="133" t="s">
        <v>136</v>
      </c>
      <c r="G148" s="132">
        <v>0.25</v>
      </c>
      <c r="H148" s="132"/>
      <c r="I148" s="132"/>
      <c r="J148" s="132"/>
      <c r="K148" s="186" t="s">
        <v>24</v>
      </c>
      <c r="L148" s="186"/>
      <c r="M148" s="136">
        <v>-3.22</v>
      </c>
      <c r="N148" s="136">
        <v>-5.25</v>
      </c>
      <c r="O148" s="136">
        <v>8.0399999999999991</v>
      </c>
      <c r="P148" s="136">
        <v>7.6</v>
      </c>
      <c r="Q148" s="137" t="s">
        <v>137</v>
      </c>
      <c r="R148" s="9"/>
      <c r="T148" s="25"/>
    </row>
    <row r="149" spans="1:20" s="10" customFormat="1" ht="41.25" customHeight="1">
      <c r="A149" s="18"/>
      <c r="B149" s="183" t="s">
        <v>442</v>
      </c>
      <c r="C149" s="145" t="s">
        <v>443</v>
      </c>
      <c r="D149" s="95">
        <v>74</v>
      </c>
      <c r="E149" s="96" t="s">
        <v>28</v>
      </c>
      <c r="F149" s="97" t="s">
        <v>444</v>
      </c>
      <c r="G149" s="96">
        <v>0.30309999999999998</v>
      </c>
      <c r="H149" s="96"/>
      <c r="I149" s="96"/>
      <c r="J149" s="96"/>
      <c r="K149" s="98">
        <v>1.7600000000000001E-2</v>
      </c>
      <c r="L149" s="99" t="s">
        <v>155</v>
      </c>
      <c r="M149" s="146">
        <v>-4.7</v>
      </c>
      <c r="N149" s="146">
        <v>-6.04</v>
      </c>
      <c r="O149" s="146">
        <v>8.25</v>
      </c>
      <c r="P149" s="146">
        <v>10.050000000000001</v>
      </c>
      <c r="Q149" s="88" t="s">
        <v>531</v>
      </c>
      <c r="R149" s="9"/>
      <c r="T149" s="25"/>
    </row>
    <row r="150" spans="1:20" s="10" customFormat="1" ht="41.25" customHeight="1">
      <c r="A150" s="18"/>
      <c r="B150" s="183"/>
      <c r="C150" s="138" t="s">
        <v>445</v>
      </c>
      <c r="D150" s="139">
        <v>129</v>
      </c>
      <c r="E150" s="140" t="s">
        <v>28</v>
      </c>
      <c r="F150" s="141" t="s">
        <v>446</v>
      </c>
      <c r="G150" s="140">
        <v>0.25</v>
      </c>
      <c r="H150" s="140"/>
      <c r="I150" s="140"/>
      <c r="J150" s="140"/>
      <c r="K150" s="187" t="s">
        <v>24</v>
      </c>
      <c r="L150" s="187"/>
      <c r="M150" s="143">
        <v>-8.26</v>
      </c>
      <c r="N150" s="143">
        <v>-12.11</v>
      </c>
      <c r="O150" s="143">
        <v>-6.96</v>
      </c>
      <c r="P150" s="143">
        <v>-12.94</v>
      </c>
      <c r="Q150" s="144" t="s">
        <v>447</v>
      </c>
      <c r="R150" s="9"/>
      <c r="T150" s="25"/>
    </row>
    <row r="151" spans="1:20" s="10" customFormat="1" ht="41.25" customHeight="1">
      <c r="A151" s="18"/>
      <c r="B151" s="126" t="s">
        <v>448</v>
      </c>
      <c r="C151" s="20" t="s">
        <v>449</v>
      </c>
      <c r="D151" s="21">
        <v>230</v>
      </c>
      <c r="E151" s="22" t="s">
        <v>71</v>
      </c>
      <c r="F151" s="23" t="s">
        <v>450</v>
      </c>
      <c r="G151" s="22">
        <v>0.5</v>
      </c>
      <c r="H151" s="22"/>
      <c r="I151" s="22"/>
      <c r="J151" s="22"/>
      <c r="K151" s="84">
        <v>5.4100000000000002E-2</v>
      </c>
      <c r="L151" s="85" t="s">
        <v>37</v>
      </c>
      <c r="M151" s="105">
        <v>-10.88</v>
      </c>
      <c r="N151" s="105" t="s">
        <v>73</v>
      </c>
      <c r="O151" s="105" t="s">
        <v>73</v>
      </c>
      <c r="P151" s="105" t="s">
        <v>73</v>
      </c>
      <c r="Q151" s="24" t="s">
        <v>451</v>
      </c>
      <c r="R151" s="9"/>
      <c r="T151" s="25"/>
    </row>
    <row r="152" spans="1:20" s="10" customFormat="1" ht="41.25" customHeight="1">
      <c r="A152" s="18"/>
      <c r="B152" s="183" t="s">
        <v>452</v>
      </c>
      <c r="C152" s="20" t="s">
        <v>453</v>
      </c>
      <c r="D152" s="21">
        <v>86</v>
      </c>
      <c r="E152" s="22" t="s">
        <v>112</v>
      </c>
      <c r="F152" s="23" t="s">
        <v>454</v>
      </c>
      <c r="G152" s="22">
        <v>0.45</v>
      </c>
      <c r="H152" s="22"/>
      <c r="I152" s="22"/>
      <c r="J152" s="22"/>
      <c r="K152" s="84">
        <v>2.7000000000000001E-3</v>
      </c>
      <c r="L152" s="85" t="s">
        <v>247</v>
      </c>
      <c r="M152" s="105">
        <v>-11.3</v>
      </c>
      <c r="N152" s="105">
        <v>-13.21</v>
      </c>
      <c r="O152" s="105">
        <v>-4.41</v>
      </c>
      <c r="P152" s="105">
        <v>-6.71</v>
      </c>
      <c r="Q152" s="24" t="s">
        <v>455</v>
      </c>
      <c r="R152" s="9"/>
      <c r="T152" s="25"/>
    </row>
    <row r="153" spans="1:20" s="10" customFormat="1" ht="41.25" customHeight="1">
      <c r="A153" s="18"/>
      <c r="B153" s="183"/>
      <c r="C153" s="20" t="s">
        <v>456</v>
      </c>
      <c r="D153" s="21">
        <v>61</v>
      </c>
      <c r="E153" s="22" t="s">
        <v>112</v>
      </c>
      <c r="F153" s="23" t="s">
        <v>350</v>
      </c>
      <c r="G153" s="22">
        <v>0.4</v>
      </c>
      <c r="H153" s="22"/>
      <c r="I153" s="22"/>
      <c r="J153" s="22"/>
      <c r="K153" s="184" t="s">
        <v>24</v>
      </c>
      <c r="L153" s="184"/>
      <c r="M153" s="105">
        <v>-1.06</v>
      </c>
      <c r="N153" s="105">
        <v>-2.95</v>
      </c>
      <c r="O153" s="105">
        <v>-11.04</v>
      </c>
      <c r="P153" s="105">
        <v>-11.49</v>
      </c>
      <c r="Q153" s="24" t="s">
        <v>457</v>
      </c>
      <c r="R153" s="9"/>
      <c r="T153" s="25"/>
    </row>
    <row r="154" spans="1:20" s="10" customFormat="1" ht="41.25" customHeight="1">
      <c r="A154" s="18"/>
      <c r="B154" s="183" t="s">
        <v>458</v>
      </c>
      <c r="C154" s="20" t="s">
        <v>459</v>
      </c>
      <c r="D154" s="21">
        <v>112</v>
      </c>
      <c r="E154" s="22" t="s">
        <v>112</v>
      </c>
      <c r="F154" s="23" t="s">
        <v>460</v>
      </c>
      <c r="G154" s="22">
        <v>0.4</v>
      </c>
      <c r="H154" s="22"/>
      <c r="I154" s="22"/>
      <c r="J154" s="22"/>
      <c r="K154" s="184" t="s">
        <v>24</v>
      </c>
      <c r="L154" s="184"/>
      <c r="M154" s="105">
        <v>-4.76</v>
      </c>
      <c r="N154" s="105">
        <v>-7.17</v>
      </c>
      <c r="O154" s="105">
        <v>7.68</v>
      </c>
      <c r="P154" s="105">
        <v>-3</v>
      </c>
      <c r="Q154" s="24" t="s">
        <v>461</v>
      </c>
      <c r="R154" s="9"/>
      <c r="T154" s="25"/>
    </row>
    <row r="155" spans="1:20" s="10" customFormat="1" ht="41.25" customHeight="1">
      <c r="A155" s="18"/>
      <c r="B155" s="183"/>
      <c r="C155" s="20" t="s">
        <v>462</v>
      </c>
      <c r="D155" s="21">
        <v>108</v>
      </c>
      <c r="E155" s="22" t="s">
        <v>65</v>
      </c>
      <c r="F155" s="23" t="s">
        <v>463</v>
      </c>
      <c r="G155" s="22">
        <v>0.5</v>
      </c>
      <c r="H155" s="22"/>
      <c r="I155" s="22"/>
      <c r="J155" s="22"/>
      <c r="K155" s="184" t="s">
        <v>24</v>
      </c>
      <c r="L155" s="184"/>
      <c r="M155" s="105">
        <v>-7.11</v>
      </c>
      <c r="N155" s="105">
        <v>-12.58</v>
      </c>
      <c r="O155" s="105">
        <v>-6.71</v>
      </c>
      <c r="P155" s="105">
        <v>-21.42</v>
      </c>
      <c r="Q155" s="24" t="s">
        <v>464</v>
      </c>
      <c r="R155" s="9"/>
      <c r="T155" s="25"/>
    </row>
    <row r="156" spans="1:20" s="10" customFormat="1" ht="41.25" customHeight="1">
      <c r="A156" s="18"/>
      <c r="B156" s="183" t="s">
        <v>465</v>
      </c>
      <c r="C156" s="20" t="s">
        <v>466</v>
      </c>
      <c r="D156" s="21">
        <v>862</v>
      </c>
      <c r="E156" s="22" t="s">
        <v>57</v>
      </c>
      <c r="F156" s="23" t="s">
        <v>467</v>
      </c>
      <c r="G156" s="22">
        <v>0.4</v>
      </c>
      <c r="H156" s="22"/>
      <c r="I156" s="22"/>
      <c r="J156" s="22"/>
      <c r="K156" s="184" t="s">
        <v>24</v>
      </c>
      <c r="L156" s="184"/>
      <c r="M156" s="105">
        <v>-16.579999999999998</v>
      </c>
      <c r="N156" s="105">
        <v>-11.69</v>
      </c>
      <c r="O156" s="105">
        <v>31.33</v>
      </c>
      <c r="P156" s="105">
        <v>30.73</v>
      </c>
      <c r="Q156" s="24" t="s">
        <v>468</v>
      </c>
      <c r="R156" s="9"/>
      <c r="T156" s="25"/>
    </row>
    <row r="157" spans="1:20" s="10" customFormat="1" ht="41.25" customHeight="1">
      <c r="A157" s="18"/>
      <c r="B157" s="183"/>
      <c r="C157" s="20" t="s">
        <v>469</v>
      </c>
      <c r="D157" s="21">
        <v>95</v>
      </c>
      <c r="E157" s="22" t="s">
        <v>57</v>
      </c>
      <c r="F157" s="23" t="s">
        <v>79</v>
      </c>
      <c r="G157" s="22">
        <v>0.39</v>
      </c>
      <c r="H157" s="22"/>
      <c r="I157" s="22"/>
      <c r="J157" s="22"/>
      <c r="K157" s="184" t="s">
        <v>24</v>
      </c>
      <c r="L157" s="184"/>
      <c r="M157" s="105">
        <v>-16.850000000000001</v>
      </c>
      <c r="N157" s="105" t="s">
        <v>73</v>
      </c>
      <c r="O157" s="105" t="s">
        <v>73</v>
      </c>
      <c r="P157" s="105" t="s">
        <v>73</v>
      </c>
      <c r="Q157" s="24" t="s">
        <v>470</v>
      </c>
      <c r="R157" s="9"/>
      <c r="T157" s="25"/>
    </row>
    <row r="158" spans="1:20" s="9" customFormat="1" ht="41.25" customHeight="1">
      <c r="A158" s="18"/>
      <c r="B158" s="128"/>
      <c r="C158" s="167"/>
      <c r="D158" s="27"/>
      <c r="E158" s="28"/>
      <c r="F158" s="29"/>
      <c r="G158" s="28"/>
      <c r="H158" s="28"/>
      <c r="I158" s="28"/>
      <c r="J158" s="28"/>
      <c r="K158" s="30"/>
      <c r="L158" s="30"/>
      <c r="M158" s="129"/>
      <c r="N158" s="129"/>
      <c r="O158" s="129"/>
      <c r="P158" s="129"/>
      <c r="Q158" s="86"/>
      <c r="T158" s="32"/>
    </row>
    <row r="159" spans="1:20" s="10" customFormat="1" ht="41.25" customHeight="1">
      <c r="A159" s="18"/>
      <c r="B159" s="126" t="s">
        <v>471</v>
      </c>
      <c r="C159" s="20" t="s">
        <v>472</v>
      </c>
      <c r="D159" s="21">
        <v>25</v>
      </c>
      <c r="E159" s="22" t="s">
        <v>28</v>
      </c>
      <c r="F159" s="23" t="s">
        <v>473</v>
      </c>
      <c r="G159" s="22">
        <v>0.5</v>
      </c>
      <c r="H159" s="22"/>
      <c r="I159" s="22"/>
      <c r="J159" s="22"/>
      <c r="K159" s="184" t="s">
        <v>24</v>
      </c>
      <c r="L159" s="184"/>
      <c r="M159" s="105">
        <v>-1.28</v>
      </c>
      <c r="N159" s="105">
        <v>-1.96</v>
      </c>
      <c r="O159" s="105">
        <v>19.38</v>
      </c>
      <c r="P159" s="105">
        <v>-21.8</v>
      </c>
      <c r="Q159" s="24" t="s">
        <v>532</v>
      </c>
      <c r="R159" s="9"/>
      <c r="T159" s="25"/>
    </row>
    <row r="160" spans="1:20" s="9" customFormat="1" ht="9" customHeight="1">
      <c r="A160" s="18"/>
      <c r="B160" s="128"/>
      <c r="C160" s="167"/>
      <c r="D160" s="27"/>
      <c r="E160" s="28"/>
      <c r="F160" s="29"/>
      <c r="G160" s="28"/>
      <c r="H160" s="28"/>
      <c r="I160" s="28"/>
      <c r="J160" s="28"/>
      <c r="K160" s="30"/>
      <c r="L160" s="30"/>
      <c r="M160" s="129"/>
      <c r="N160" s="129"/>
      <c r="O160" s="129"/>
      <c r="P160" s="129"/>
      <c r="Q160" s="86"/>
      <c r="T160" s="32"/>
    </row>
    <row r="161" spans="1:20" s="10" customFormat="1" ht="41.25" customHeight="1">
      <c r="A161" s="18"/>
      <c r="B161" s="126" t="s">
        <v>474</v>
      </c>
      <c r="C161" s="20" t="s">
        <v>475</v>
      </c>
      <c r="D161" s="21">
        <v>78</v>
      </c>
      <c r="E161" s="22" t="s">
        <v>28</v>
      </c>
      <c r="F161" s="23" t="s">
        <v>408</v>
      </c>
      <c r="G161" s="22">
        <v>0.45</v>
      </c>
      <c r="H161" s="22"/>
      <c r="I161" s="22"/>
      <c r="J161" s="22"/>
      <c r="K161" s="84">
        <v>9.5999999999999992E-3</v>
      </c>
      <c r="L161" s="85" t="s">
        <v>155</v>
      </c>
      <c r="M161" s="105">
        <v>1.2</v>
      </c>
      <c r="N161" s="105">
        <v>15.63</v>
      </c>
      <c r="O161" s="105">
        <v>22.86</v>
      </c>
      <c r="P161" s="105">
        <v>56.82</v>
      </c>
      <c r="Q161" s="24" t="s">
        <v>476</v>
      </c>
      <c r="R161" s="9"/>
      <c r="T161" s="25"/>
    </row>
    <row r="162" spans="1:20" s="9" customFormat="1" ht="12" customHeight="1">
      <c r="A162" s="18"/>
      <c r="B162" s="128"/>
      <c r="C162" s="167"/>
      <c r="D162" s="27"/>
      <c r="E162" s="28"/>
      <c r="F162" s="29"/>
      <c r="G162" s="28"/>
      <c r="H162" s="28"/>
      <c r="I162" s="28"/>
      <c r="J162" s="28"/>
      <c r="K162" s="30"/>
      <c r="L162" s="30"/>
      <c r="M162" s="129"/>
      <c r="N162" s="129"/>
      <c r="O162" s="129"/>
      <c r="P162" s="129"/>
      <c r="Q162" s="86"/>
      <c r="T162" s="32"/>
    </row>
    <row r="163" spans="1:20" s="10" customFormat="1" ht="41.25" customHeight="1">
      <c r="A163" s="18"/>
      <c r="B163" s="183" t="s">
        <v>477</v>
      </c>
      <c r="C163" s="20" t="s">
        <v>478</v>
      </c>
      <c r="D163" s="21">
        <v>54</v>
      </c>
      <c r="E163" s="22" t="s">
        <v>31</v>
      </c>
      <c r="F163" s="23" t="s">
        <v>479</v>
      </c>
      <c r="G163" s="22">
        <v>0.4</v>
      </c>
      <c r="H163" s="22"/>
      <c r="I163" s="22"/>
      <c r="J163" s="22"/>
      <c r="K163" s="84"/>
      <c r="L163" s="85"/>
      <c r="M163" s="105">
        <v>1.55</v>
      </c>
      <c r="N163" s="105">
        <v>2.35</v>
      </c>
      <c r="O163" s="105">
        <v>6.33</v>
      </c>
      <c r="P163" s="105">
        <v>5.9</v>
      </c>
      <c r="Q163" s="24" t="s">
        <v>480</v>
      </c>
      <c r="R163" s="9"/>
      <c r="T163" s="25"/>
    </row>
    <row r="164" spans="1:20" s="10" customFormat="1" ht="41.25" customHeight="1">
      <c r="A164" s="18"/>
      <c r="B164" s="183"/>
      <c r="C164" s="20" t="s">
        <v>481</v>
      </c>
      <c r="D164" s="21">
        <v>17</v>
      </c>
      <c r="E164" s="22" t="s">
        <v>31</v>
      </c>
      <c r="F164" s="23" t="s">
        <v>482</v>
      </c>
      <c r="G164" s="22">
        <v>0.4</v>
      </c>
      <c r="H164" s="22"/>
      <c r="I164" s="22"/>
      <c r="J164" s="22"/>
      <c r="K164" s="84">
        <v>1.7500000000000002E-2</v>
      </c>
      <c r="L164" s="85" t="s">
        <v>48</v>
      </c>
      <c r="M164" s="105">
        <v>-3.03</v>
      </c>
      <c r="N164" s="105">
        <v>-2.2000000000000002</v>
      </c>
      <c r="O164" s="105">
        <v>12.47</v>
      </c>
      <c r="P164" s="105">
        <v>14.26</v>
      </c>
      <c r="Q164" s="24" t="s">
        <v>483</v>
      </c>
      <c r="R164" s="9"/>
      <c r="T164" s="25"/>
    </row>
    <row r="165" spans="1:20" s="9" customFormat="1" ht="41.25" customHeight="1">
      <c r="A165" s="18"/>
      <c r="B165" s="166"/>
      <c r="C165" s="167"/>
      <c r="D165" s="27"/>
      <c r="E165" s="28"/>
      <c r="F165" s="29"/>
      <c r="G165" s="28"/>
      <c r="H165" s="28"/>
      <c r="I165" s="28"/>
      <c r="J165" s="28"/>
      <c r="K165" s="30"/>
      <c r="L165" s="30"/>
      <c r="M165" s="129"/>
      <c r="N165" s="129"/>
      <c r="O165" s="129"/>
      <c r="P165" s="129"/>
      <c r="Q165" s="86"/>
      <c r="T165" s="32"/>
    </row>
    <row r="166" spans="1:20" s="10" customFormat="1" ht="41.25" customHeight="1">
      <c r="A166" s="18"/>
      <c r="B166" s="185" t="s">
        <v>499</v>
      </c>
      <c r="C166" s="138" t="s">
        <v>500</v>
      </c>
      <c r="D166" s="139">
        <v>1406</v>
      </c>
      <c r="E166" s="140" t="s">
        <v>65</v>
      </c>
      <c r="F166" s="141" t="s">
        <v>501</v>
      </c>
      <c r="G166" s="140">
        <v>0.24</v>
      </c>
      <c r="H166" s="140"/>
      <c r="I166" s="140"/>
      <c r="J166" s="140"/>
      <c r="K166" s="142">
        <v>4.02E-2</v>
      </c>
      <c r="L166" s="168" t="s">
        <v>37</v>
      </c>
      <c r="M166" s="143">
        <v>-0.43</v>
      </c>
      <c r="N166" s="143">
        <v>-3.12</v>
      </c>
      <c r="O166" s="143">
        <v>-2.67</v>
      </c>
      <c r="P166" s="143">
        <v>9.6300000000000008</v>
      </c>
      <c r="Q166" s="144" t="s">
        <v>502</v>
      </c>
      <c r="R166" s="9"/>
      <c r="T166" s="25"/>
    </row>
    <row r="167" spans="1:20" s="10" customFormat="1" ht="41.25" customHeight="1">
      <c r="A167" s="18"/>
      <c r="B167" s="183"/>
      <c r="C167" s="138" t="s">
        <v>503</v>
      </c>
      <c r="D167" s="139">
        <v>349</v>
      </c>
      <c r="E167" s="140" t="s">
        <v>65</v>
      </c>
      <c r="F167" s="141" t="s">
        <v>504</v>
      </c>
      <c r="G167" s="140">
        <v>0.09</v>
      </c>
      <c r="H167" s="140"/>
      <c r="I167" s="140"/>
      <c r="J167" s="140"/>
      <c r="K167" s="142">
        <v>4.1700000000000001E-2</v>
      </c>
      <c r="L167" s="168" t="s">
        <v>37</v>
      </c>
      <c r="M167" s="143">
        <v>0</v>
      </c>
      <c r="N167" s="143">
        <v>-3.37</v>
      </c>
      <c r="O167" s="143">
        <v>-3.17</v>
      </c>
      <c r="P167" s="143">
        <v>7.66</v>
      </c>
      <c r="Q167" s="144" t="s">
        <v>505</v>
      </c>
      <c r="R167" s="9"/>
      <c r="T167" s="25"/>
    </row>
    <row r="168" spans="1:20" s="10" customFormat="1" ht="41.25" customHeight="1">
      <c r="A168" s="18"/>
      <c r="B168" s="183"/>
      <c r="C168" s="138" t="s">
        <v>506</v>
      </c>
      <c r="D168" s="139">
        <v>104</v>
      </c>
      <c r="E168" s="140" t="s">
        <v>31</v>
      </c>
      <c r="F168" s="141" t="s">
        <v>507</v>
      </c>
      <c r="G168" s="140">
        <v>0.3</v>
      </c>
      <c r="H168" s="140"/>
      <c r="I168" s="140"/>
      <c r="J168" s="140"/>
      <c r="K168" s="142">
        <v>4.07E-2</v>
      </c>
      <c r="L168" s="168" t="s">
        <v>37</v>
      </c>
      <c r="M168" s="143">
        <v>-0.67</v>
      </c>
      <c r="N168" s="143">
        <v>-2.65</v>
      </c>
      <c r="O168" s="143">
        <v>-2.46</v>
      </c>
      <c r="P168" s="143">
        <v>8.16</v>
      </c>
      <c r="Q168" s="144" t="s">
        <v>508</v>
      </c>
      <c r="R168" s="9"/>
      <c r="T168" s="25"/>
    </row>
    <row r="169" spans="1:20" s="10" customFormat="1" ht="41.25" customHeight="1">
      <c r="A169" s="18"/>
      <c r="B169" s="183"/>
      <c r="C169" s="20" t="s">
        <v>509</v>
      </c>
      <c r="D169" s="21">
        <v>405</v>
      </c>
      <c r="E169" s="22" t="s">
        <v>65</v>
      </c>
      <c r="F169" s="23" t="s">
        <v>510</v>
      </c>
      <c r="G169" s="22">
        <v>0.01</v>
      </c>
      <c r="H169" s="22"/>
      <c r="I169" s="22"/>
      <c r="J169" s="22"/>
      <c r="K169" s="84">
        <v>4.4200000000000003E-2</v>
      </c>
      <c r="L169" s="85" t="s">
        <v>37</v>
      </c>
      <c r="M169" s="105">
        <v>2.2999999999999998</v>
      </c>
      <c r="N169" s="105">
        <v>1.1100000000000001</v>
      </c>
      <c r="O169" s="105">
        <v>3.31</v>
      </c>
      <c r="P169" s="105">
        <v>8.44</v>
      </c>
      <c r="Q169" s="24" t="s">
        <v>511</v>
      </c>
      <c r="R169" s="9"/>
      <c r="T169" s="25"/>
    </row>
    <row r="170" spans="1:20" s="10" customFormat="1" ht="41.25" customHeight="1">
      <c r="A170" s="18"/>
      <c r="B170" s="183"/>
      <c r="C170" s="20" t="s">
        <v>512</v>
      </c>
      <c r="D170" s="21">
        <v>55</v>
      </c>
      <c r="E170" s="22" t="s">
        <v>31</v>
      </c>
      <c r="F170" s="23" t="s">
        <v>513</v>
      </c>
      <c r="G170" s="22">
        <v>0.73</v>
      </c>
      <c r="H170" s="22"/>
      <c r="I170" s="22"/>
      <c r="J170" s="22"/>
      <c r="K170" s="84">
        <v>4.8000000000000001E-2</v>
      </c>
      <c r="L170" s="85" t="s">
        <v>48</v>
      </c>
      <c r="M170" s="105">
        <v>-0.6</v>
      </c>
      <c r="N170" s="105">
        <v>-2.1</v>
      </c>
      <c r="O170" s="105">
        <v>1.4</v>
      </c>
      <c r="P170" s="105">
        <v>13.17</v>
      </c>
      <c r="Q170" s="24" t="s">
        <v>514</v>
      </c>
      <c r="R170" s="9"/>
      <c r="T170" s="25"/>
    </row>
    <row r="171" spans="1:20" s="10" customFormat="1" ht="41.25" customHeight="1">
      <c r="A171" s="18"/>
      <c r="B171" s="183"/>
      <c r="C171" s="20" t="s">
        <v>515</v>
      </c>
      <c r="D171" s="21">
        <v>81</v>
      </c>
      <c r="E171" s="22" t="s">
        <v>31</v>
      </c>
      <c r="F171" s="23" t="s">
        <v>516</v>
      </c>
      <c r="G171" s="22">
        <v>0.4</v>
      </c>
      <c r="H171" s="22"/>
      <c r="I171" s="22"/>
      <c r="J171" s="22"/>
      <c r="K171" s="184" t="s">
        <v>24</v>
      </c>
      <c r="L171" s="184"/>
      <c r="M171" s="105">
        <v>-0.56999999999999995</v>
      </c>
      <c r="N171" s="105">
        <v>-4.5199999999999996</v>
      </c>
      <c r="O171" s="105">
        <v>3.9</v>
      </c>
      <c r="P171" s="105">
        <v>8.41</v>
      </c>
      <c r="Q171" s="24" t="s">
        <v>517</v>
      </c>
      <c r="R171" s="9"/>
      <c r="T171" s="25"/>
    </row>
    <row r="172" spans="1:20" s="10" customFormat="1" ht="9.75" customHeight="1">
      <c r="A172" s="7"/>
      <c r="B172" s="102"/>
      <c r="C172" s="8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20" s="10" customFormat="1" ht="18.75" customHeight="1">
      <c r="A173" s="7"/>
      <c r="B173" s="102"/>
      <c r="C173" s="91" t="s">
        <v>518</v>
      </c>
      <c r="D173" s="1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20" s="10" customFormat="1" ht="18.75" customHeight="1">
      <c r="A174" s="7"/>
      <c r="B174" s="102"/>
      <c r="C174" s="92" t="s">
        <v>121</v>
      </c>
      <c r="D174" s="1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20" s="10" customFormat="1" ht="40.5" customHeight="1">
      <c r="A175" s="7"/>
      <c r="B175" s="102"/>
      <c r="C175" s="12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20">
      <c r="B176" s="181"/>
    </row>
  </sheetData>
  <mergeCells count="101">
    <mergeCell ref="C5:R5"/>
    <mergeCell ref="C7:C8"/>
    <mergeCell ref="E7:E8"/>
    <mergeCell ref="F7:F8"/>
    <mergeCell ref="G7:I7"/>
    <mergeCell ref="J7:J8"/>
    <mergeCell ref="K7:L7"/>
    <mergeCell ref="M7:P7"/>
    <mergeCell ref="Q7:Q8"/>
    <mergeCell ref="B9:B17"/>
    <mergeCell ref="K12:L12"/>
    <mergeCell ref="K13:L13"/>
    <mergeCell ref="B20:B30"/>
    <mergeCell ref="K20:L20"/>
    <mergeCell ref="K21:L21"/>
    <mergeCell ref="K24:L24"/>
    <mergeCell ref="K27:L27"/>
    <mergeCell ref="K30:L30"/>
    <mergeCell ref="B33:B56"/>
    <mergeCell ref="K33:L33"/>
    <mergeCell ref="K35:L35"/>
    <mergeCell ref="K36:L36"/>
    <mergeCell ref="K37:L37"/>
    <mergeCell ref="K38:L38"/>
    <mergeCell ref="K39:L39"/>
    <mergeCell ref="K40:L40"/>
    <mergeCell ref="K41:L41"/>
    <mergeCell ref="K42:L42"/>
    <mergeCell ref="K50:L50"/>
    <mergeCell ref="K52:L52"/>
    <mergeCell ref="K53:L53"/>
    <mergeCell ref="K54:L54"/>
    <mergeCell ref="K55:L55"/>
    <mergeCell ref="K56:L56"/>
    <mergeCell ref="K44:L44"/>
    <mergeCell ref="K45:L45"/>
    <mergeCell ref="K46:L46"/>
    <mergeCell ref="K47:L47"/>
    <mergeCell ref="K48:L48"/>
    <mergeCell ref="K49:L49"/>
    <mergeCell ref="K79:L79"/>
    <mergeCell ref="K80:L80"/>
    <mergeCell ref="K81:L81"/>
    <mergeCell ref="K82:L82"/>
    <mergeCell ref="K84:L84"/>
    <mergeCell ref="K86:L86"/>
    <mergeCell ref="B58:B73"/>
    <mergeCell ref="K67:L67"/>
    <mergeCell ref="K69:L69"/>
    <mergeCell ref="K71:L71"/>
    <mergeCell ref="K73:L73"/>
    <mergeCell ref="B75:B86"/>
    <mergeCell ref="K75:L75"/>
    <mergeCell ref="K76:L76"/>
    <mergeCell ref="K77:L77"/>
    <mergeCell ref="K78:L78"/>
    <mergeCell ref="B95:B98"/>
    <mergeCell ref="K97:L97"/>
    <mergeCell ref="K98:L98"/>
    <mergeCell ref="B100:B113"/>
    <mergeCell ref="K106:L106"/>
    <mergeCell ref="K112:L112"/>
    <mergeCell ref="B88:B90"/>
    <mergeCell ref="K88:L88"/>
    <mergeCell ref="K89:L89"/>
    <mergeCell ref="K90:L90"/>
    <mergeCell ref="B92:B93"/>
    <mergeCell ref="K92:L92"/>
    <mergeCell ref="B116:B118"/>
    <mergeCell ref="B122:B125"/>
    <mergeCell ref="K125:L125"/>
    <mergeCell ref="K127:L127"/>
    <mergeCell ref="K128:L128"/>
    <mergeCell ref="B131:B135"/>
    <mergeCell ref="K132:L132"/>
    <mergeCell ref="K134:L134"/>
    <mergeCell ref="K135:L135"/>
    <mergeCell ref="B137:B140"/>
    <mergeCell ref="K137:L137"/>
    <mergeCell ref="K139:L139"/>
    <mergeCell ref="K140:L140"/>
    <mergeCell ref="B142:B146"/>
    <mergeCell ref="K142:L142"/>
    <mergeCell ref="K144:L144"/>
    <mergeCell ref="K145:L145"/>
    <mergeCell ref="K146:L146"/>
    <mergeCell ref="B156:B157"/>
    <mergeCell ref="K156:L156"/>
    <mergeCell ref="K157:L157"/>
    <mergeCell ref="K159:L159"/>
    <mergeCell ref="B163:B164"/>
    <mergeCell ref="B166:B171"/>
    <mergeCell ref="K171:L171"/>
    <mergeCell ref="K148:L148"/>
    <mergeCell ref="B149:B150"/>
    <mergeCell ref="K150:L150"/>
    <mergeCell ref="B152:B153"/>
    <mergeCell ref="K153:L153"/>
    <mergeCell ref="B154:B155"/>
    <mergeCell ref="K154:L154"/>
    <mergeCell ref="K155:L155"/>
  </mergeCells>
  <phoneticPr fontId="6" type="noConversion"/>
  <hyperlinks>
    <hyperlink ref="C35" r:id="rId1" xr:uid="{5F90F9D2-5412-47E3-8937-3330353B0D26}"/>
    <hyperlink ref="C102" r:id="rId2" xr:uid="{CB722D49-C143-4109-8C7E-5FA12F5880CD}"/>
    <hyperlink ref="C128" r:id="rId3" xr:uid="{0DEFE54D-9B79-4633-B7BB-4E6A99DCFE89}"/>
    <hyperlink ref="C44" r:id="rId4" xr:uid="{BFE462A0-AF81-4C73-8373-FFF5D164C59A}"/>
    <hyperlink ref="C135" r:id="rId5" xr:uid="{408E5FBC-D1E8-48E5-85C0-110501127E20}"/>
    <hyperlink ref="C116" r:id="rId6" xr:uid="{4925A70E-A2D9-4E87-AF68-D6E1F805E7C6}"/>
    <hyperlink ref="C122" r:id="rId7" xr:uid="{E0B7D1B6-E81A-4AF9-A103-2B118931D30B}"/>
    <hyperlink ref="C157" r:id="rId8" xr:uid="{E401E3E0-976A-4BDA-A7E5-C3CCF68BBBEB}"/>
    <hyperlink ref="C9" r:id="rId9" xr:uid="{3E476AFF-611F-4B31-9C6F-8D3E8D579C34}"/>
    <hyperlink ref="C10" r:id="rId10" xr:uid="{B55A41A6-9024-4141-8C40-EB9AB1319692}"/>
    <hyperlink ref="C11" r:id="rId11" display="KODEX 미국S&amp;P500금융" xr:uid="{4824DFAF-0CFD-4EA8-BAE2-E45AC7A2B0B9}"/>
    <hyperlink ref="C12" r:id="rId12" xr:uid="{6839D17E-E954-4CE9-A725-1AE0643D02E8}"/>
    <hyperlink ref="C13" r:id="rId13" xr:uid="{6AAA812B-7CC0-4DC0-A1EE-8C4947C9A545}"/>
    <hyperlink ref="C14" r:id="rId14" xr:uid="{9C3F2801-6EBF-4B77-AB8A-26EBF73D71D0}"/>
    <hyperlink ref="C15" r:id="rId15" xr:uid="{E427B6A6-B2C8-4587-A3D3-6B23E4B2CC30}"/>
    <hyperlink ref="C16" r:id="rId16" xr:uid="{CAEAF0F0-2989-4536-BE29-C4F78047BF51}"/>
    <hyperlink ref="C17" r:id="rId17" xr:uid="{F4E96338-AC22-4D7C-8E0A-AC4CFD8D186D}"/>
    <hyperlink ref="C21" r:id="rId18" xr:uid="{F09291FD-D835-4A8E-AE07-385AEB2259F7}"/>
    <hyperlink ref="C20" r:id="rId19" xr:uid="{E2A8617C-10F3-4699-A741-9B09A0216206}"/>
    <hyperlink ref="C131" r:id="rId20" xr:uid="{9837782E-CA4E-4A8D-868B-6C4C62167A47}"/>
    <hyperlink ref="C143" r:id="rId21" xr:uid="{AE4BDF44-219B-4C94-99B1-45910197A37E}"/>
    <hyperlink ref="C150" r:id="rId22" xr:uid="{5E168903-92E8-4F6B-AB85-96B81DC5769C}"/>
    <hyperlink ref="C125" r:id="rId23" xr:uid="{488A90DC-3FD6-4710-A7A7-826A1A3A8C35}"/>
    <hyperlink ref="C34" r:id="rId24" xr:uid="{050EF05F-4297-4638-83BD-EE3E75BE89A0}"/>
    <hyperlink ref="C36" r:id="rId25" xr:uid="{C9C83FAB-E28D-4965-945B-249F319D8976}"/>
    <hyperlink ref="C152" r:id="rId26" xr:uid="{2BE3092D-3594-425C-AA7C-D99B1BF8C282}"/>
    <hyperlink ref="C22" r:id="rId27" xr:uid="{09B8B61B-24FB-4863-83C2-09093EF3A6C6}"/>
    <hyperlink ref="C95" r:id="rId28" xr:uid="{3AB43DE0-1EEF-4DD1-822D-B4C0449CC301}"/>
    <hyperlink ref="C58" r:id="rId29" xr:uid="{5DE31EC9-D493-4CFB-A720-4CEC69478C3F}"/>
    <hyperlink ref="C59" r:id="rId30" xr:uid="{EA1F00A7-841B-4951-85AE-FC74939FCA2D}"/>
    <hyperlink ref="C105" r:id="rId31" xr:uid="{C8D10A87-DCD3-4DBA-9E0D-0B522F0437C2}"/>
    <hyperlink ref="C168" r:id="rId32" xr:uid="{0AF081C5-4A20-4ED1-AC6A-A74FBFD1E3EC}"/>
    <hyperlink ref="C166" r:id="rId33" xr:uid="{63E70642-2705-4C8A-AD50-EE1A3A9862BC}"/>
    <hyperlink ref="C169" r:id="rId34" xr:uid="{89595427-84C1-4C68-9C0E-6360E49C790B}"/>
    <hyperlink ref="C171" r:id="rId35" xr:uid="{5AF74CE8-364A-496C-B255-AE70438FEAB7}"/>
    <hyperlink ref="C170" r:id="rId36" xr:uid="{74CB1CA3-C89C-443C-955C-2C0694DAC849}"/>
    <hyperlink ref="C88" r:id="rId37" xr:uid="{33DB4D3A-389C-4E6F-8E07-740F79A283A9}"/>
    <hyperlink ref="C89" r:id="rId38" xr:uid="{34B3650D-DD25-4D09-9253-520F048C2F69}"/>
    <hyperlink ref="C90" r:id="rId39" xr:uid="{5F159BDD-C886-4FC4-8DB3-FCE4A9A2AECC}"/>
    <hyperlink ref="C144" r:id="rId40" xr:uid="{AC4C9414-5C96-4620-8EA7-1B6AD965238C}"/>
    <hyperlink ref="C145" r:id="rId41" xr:uid="{BCF193AC-D285-4591-A72E-88EFD7128C01}"/>
    <hyperlink ref="C137" r:id="rId42" xr:uid="{DB371577-C272-4CB8-90AE-60F4E44EE423}"/>
    <hyperlink ref="C139" r:id="rId43" xr:uid="{E325A6BA-7F7C-4841-AA3D-1A8E91AAA269}"/>
    <hyperlink ref="C138" r:id="rId44" xr:uid="{CA76B3A7-1359-42EF-B247-F2D436CDBD96}"/>
    <hyperlink ref="C140" r:id="rId45" xr:uid="{0AF2E5A4-AF7D-4F67-91E3-9951E0CB1748}"/>
    <hyperlink ref="C25" r:id="rId46" xr:uid="{C24B9E0A-602F-49A2-ABE6-F3399E868B5B}"/>
    <hyperlink ref="C24" r:id="rId47" xr:uid="{2EAE442A-691E-4754-8EEC-E2B63C212EF3}"/>
    <hyperlink ref="C23" r:id="rId48" xr:uid="{FE0F68A9-2459-421A-B80C-3C2A4A39E930}"/>
    <hyperlink ref="C27" r:id="rId49" xr:uid="{EC0B71CB-052F-46DF-A071-D23B5358306D}"/>
    <hyperlink ref="C28" r:id="rId50" xr:uid="{D45D3EE5-CE91-4365-9EDE-BE8F648F7A68}"/>
    <hyperlink ref="C29" r:id="rId51" xr:uid="{1F5AB0E4-50BD-4C86-A42A-09A3B8D3832D}"/>
    <hyperlink ref="C30" r:id="rId52" xr:uid="{EC87E8F2-3C05-4AD8-AC7E-108DD9AB1BF8}"/>
    <hyperlink ref="C156" r:id="rId53" xr:uid="{6960E3B2-6F58-4B9F-8FA3-80E19F5747EF}"/>
    <hyperlink ref="C93" r:id="rId54" xr:uid="{203E4720-5F01-4F3C-80E2-A965DD43D460}"/>
    <hyperlink ref="C76" r:id="rId55" xr:uid="{A4CD4EAD-4EC9-49F2-82FF-D20FF5052B86}"/>
    <hyperlink ref="C77" r:id="rId56" xr:uid="{514D040F-73F1-4C50-AD49-1E7CF9C566F9}"/>
    <hyperlink ref="C75" r:id="rId57" xr:uid="{A99A6093-3AF5-4B5D-8754-3139F5E1E8B6}"/>
    <hyperlink ref="C78" r:id="rId58" xr:uid="{1A474B74-385F-4013-B71D-2FE560E450DA}"/>
    <hyperlink ref="C79" r:id="rId59" xr:uid="{DE1250A1-570A-4FF0-A953-A8FB9D845506}"/>
    <hyperlink ref="C67" r:id="rId60" xr:uid="{3494A357-62EB-4563-BA22-5FEBF72D5672}"/>
    <hyperlink ref="C83" r:id="rId61" xr:uid="{13763345-5E4A-4F33-919A-3ECF26E1A17F}"/>
    <hyperlink ref="C82" r:id="rId62" xr:uid="{8DA4C35B-8302-48BD-82A9-3501CF5ED657}"/>
    <hyperlink ref="C81" r:id="rId63" xr:uid="{5A2F9B5E-0383-422E-9C2C-C89D6B294CE9}"/>
    <hyperlink ref="C84" r:id="rId64" xr:uid="{73CE2315-1D37-4FD3-B242-650159230EAF}"/>
    <hyperlink ref="C66" r:id="rId65" xr:uid="{BFB693D4-605F-4676-984F-27623CB1BDBE}"/>
    <hyperlink ref="C71" r:id="rId66" xr:uid="{06DC4907-5E6B-4B96-BC9D-18610F2A29DD}"/>
    <hyperlink ref="C69" r:id="rId67" xr:uid="{44008FC6-CCB3-47FD-B85F-3D3008F9D7CE}"/>
    <hyperlink ref="C70" r:id="rId68" xr:uid="{E22DB3A5-599D-4F9B-B17A-3F8256E4A001}"/>
    <hyperlink ref="C80" r:id="rId69" xr:uid="{E8FF9454-1A5F-4C9F-9465-4A4537234FCB}"/>
    <hyperlink ref="C85" r:id="rId70" xr:uid="{92A60DE3-68A4-400F-84C6-32BB428A751A}"/>
    <hyperlink ref="C41" r:id="rId71" xr:uid="{DD253E17-52E4-4C06-B80D-AAA0CCD11DEE}"/>
    <hyperlink ref="C43" r:id="rId72" xr:uid="{2CBB830F-768A-44BB-AAC3-6C10E6D8412D}"/>
    <hyperlink ref="C167" r:id="rId73" xr:uid="{E2430442-CDB6-42B1-87DB-730D54EE7059}"/>
    <hyperlink ref="C100" r:id="rId74" display="https://www.tigeretf.com/ko/product/search/detail/index.do?ksdFund=KR7429000003" xr:uid="{77005156-BAFC-4250-AA56-3BFC6C9AA76B}"/>
    <hyperlink ref="C101" r:id="rId75" xr:uid="{13EC49DC-9D1A-431B-8B2B-A64FA9E2CABB}"/>
    <hyperlink ref="C106" r:id="rId76" xr:uid="{79FE77AB-D991-4834-8C06-05EE5B704FFD}"/>
    <hyperlink ref="C60" r:id="rId77" xr:uid="{1005C7CC-C694-4D5B-9963-56D35024502D}"/>
    <hyperlink ref="C62" r:id="rId78" xr:uid="{9C638C61-C198-48DD-A95D-912F48F2EC8B}"/>
    <hyperlink ref="C61" r:id="rId79" xr:uid="{D1283F71-F9C8-4B83-8C28-89632BAD6C45}"/>
    <hyperlink ref="C63" r:id="rId80" xr:uid="{F3395472-A1E2-4EFB-B03D-79F983644D8C}"/>
    <hyperlink ref="C64" r:id="rId81" xr:uid="{B7366B91-0D01-419C-852F-5FC6400C98C0}"/>
    <hyperlink ref="C68" r:id="rId82" xr:uid="{0A643EFE-FCBB-4D55-892E-7B5A5843C289}"/>
    <hyperlink ref="C65" r:id="rId83" xr:uid="{2A078849-5772-4342-98EB-D07ADC61FB96}"/>
    <hyperlink ref="C96" r:id="rId84" xr:uid="{7EE424D8-1548-4CC8-B49B-4ED1F8B2113D}"/>
    <hyperlink ref="C164" r:id="rId85" xr:uid="{83B22384-1725-41F7-8973-CFC294D01469}"/>
    <hyperlink ref="C118" r:id="rId86" xr:uid="{F63CAB7C-7F2D-42E5-A2CA-96F41141B088}"/>
    <hyperlink ref="C39" r:id="rId87" xr:uid="{2A205443-8CB4-492F-9AF8-DA79B4CAC4E6}"/>
    <hyperlink ref="C149" r:id="rId88" xr:uid="{81CA19B3-A9F3-4A1C-9990-EE364A86B971}"/>
    <hyperlink ref="C117" r:id="rId89" xr:uid="{E24DBBB4-2AA1-49DF-9384-B95EB8FA1F53}"/>
    <hyperlink ref="C151" r:id="rId90" xr:uid="{D9341424-C127-49A4-9ECC-6322F475E36F}"/>
    <hyperlink ref="C103" r:id="rId91" xr:uid="{378F2D81-7EB9-4390-B7DA-6AAA571E7154}"/>
    <hyperlink ref="C73" r:id="rId92" xr:uid="{10C5BEC2-4617-4E2C-95D9-E0A475CD6101}"/>
    <hyperlink ref="C56" r:id="rId93" xr:uid="{247C831A-7346-4D46-98A0-0A35E3FF0557}"/>
    <hyperlink ref="C107" r:id="rId94" xr:uid="{8E27336F-B0BB-47ED-81EF-78973DB3539A}"/>
    <hyperlink ref="C72" r:id="rId95" xr:uid="{CA8175A5-3769-45E8-B6DF-B57824E5A1A6}"/>
    <hyperlink ref="C42" r:id="rId96" xr:uid="{E0258D2D-591C-48CC-A0AD-518406D62CA3}"/>
    <hyperlink ref="C98" r:id="rId97" xr:uid="{9F5015F7-C7C0-42AD-95D9-00A1B95E403B}"/>
    <hyperlink ref="C124" r:id="rId98" xr:uid="{ABA3B39A-5B04-4C71-85D3-0F08F81C2F59}"/>
    <hyperlink ref="C161" r:id="rId99" xr:uid="{3470F7D3-ABF3-45D1-9848-94E31E8F7645}"/>
    <hyperlink ref="C26" r:id="rId100" xr:uid="{0DDA6900-7E2A-41D7-A934-87073D59A707}"/>
    <hyperlink ref="C134" r:id="rId101" xr:uid="{000FA3F4-F909-4610-9A24-C17C17CC32F6}"/>
    <hyperlink ref="C132" r:id="rId102" xr:uid="{6FC2D323-8AF0-42DF-873A-B8E35DDA5F4F}"/>
    <hyperlink ref="C142" r:id="rId103" xr:uid="{30A79E7D-8F07-43F3-AF54-EC08A2AB76A8}"/>
    <hyperlink ref="C133" r:id="rId104" xr:uid="{9206E66D-A778-4217-9ADB-E499178556DA}"/>
    <hyperlink ref="C155" r:id="rId105" xr:uid="{A2752000-7A32-4A2B-97FC-81045E64304A}"/>
    <hyperlink ref="C159" r:id="rId106" xr:uid="{339A530B-E2B5-4AEB-8113-6EB13BB6798F}"/>
    <hyperlink ref="C163" r:id="rId107" xr:uid="{B65BC346-77DD-45C8-AC0A-3D9745E00612}"/>
    <hyperlink ref="C154" r:id="rId108" xr:uid="{68C42D18-555B-48F9-877E-EC7E9CDBAEC3}"/>
    <hyperlink ref="C153" r:id="rId109" xr:uid="{2840CB1A-2400-4E47-9D07-0D8A2978A9D1}"/>
    <hyperlink ref="C33" r:id="rId110" xr:uid="{31D31AC1-7544-40B0-8B19-7A526D52F3BF}"/>
    <hyperlink ref="C38" r:id="rId111" xr:uid="{C7228A59-0327-4C24-AE88-4BA711B2F319}"/>
    <hyperlink ref="C86" r:id="rId112" xr:uid="{11439FBE-ED6C-496B-A7A9-065B5166A74C}"/>
    <hyperlink ref="C97" r:id="rId113" xr:uid="{B42C4D97-2560-4437-99F9-5FE813C88C62}"/>
    <hyperlink ref="C37" r:id="rId114" xr:uid="{868F2D8F-AE43-4B86-A3C9-FCD5B99AD9C6}"/>
    <hyperlink ref="C92" r:id="rId115" xr:uid="{37007D97-D66A-47B5-B469-CAB71AC063C4}"/>
    <hyperlink ref="C40" r:id="rId116" xr:uid="{D0B65408-2E31-49B0-92E3-CFF6EF8F7266}"/>
    <hyperlink ref="C123" r:id="rId117" xr:uid="{C8BA6FA1-A60E-4864-8F54-CA8839F6B670}"/>
    <hyperlink ref="C19" r:id="rId118" xr:uid="{7A90DD45-2FDE-477F-83C9-9DA7EC351EB0}"/>
    <hyperlink ref="C32" r:id="rId119" xr:uid="{5AA55199-759A-4AEE-9DDC-B68970AEA3C8}"/>
    <hyperlink ref="C115" r:id="rId120" display="KODEX 미국S&amp;P500금융" xr:uid="{17C6899F-0C03-4FBA-97E1-55E3A9096576}"/>
    <hyperlink ref="C127" r:id="rId121" xr:uid="{DCF5B14D-D092-43EE-906D-7673E11D8138}"/>
    <hyperlink ref="C130" r:id="rId122" xr:uid="{7D816C35-6925-493B-BF7D-981DECF048D1}"/>
    <hyperlink ref="C120" r:id="rId123" xr:uid="{4891B94A-2465-4D3A-8FB9-BB940EED6512}"/>
    <hyperlink ref="C121" r:id="rId124" xr:uid="{0E76582E-A168-49DF-B58D-775BBACB85AC}"/>
    <hyperlink ref="C148" r:id="rId125" xr:uid="{F91D56F1-4651-49AD-A449-DC0D1951EF43}"/>
    <hyperlink ref="C146" r:id="rId126" xr:uid="{FEDC1978-CD22-45B1-B554-BDBC96BB2706}"/>
    <hyperlink ref="C51" r:id="rId127" xr:uid="{642D29B0-A3D3-44A1-B99C-DC270184E5D1}"/>
    <hyperlink ref="C52" r:id="rId128" xr:uid="{D1B0044F-3CA9-447B-AC5C-0823B54E32AE}"/>
    <hyperlink ref="C46" r:id="rId129" xr:uid="{88D6E5F3-94EA-4F2C-9F44-1626F74374E5}"/>
    <hyperlink ref="C47" r:id="rId130" xr:uid="{84F9BA59-898E-444B-8503-C52495789796}"/>
    <hyperlink ref="C48" r:id="rId131" xr:uid="{3C6E0221-C15F-4C3C-991B-B6FC2F472886}"/>
    <hyperlink ref="C45" r:id="rId132" xr:uid="{0AEDD6B2-EC52-4BF3-A25A-0C5D4509BA8D}"/>
    <hyperlink ref="C49" r:id="rId133" xr:uid="{A676E137-4516-4B82-9BBE-0CDF0454C4B1}"/>
    <hyperlink ref="C50" r:id="rId134" xr:uid="{32771BD4-3CE0-461C-91A4-21C534004D8E}"/>
    <hyperlink ref="C110" r:id="rId135" xr:uid="{A2C87508-19E8-4CF2-BD35-3CEE2B12C22E}"/>
    <hyperlink ref="C109" r:id="rId136" xr:uid="{00FF8B98-5581-4150-8A55-5B5DBA03CD51}"/>
    <hyperlink ref="C113" r:id="rId137" xr:uid="{1EC28E11-FCE0-4DE8-9488-CAA4D912A23E}"/>
    <hyperlink ref="C112" r:id="rId138" xr:uid="{ADEC4E8D-0713-49E5-86C4-DC03A23FDE55}"/>
    <hyperlink ref="C111" r:id="rId139" xr:uid="{B84A0DFF-E512-4D10-8FFA-D4A28DEF8849}"/>
    <hyperlink ref="C108" r:id="rId140" xr:uid="{E9DB7C5B-52C4-497D-B5B6-F59D106910CB}"/>
    <hyperlink ref="C104" r:id="rId141" xr:uid="{51254256-9645-4AAD-9687-99728DE384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3F05-5B57-46FE-88F8-A6BCFB160FEE}">
  <dimension ref="A1:T71"/>
  <sheetViews>
    <sheetView topLeftCell="A4" zoomScale="60" zoomScaleNormal="6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C59" sqref="C59:P60"/>
    </sheetView>
  </sheetViews>
  <sheetFormatPr baseColWidth="10" defaultColWidth="11" defaultRowHeight="19"/>
  <cols>
    <col min="1" max="1" width="5.1640625" style="1" customWidth="1"/>
    <col min="2" max="2" width="30.1640625" style="2" customWidth="1"/>
    <col min="3" max="3" width="54.6640625" customWidth="1"/>
    <col min="4" max="4" width="17.83203125" customWidth="1"/>
    <col min="5" max="5" width="16.33203125" customWidth="1"/>
    <col min="6" max="6" width="16.6640625" customWidth="1"/>
    <col min="7" max="7" width="12.6640625" customWidth="1"/>
    <col min="8" max="8" width="15.5" customWidth="1"/>
    <col min="9" max="10" width="20.5" customWidth="1"/>
    <col min="11" max="12" width="14.5" customWidth="1"/>
    <col min="13" max="16" width="9.83203125" customWidth="1"/>
    <col min="17" max="17" width="145.83203125" customWidth="1"/>
  </cols>
  <sheetData>
    <row r="1" spans="1:20">
      <c r="M1" s="3"/>
      <c r="N1" s="3"/>
      <c r="P1" s="4"/>
    </row>
    <row r="2" spans="1:20">
      <c r="M2" s="5"/>
      <c r="N2" s="5"/>
    </row>
    <row r="3" spans="1:20">
      <c r="M3" s="4"/>
      <c r="N3" s="4"/>
    </row>
    <row r="4" spans="1:20">
      <c r="M4" s="6"/>
      <c r="N4" s="6"/>
    </row>
    <row r="5" spans="1:20" s="10" customFormat="1" ht="40.5" customHeight="1">
      <c r="A5" s="7"/>
      <c r="B5" s="8"/>
      <c r="C5" s="229" t="s">
        <v>0</v>
      </c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9"/>
    </row>
    <row r="6" spans="1:20" s="10" customFormat="1" ht="40.5" customHeight="1">
      <c r="A6" s="7"/>
      <c r="B6" s="11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0" s="15" customFormat="1" ht="40.5" customHeight="1">
      <c r="A7" s="7"/>
      <c r="B7" s="11"/>
      <c r="C7" s="200" t="s">
        <v>1</v>
      </c>
      <c r="D7" s="13" t="s">
        <v>2</v>
      </c>
      <c r="E7" s="202" t="s">
        <v>3</v>
      </c>
      <c r="F7" s="202" t="s">
        <v>4</v>
      </c>
      <c r="G7" s="202" t="s">
        <v>5</v>
      </c>
      <c r="H7" s="202"/>
      <c r="I7" s="202"/>
      <c r="J7" s="202" t="s">
        <v>6</v>
      </c>
      <c r="K7" s="204" t="s">
        <v>7</v>
      </c>
      <c r="L7" s="204"/>
      <c r="M7" s="202" t="s">
        <v>8</v>
      </c>
      <c r="N7" s="202"/>
      <c r="O7" s="202"/>
      <c r="P7" s="202"/>
      <c r="Q7" s="205" t="s">
        <v>9</v>
      </c>
      <c r="R7" s="14"/>
    </row>
    <row r="8" spans="1:20" s="15" customFormat="1" ht="40.5" customHeight="1">
      <c r="A8" s="7"/>
      <c r="B8" s="11"/>
      <c r="C8" s="201"/>
      <c r="D8" s="16" t="s">
        <v>10</v>
      </c>
      <c r="E8" s="203"/>
      <c r="F8" s="203"/>
      <c r="G8" s="17" t="s">
        <v>11</v>
      </c>
      <c r="H8" s="17" t="s">
        <v>12</v>
      </c>
      <c r="I8" s="17" t="s">
        <v>13</v>
      </c>
      <c r="J8" s="203"/>
      <c r="K8" s="17" t="s">
        <v>14</v>
      </c>
      <c r="L8" s="17" t="s">
        <v>15</v>
      </c>
      <c r="M8" s="16" t="s">
        <v>16</v>
      </c>
      <c r="N8" s="16" t="s">
        <v>17</v>
      </c>
      <c r="O8" s="16" t="s">
        <v>18</v>
      </c>
      <c r="P8" s="16" t="s">
        <v>19</v>
      </c>
      <c r="Q8" s="206"/>
      <c r="R8" s="14"/>
    </row>
    <row r="9" spans="1:20" s="10" customFormat="1" ht="41.25" customHeight="1">
      <c r="A9" s="18"/>
      <c r="B9" s="19" t="s">
        <v>20</v>
      </c>
      <c r="C9" s="20" t="s">
        <v>21</v>
      </c>
      <c r="D9" s="21">
        <v>2457</v>
      </c>
      <c r="E9" s="22" t="s">
        <v>22</v>
      </c>
      <c r="F9" s="23" t="s">
        <v>23</v>
      </c>
      <c r="G9" s="22">
        <v>0.01</v>
      </c>
      <c r="H9" s="22">
        <v>0.1</v>
      </c>
      <c r="I9" s="22">
        <v>6.4000000000000001E-2</v>
      </c>
      <c r="J9" s="22">
        <f>SUM(G9:I9)</f>
        <v>0.17399999999999999</v>
      </c>
      <c r="K9" s="210" t="s">
        <v>24</v>
      </c>
      <c r="L9" s="211"/>
      <c r="M9" s="22">
        <v>-1.91</v>
      </c>
      <c r="N9" s="22">
        <v>1.63</v>
      </c>
      <c r="O9" s="22">
        <v>10.9</v>
      </c>
      <c r="P9" s="22">
        <v>18.79</v>
      </c>
      <c r="Q9" s="24" t="s">
        <v>25</v>
      </c>
      <c r="R9" s="9"/>
      <c r="T9" s="25"/>
    </row>
    <row r="10" spans="1:20" s="9" customFormat="1" ht="11.25" customHeight="1">
      <c r="A10" s="18"/>
      <c r="B10" s="166"/>
      <c r="C10" s="167"/>
      <c r="D10" s="27"/>
      <c r="E10" s="28"/>
      <c r="F10" s="29"/>
      <c r="G10" s="28"/>
      <c r="H10" s="28"/>
      <c r="I10" s="28"/>
      <c r="J10" s="28"/>
      <c r="K10" s="30"/>
      <c r="L10" s="30"/>
      <c r="M10" s="129"/>
      <c r="N10" s="129"/>
      <c r="O10" s="129"/>
      <c r="P10" s="129"/>
      <c r="Q10" s="86"/>
      <c r="T10" s="32"/>
    </row>
    <row r="11" spans="1:20" s="10" customFormat="1" ht="41.25" customHeight="1">
      <c r="A11" s="18"/>
      <c r="B11" s="19" t="s">
        <v>533</v>
      </c>
      <c r="C11" s="20" t="s">
        <v>498</v>
      </c>
      <c r="D11" s="21">
        <v>594</v>
      </c>
      <c r="E11" s="22" t="s">
        <v>71</v>
      </c>
      <c r="F11" s="23" t="s">
        <v>271</v>
      </c>
      <c r="G11" s="22">
        <v>0.24</v>
      </c>
      <c r="H11" s="22">
        <v>0.23</v>
      </c>
      <c r="I11" s="22">
        <v>0.2041</v>
      </c>
      <c r="J11" s="22">
        <f>SUM(G11:I11)</f>
        <v>0.67409999999999992</v>
      </c>
      <c r="K11" s="84">
        <v>7.5200000000000003E-2</v>
      </c>
      <c r="L11" s="85" t="s">
        <v>37</v>
      </c>
      <c r="M11" s="105">
        <v>-2.09</v>
      </c>
      <c r="N11" s="105">
        <v>0.32</v>
      </c>
      <c r="O11" s="105">
        <v>11.03</v>
      </c>
      <c r="P11" s="105">
        <v>15.87</v>
      </c>
      <c r="Q11" s="24" t="s">
        <v>534</v>
      </c>
      <c r="R11" s="9"/>
      <c r="T11" s="25"/>
    </row>
    <row r="12" spans="1:20" s="9" customFormat="1" ht="9.75" customHeight="1">
      <c r="A12" s="18"/>
      <c r="B12" s="18"/>
      <c r="C12" s="26"/>
      <c r="D12" s="27"/>
      <c r="E12" s="28"/>
      <c r="F12" s="29"/>
      <c r="G12" s="28"/>
      <c r="H12" s="28"/>
      <c r="I12" s="28"/>
      <c r="J12" s="28"/>
      <c r="K12" s="30"/>
      <c r="L12" s="31"/>
      <c r="M12" s="28"/>
      <c r="N12" s="28"/>
      <c r="O12" s="28"/>
      <c r="P12" s="28"/>
      <c r="Q12" s="28"/>
      <c r="T12" s="32"/>
    </row>
    <row r="13" spans="1:20" s="10" customFormat="1" ht="41.25" customHeight="1">
      <c r="A13" s="18"/>
      <c r="B13" s="219" t="s">
        <v>26</v>
      </c>
      <c r="C13" s="108" t="s">
        <v>30</v>
      </c>
      <c r="D13" s="33">
        <v>60</v>
      </c>
      <c r="E13" s="34" t="s">
        <v>31</v>
      </c>
      <c r="F13" s="35" t="s">
        <v>32</v>
      </c>
      <c r="G13" s="34">
        <v>0.4</v>
      </c>
      <c r="H13" s="34">
        <v>0.1</v>
      </c>
      <c r="I13" s="34">
        <v>1E-4</v>
      </c>
      <c r="J13" s="34">
        <f>SUM(G13:I13)</f>
        <v>0.50009999999999999</v>
      </c>
      <c r="K13" s="220" t="s">
        <v>24</v>
      </c>
      <c r="L13" s="221"/>
      <c r="M13" s="34">
        <v>-1.76</v>
      </c>
      <c r="N13" s="34">
        <v>-2.67</v>
      </c>
      <c r="O13" s="36">
        <v>3.68</v>
      </c>
      <c r="P13" s="34">
        <v>10.53</v>
      </c>
      <c r="Q13" s="37" t="s">
        <v>33</v>
      </c>
      <c r="R13" s="9"/>
      <c r="T13" s="25"/>
    </row>
    <row r="14" spans="1:20" s="10" customFormat="1" ht="41.25" customHeight="1">
      <c r="A14" s="18"/>
      <c r="B14" s="219"/>
      <c r="C14" s="20" t="s">
        <v>27</v>
      </c>
      <c r="D14" s="21">
        <v>155</v>
      </c>
      <c r="E14" s="22" t="s">
        <v>28</v>
      </c>
      <c r="F14" s="23" t="s">
        <v>23</v>
      </c>
      <c r="G14" s="22">
        <v>0.2</v>
      </c>
      <c r="H14" s="22">
        <v>0.27</v>
      </c>
      <c r="I14" s="22">
        <v>7.3499999999999996E-2</v>
      </c>
      <c r="J14" s="22">
        <f>SUM(G14:I14)</f>
        <v>0.54349999999999998</v>
      </c>
      <c r="K14" s="210" t="s">
        <v>24</v>
      </c>
      <c r="L14" s="211"/>
      <c r="M14" s="22">
        <v>-1.73</v>
      </c>
      <c r="N14" s="22">
        <v>0.32</v>
      </c>
      <c r="O14" s="22">
        <v>13.66</v>
      </c>
      <c r="P14" s="22">
        <v>20.85</v>
      </c>
      <c r="Q14" s="24" t="s">
        <v>29</v>
      </c>
      <c r="R14" s="9"/>
      <c r="T14" s="25"/>
    </row>
    <row r="15" spans="1:20" s="9" customFormat="1" ht="43.5" customHeight="1">
      <c r="A15" s="18"/>
      <c r="B15" s="18"/>
      <c r="C15" s="38"/>
      <c r="D15" s="39"/>
      <c r="E15" s="40"/>
      <c r="F15" s="41"/>
      <c r="G15" s="40"/>
      <c r="H15" s="40"/>
      <c r="I15" s="40"/>
      <c r="J15" s="40"/>
      <c r="K15" s="12"/>
      <c r="L15" s="12"/>
      <c r="M15" s="40"/>
      <c r="N15" s="40"/>
      <c r="O15" s="42"/>
      <c r="P15" s="40"/>
      <c r="Q15" s="40"/>
      <c r="T15" s="32"/>
    </row>
    <row r="16" spans="1:20" s="10" customFormat="1" ht="41.25" customHeight="1">
      <c r="A16" s="18"/>
      <c r="B16" s="43" t="s">
        <v>34</v>
      </c>
      <c r="C16" s="238" t="s">
        <v>35</v>
      </c>
      <c r="D16" s="239">
        <v>1088</v>
      </c>
      <c r="E16" s="240" t="s">
        <v>28</v>
      </c>
      <c r="F16" s="241" t="s">
        <v>36</v>
      </c>
      <c r="G16" s="240">
        <v>0.35</v>
      </c>
      <c r="H16" s="240">
        <v>0.08</v>
      </c>
      <c r="I16" s="240">
        <v>6.7199999999999996E-2</v>
      </c>
      <c r="J16" s="240">
        <f>SUM(G16:I16)</f>
        <v>0.49719999999999998</v>
      </c>
      <c r="K16" s="242">
        <v>1.64</v>
      </c>
      <c r="L16" s="242" t="s">
        <v>37</v>
      </c>
      <c r="M16" s="240">
        <v>-4.96</v>
      </c>
      <c r="N16" s="240">
        <v>-3.02</v>
      </c>
      <c r="O16" s="243">
        <v>14.08</v>
      </c>
      <c r="P16" s="240">
        <v>20.62</v>
      </c>
      <c r="Q16" s="244" t="s">
        <v>38</v>
      </c>
      <c r="R16" s="9"/>
      <c r="T16" s="25"/>
    </row>
    <row r="17" spans="1:20" s="231" customFormat="1" ht="21" customHeight="1">
      <c r="A17" s="18"/>
      <c r="B17" s="18"/>
      <c r="C17" s="38"/>
      <c r="D17" s="39"/>
      <c r="E17" s="40"/>
      <c r="F17" s="41"/>
      <c r="G17" s="40"/>
      <c r="H17" s="40"/>
      <c r="I17" s="40"/>
      <c r="J17" s="40"/>
      <c r="K17" s="230"/>
      <c r="L17" s="230"/>
      <c r="M17" s="40"/>
      <c r="N17" s="40"/>
      <c r="O17" s="42"/>
      <c r="P17" s="40"/>
      <c r="Q17" s="40"/>
      <c r="T17" s="232"/>
    </row>
    <row r="18" spans="1:20" s="236" customFormat="1" ht="41.25" customHeight="1">
      <c r="A18" s="18"/>
      <c r="B18" s="233" t="s">
        <v>537</v>
      </c>
      <c r="C18" s="108" t="s">
        <v>538</v>
      </c>
      <c r="D18" s="33">
        <v>489</v>
      </c>
      <c r="E18" s="34" t="s">
        <v>65</v>
      </c>
      <c r="F18" s="35">
        <v>43046</v>
      </c>
      <c r="G18" s="34">
        <v>0.45</v>
      </c>
      <c r="H18" s="34">
        <v>0.09</v>
      </c>
      <c r="I18" s="34">
        <v>0.1658</v>
      </c>
      <c r="J18" s="34">
        <f>SUM(G18:I18)</f>
        <v>0.70579999999999998</v>
      </c>
      <c r="K18" s="234" t="s">
        <v>24</v>
      </c>
      <c r="L18" s="235"/>
      <c r="M18" s="34">
        <v>-11.03</v>
      </c>
      <c r="N18" s="34">
        <v>-15.69</v>
      </c>
      <c r="O18" s="36">
        <v>-3.84</v>
      </c>
      <c r="P18" s="34">
        <v>-5.53</v>
      </c>
      <c r="Q18" s="44" t="s">
        <v>539</v>
      </c>
      <c r="R18" s="231"/>
      <c r="T18" s="237"/>
    </row>
    <row r="19" spans="1:20" s="9" customFormat="1" ht="20.25" customHeight="1" thickBot="1">
      <c r="A19" s="18"/>
      <c r="B19" s="18"/>
      <c r="C19" s="38"/>
      <c r="D19" s="39"/>
      <c r="E19" s="40"/>
      <c r="F19" s="41"/>
      <c r="G19" s="40"/>
      <c r="H19" s="40"/>
      <c r="I19" s="40"/>
      <c r="J19" s="40"/>
      <c r="K19" s="12"/>
      <c r="L19" s="12"/>
      <c r="M19" s="40"/>
      <c r="N19" s="40"/>
      <c r="O19" s="42"/>
      <c r="P19" s="40"/>
      <c r="Q19" s="45"/>
      <c r="T19" s="32"/>
    </row>
    <row r="20" spans="1:20" s="10" customFormat="1" ht="41.25" customHeight="1" thickBot="1">
      <c r="A20" s="18"/>
      <c r="B20" s="222" t="s">
        <v>39</v>
      </c>
      <c r="C20" s="46" t="s">
        <v>40</v>
      </c>
      <c r="D20" s="47">
        <v>78632</v>
      </c>
      <c r="E20" s="48" t="s">
        <v>41</v>
      </c>
      <c r="F20" s="49">
        <v>44049</v>
      </c>
      <c r="G20" s="48">
        <v>7.0000000000000007E-2</v>
      </c>
      <c r="H20" s="48">
        <v>0.08</v>
      </c>
      <c r="I20" s="48">
        <v>5.1900000000000002E-2</v>
      </c>
      <c r="J20" s="48">
        <f>SUM(G20:I20)</f>
        <v>0.20190000000000002</v>
      </c>
      <c r="K20" s="50">
        <f>253/20430</f>
        <v>1.2383749388154675E-2</v>
      </c>
      <c r="L20" s="51" t="s">
        <v>42</v>
      </c>
      <c r="M20" s="48">
        <v>-5.4</v>
      </c>
      <c r="N20" s="48">
        <v>-3.39</v>
      </c>
      <c r="O20" s="52">
        <v>14.48</v>
      </c>
      <c r="P20" s="53">
        <v>23.42</v>
      </c>
      <c r="Q20" s="224" t="s">
        <v>43</v>
      </c>
      <c r="R20" s="9"/>
      <c r="T20" s="25"/>
    </row>
    <row r="21" spans="1:20" s="10" customFormat="1" ht="41.25" customHeight="1">
      <c r="A21" s="18"/>
      <c r="B21" s="223"/>
      <c r="C21" s="54" t="s">
        <v>44</v>
      </c>
      <c r="D21" s="55">
        <v>3615</v>
      </c>
      <c r="E21" s="56" t="s">
        <v>45</v>
      </c>
      <c r="F21" s="57">
        <v>44888</v>
      </c>
      <c r="G21" s="56">
        <v>7.0000000000000007E-2</v>
      </c>
      <c r="H21" s="56">
        <v>0.12</v>
      </c>
      <c r="I21" s="56">
        <v>5.6500000000000002E-2</v>
      </c>
      <c r="J21" s="56">
        <f t="shared" ref="J21:J33" si="0">SUM(G21:I21)</f>
        <v>0.2465</v>
      </c>
      <c r="K21" s="227" t="s">
        <v>24</v>
      </c>
      <c r="L21" s="228"/>
      <c r="M21" s="56">
        <v>-5.48</v>
      </c>
      <c r="N21" s="56">
        <v>-5.64</v>
      </c>
      <c r="O21" s="56">
        <v>4.3099999999999996</v>
      </c>
      <c r="P21" s="56">
        <v>11.56</v>
      </c>
      <c r="Q21" s="225"/>
      <c r="R21" s="9"/>
      <c r="T21" s="25"/>
    </row>
    <row r="22" spans="1:20" s="10" customFormat="1" ht="41.25" customHeight="1" thickBot="1">
      <c r="A22" s="18"/>
      <c r="B22" s="223"/>
      <c r="C22" s="58" t="s">
        <v>46</v>
      </c>
      <c r="D22" s="59">
        <v>38633</v>
      </c>
      <c r="E22" s="60" t="s">
        <v>22</v>
      </c>
      <c r="F22" s="61">
        <v>44293</v>
      </c>
      <c r="G22" s="60">
        <v>6.1999999999999998E-3</v>
      </c>
      <c r="H22" s="60">
        <v>0.08</v>
      </c>
      <c r="I22" s="60">
        <v>0.13930000000000001</v>
      </c>
      <c r="J22" s="60">
        <f t="shared" si="0"/>
        <v>0.22550000000000001</v>
      </c>
      <c r="K22" s="62" t="s">
        <v>47</v>
      </c>
      <c r="L22" s="63" t="s">
        <v>48</v>
      </c>
      <c r="M22" s="60">
        <v>-5.45</v>
      </c>
      <c r="N22" s="60">
        <v>-3.4</v>
      </c>
      <c r="O22" s="60">
        <v>14.55</v>
      </c>
      <c r="P22" s="60">
        <v>23.56</v>
      </c>
      <c r="Q22" s="225"/>
      <c r="R22" s="9"/>
      <c r="T22" s="25"/>
    </row>
    <row r="23" spans="1:20" s="10" customFormat="1" ht="41.25" customHeight="1" thickBot="1">
      <c r="A23" s="18"/>
      <c r="B23" s="223"/>
      <c r="C23" s="64" t="s">
        <v>49</v>
      </c>
      <c r="D23" s="65">
        <v>4578</v>
      </c>
      <c r="E23" s="66" t="s">
        <v>45</v>
      </c>
      <c r="F23" s="67">
        <v>44895</v>
      </c>
      <c r="G23" s="66">
        <v>9.9000000000000008E-3</v>
      </c>
      <c r="H23" s="66">
        <v>0.14000000000000001</v>
      </c>
      <c r="I23" s="66">
        <v>0.1134</v>
      </c>
      <c r="J23" s="66">
        <f t="shared" si="0"/>
        <v>0.26329999999999998</v>
      </c>
      <c r="K23" s="68">
        <f>140/13690</f>
        <v>1.0226442658875092E-2</v>
      </c>
      <c r="L23" s="69" t="s">
        <v>48</v>
      </c>
      <c r="M23" s="66">
        <v>-5.4</v>
      </c>
      <c r="N23" s="66">
        <v>-5.64</v>
      </c>
      <c r="O23" s="66">
        <v>4.1500000000000004</v>
      </c>
      <c r="P23" s="70">
        <v>11.33</v>
      </c>
      <c r="Q23" s="225"/>
      <c r="R23" s="9"/>
      <c r="T23" s="25"/>
    </row>
    <row r="24" spans="1:20" s="10" customFormat="1" ht="41.25" customHeight="1">
      <c r="A24" s="18"/>
      <c r="B24" s="223"/>
      <c r="C24" s="71" t="s">
        <v>50</v>
      </c>
      <c r="D24" s="72">
        <v>846</v>
      </c>
      <c r="E24" s="73" t="s">
        <v>51</v>
      </c>
      <c r="F24" s="74">
        <v>44911</v>
      </c>
      <c r="G24" s="73">
        <v>0.02</v>
      </c>
      <c r="H24" s="73">
        <v>0.13</v>
      </c>
      <c r="I24" s="73">
        <v>0.21299999999999999</v>
      </c>
      <c r="J24" s="73">
        <f t="shared" si="0"/>
        <v>0.36299999999999999</v>
      </c>
      <c r="K24" s="75">
        <f>100/16440</f>
        <v>6.082725060827251E-3</v>
      </c>
      <c r="L24" s="76" t="s">
        <v>48</v>
      </c>
      <c r="M24" s="73">
        <v>-5.41</v>
      </c>
      <c r="N24" s="73">
        <v>-3.3</v>
      </c>
      <c r="O24" s="73">
        <v>14.88</v>
      </c>
      <c r="P24" s="73">
        <v>23.64</v>
      </c>
      <c r="Q24" s="225"/>
      <c r="R24" s="9"/>
      <c r="T24" s="25"/>
    </row>
    <row r="25" spans="1:20" s="10" customFormat="1" ht="41.25" customHeight="1">
      <c r="A25" s="18"/>
      <c r="B25" s="223"/>
      <c r="C25" s="77" t="s">
        <v>52</v>
      </c>
      <c r="D25" s="78">
        <v>178</v>
      </c>
      <c r="E25" s="79" t="s">
        <v>53</v>
      </c>
      <c r="F25" s="80">
        <v>44911</v>
      </c>
      <c r="G25" s="79">
        <v>0.04</v>
      </c>
      <c r="H25" s="79">
        <v>0.31</v>
      </c>
      <c r="I25" s="79">
        <v>0.14130000000000001</v>
      </c>
      <c r="J25" s="79">
        <f t="shared" si="0"/>
        <v>0.49129999999999996</v>
      </c>
      <c r="K25" s="81">
        <f>25/14955</f>
        <v>1.671681711802073E-3</v>
      </c>
      <c r="L25" s="82" t="s">
        <v>48</v>
      </c>
      <c r="M25" s="79">
        <v>-5.48</v>
      </c>
      <c r="N25" s="79">
        <v>-5.58</v>
      </c>
      <c r="O25" s="79">
        <v>4.63</v>
      </c>
      <c r="P25" s="79">
        <v>11.82</v>
      </c>
      <c r="Q25" s="225"/>
      <c r="R25" s="9"/>
      <c r="T25" s="25"/>
    </row>
    <row r="26" spans="1:20" s="10" customFormat="1" ht="41.25" customHeight="1">
      <c r="A26" s="18"/>
      <c r="B26" s="223"/>
      <c r="C26" s="83" t="s">
        <v>54</v>
      </c>
      <c r="D26" s="21">
        <v>186</v>
      </c>
      <c r="E26" s="22" t="s">
        <v>51</v>
      </c>
      <c r="F26" s="23">
        <v>44708</v>
      </c>
      <c r="G26" s="22">
        <v>7.0000000000000007E-2</v>
      </c>
      <c r="H26" s="22">
        <v>0.32</v>
      </c>
      <c r="I26" s="22">
        <v>0.2127</v>
      </c>
      <c r="J26" s="22">
        <f t="shared" si="0"/>
        <v>0.60270000000000001</v>
      </c>
      <c r="K26" s="84">
        <f>175/15205</f>
        <v>1.1509371917132522E-2</v>
      </c>
      <c r="L26" s="85" t="s">
        <v>48</v>
      </c>
      <c r="M26" s="22">
        <v>-5.49</v>
      </c>
      <c r="N26" s="22">
        <v>-3.65</v>
      </c>
      <c r="O26" s="22">
        <v>13.9</v>
      </c>
      <c r="P26" s="22">
        <v>22.49</v>
      </c>
      <c r="Q26" s="225"/>
      <c r="R26" s="9"/>
      <c r="T26" s="25"/>
    </row>
    <row r="27" spans="1:20" s="10" customFormat="1" ht="41.25" customHeight="1">
      <c r="A27" s="18"/>
      <c r="B27" s="223"/>
      <c r="C27" s="77" t="s">
        <v>55</v>
      </c>
      <c r="D27" s="78">
        <v>639</v>
      </c>
      <c r="E27" s="79" t="s">
        <v>51</v>
      </c>
      <c r="F27" s="80">
        <v>42866</v>
      </c>
      <c r="G27" s="79">
        <v>0.3</v>
      </c>
      <c r="H27" s="79">
        <v>0.11</v>
      </c>
      <c r="I27" s="79">
        <v>0.10920000000000001</v>
      </c>
      <c r="J27" s="79">
        <f t="shared" si="0"/>
        <v>0.51919999999999999</v>
      </c>
      <c r="K27" s="81">
        <f>100/23845</f>
        <v>4.1937513105472848E-3</v>
      </c>
      <c r="L27" s="82" t="s">
        <v>48</v>
      </c>
      <c r="M27" s="79">
        <v>-5.5</v>
      </c>
      <c r="N27" s="79">
        <v>-5.46</v>
      </c>
      <c r="O27" s="79">
        <v>4.6349999999999998</v>
      </c>
      <c r="P27" s="79">
        <v>11.92</v>
      </c>
      <c r="Q27" s="225"/>
      <c r="R27" s="9"/>
      <c r="T27" s="25"/>
    </row>
    <row r="28" spans="1:20" s="10" customFormat="1" ht="41.25" customHeight="1">
      <c r="A28" s="18"/>
      <c r="B28" s="223"/>
      <c r="C28" s="83" t="s">
        <v>56</v>
      </c>
      <c r="D28" s="21">
        <v>9167</v>
      </c>
      <c r="E28" s="22" t="s">
        <v>57</v>
      </c>
      <c r="F28" s="23">
        <v>44293</v>
      </c>
      <c r="G28" s="22">
        <v>0.01</v>
      </c>
      <c r="H28" s="22">
        <v>0.1</v>
      </c>
      <c r="I28" s="22">
        <v>6.4000000000000001E-2</v>
      </c>
      <c r="J28" s="22">
        <f t="shared" si="0"/>
        <v>0.17399999999999999</v>
      </c>
      <c r="K28" s="84">
        <f>195/17885</f>
        <v>1.0902991333519709E-2</v>
      </c>
      <c r="L28" s="85" t="s">
        <v>48</v>
      </c>
      <c r="M28" s="22">
        <v>-5.39</v>
      </c>
      <c r="N28" s="22">
        <v>-3.43</v>
      </c>
      <c r="O28" s="22">
        <v>14.54</v>
      </c>
      <c r="P28" s="22">
        <v>23.63</v>
      </c>
      <c r="Q28" s="225"/>
      <c r="R28" s="9"/>
      <c r="T28" s="25"/>
    </row>
    <row r="29" spans="1:20" s="10" customFormat="1" ht="41.25" customHeight="1">
      <c r="A29" s="18"/>
      <c r="B29" s="223"/>
      <c r="C29" s="77" t="s">
        <v>58</v>
      </c>
      <c r="D29" s="78">
        <v>684</v>
      </c>
      <c r="E29" s="79" t="s">
        <v>53</v>
      </c>
      <c r="F29" s="80">
        <v>45002</v>
      </c>
      <c r="G29" s="79">
        <v>0.01</v>
      </c>
      <c r="H29" s="79">
        <v>0.19</v>
      </c>
      <c r="I29" s="79">
        <v>7.9000000000000001E-2</v>
      </c>
      <c r="J29" s="79">
        <f t="shared" si="0"/>
        <v>0.27900000000000003</v>
      </c>
      <c r="K29" s="81">
        <f>61/14430</f>
        <v>4.227304227304227E-3</v>
      </c>
      <c r="L29" s="82" t="s">
        <v>48</v>
      </c>
      <c r="M29" s="79">
        <v>-5.33</v>
      </c>
      <c r="N29" s="79">
        <v>-5.52</v>
      </c>
      <c r="O29" s="79">
        <v>4.42</v>
      </c>
      <c r="P29" s="79">
        <v>11.4</v>
      </c>
      <c r="Q29" s="225"/>
      <c r="R29" s="9"/>
      <c r="T29" s="25"/>
    </row>
    <row r="30" spans="1:20" s="10" customFormat="1" ht="41.25" customHeight="1">
      <c r="A30" s="18"/>
      <c r="B30" s="223"/>
      <c r="C30" s="83" t="s">
        <v>59</v>
      </c>
      <c r="D30" s="21">
        <v>19210</v>
      </c>
      <c r="E30" s="22" t="s">
        <v>22</v>
      </c>
      <c r="F30" s="23">
        <v>44047</v>
      </c>
      <c r="G30" s="22">
        <v>7.0000000000000007E-2</v>
      </c>
      <c r="H30" s="22">
        <v>7.0000000000000007E-2</v>
      </c>
      <c r="I30" s="22">
        <v>3.5499999999999997E-2</v>
      </c>
      <c r="J30" s="22">
        <f t="shared" si="0"/>
        <v>0.17550000000000002</v>
      </c>
      <c r="K30" s="84">
        <f>245/20655</f>
        <v>1.186153473735173E-2</v>
      </c>
      <c r="L30" s="85" t="s">
        <v>48</v>
      </c>
      <c r="M30" s="22">
        <v>-5.43</v>
      </c>
      <c r="N30" s="22">
        <v>-3.4</v>
      </c>
      <c r="O30" s="22">
        <v>14.51</v>
      </c>
      <c r="P30" s="22">
        <v>23.4</v>
      </c>
      <c r="Q30" s="225"/>
      <c r="R30" s="9"/>
      <c r="T30" s="25"/>
    </row>
    <row r="31" spans="1:20" s="10" customFormat="1" ht="41.25" customHeight="1">
      <c r="A31" s="18"/>
      <c r="B31" s="223"/>
      <c r="C31" s="83" t="s">
        <v>60</v>
      </c>
      <c r="D31" s="21">
        <v>1366</v>
      </c>
      <c r="E31" s="22" t="s">
        <v>53</v>
      </c>
      <c r="F31" s="23">
        <v>44729</v>
      </c>
      <c r="G31" s="22">
        <v>0.05</v>
      </c>
      <c r="H31" s="22">
        <v>0.08</v>
      </c>
      <c r="I31" s="22">
        <v>7.9699999999999993E-2</v>
      </c>
      <c r="J31" s="22">
        <f t="shared" si="0"/>
        <v>0.2097</v>
      </c>
      <c r="K31" s="84">
        <f>170/17065</f>
        <v>9.961910342806914E-3</v>
      </c>
      <c r="L31" s="85" t="s">
        <v>37</v>
      </c>
      <c r="M31" s="22">
        <v>-5.39</v>
      </c>
      <c r="N31" s="22">
        <v>-3.44</v>
      </c>
      <c r="O31" s="22">
        <v>14.48</v>
      </c>
      <c r="P31" s="22">
        <v>23.52</v>
      </c>
      <c r="Q31" s="225"/>
      <c r="R31" s="9"/>
      <c r="T31" s="25"/>
    </row>
    <row r="32" spans="1:20" s="10" customFormat="1" ht="41.25" customHeight="1">
      <c r="A32" s="18"/>
      <c r="B32" s="223"/>
      <c r="C32" s="83" t="s">
        <v>61</v>
      </c>
      <c r="D32" s="21">
        <v>110</v>
      </c>
      <c r="E32" s="22" t="s">
        <v>51</v>
      </c>
      <c r="F32" s="23">
        <v>44719</v>
      </c>
      <c r="G32" s="22">
        <v>4.4999999999999998E-2</v>
      </c>
      <c r="H32" s="22">
        <v>0.77</v>
      </c>
      <c r="I32" s="22">
        <v>1.2999999999999999E-2</v>
      </c>
      <c r="J32" s="22">
        <f t="shared" si="0"/>
        <v>0.82800000000000007</v>
      </c>
      <c r="K32" s="84">
        <f>101/15350</f>
        <v>6.579804560260586E-3</v>
      </c>
      <c r="L32" s="85" t="s">
        <v>37</v>
      </c>
      <c r="M32" s="22">
        <v>-5.59</v>
      </c>
      <c r="N32" s="22">
        <v>-3.51</v>
      </c>
      <c r="O32" s="22">
        <v>13.96</v>
      </c>
      <c r="P32" s="22">
        <v>23.59</v>
      </c>
      <c r="Q32" s="225"/>
      <c r="R32" s="9"/>
      <c r="T32" s="25"/>
    </row>
    <row r="33" spans="1:20" s="10" customFormat="1" ht="41.25" customHeight="1">
      <c r="A33" s="18"/>
      <c r="B33" s="223"/>
      <c r="C33" s="83" t="s">
        <v>62</v>
      </c>
      <c r="D33" s="21">
        <v>397</v>
      </c>
      <c r="E33" s="22" t="s">
        <v>51</v>
      </c>
      <c r="F33" s="23">
        <v>44834</v>
      </c>
      <c r="G33" s="22">
        <v>0.05</v>
      </c>
      <c r="H33" s="22">
        <v>0.14000000000000001</v>
      </c>
      <c r="I33" s="22">
        <v>9.7100000000000006E-2</v>
      </c>
      <c r="J33" s="22">
        <f t="shared" si="0"/>
        <v>0.28710000000000002</v>
      </c>
      <c r="K33" s="210" t="s">
        <v>24</v>
      </c>
      <c r="L33" s="211"/>
      <c r="M33" s="22">
        <v>-5.44</v>
      </c>
      <c r="N33" s="22">
        <v>-3.4</v>
      </c>
      <c r="O33" s="22">
        <v>14.4</v>
      </c>
      <c r="P33" s="22">
        <v>22.36</v>
      </c>
      <c r="Q33" s="226"/>
      <c r="R33" s="9"/>
      <c r="T33" s="25"/>
    </row>
    <row r="34" spans="1:20" s="9" customFormat="1" ht="9.75" customHeight="1">
      <c r="A34" s="18"/>
      <c r="B34" s="18"/>
      <c r="C34" s="26"/>
      <c r="D34" s="27"/>
      <c r="E34" s="28"/>
      <c r="F34" s="29"/>
      <c r="G34" s="28"/>
      <c r="H34" s="28"/>
      <c r="I34" s="28"/>
      <c r="J34" s="28"/>
      <c r="K34" s="30"/>
      <c r="L34" s="31"/>
      <c r="M34" s="28"/>
      <c r="N34" s="28"/>
      <c r="O34" s="28"/>
      <c r="P34" s="28"/>
      <c r="Q34" s="86"/>
      <c r="T34" s="32"/>
    </row>
    <row r="35" spans="1:20" s="10" customFormat="1" ht="41.25" customHeight="1">
      <c r="A35" s="18"/>
      <c r="B35" s="216" t="s">
        <v>63</v>
      </c>
      <c r="C35" s="87" t="s">
        <v>64</v>
      </c>
      <c r="D35" s="21">
        <v>704</v>
      </c>
      <c r="E35" s="22" t="s">
        <v>65</v>
      </c>
      <c r="F35" s="23" t="s">
        <v>66</v>
      </c>
      <c r="G35" s="22">
        <v>0.15</v>
      </c>
      <c r="H35" s="22">
        <v>0.05</v>
      </c>
      <c r="I35" s="22">
        <v>0.13150000000000001</v>
      </c>
      <c r="J35" s="22">
        <f t="shared" ref="J35:J40" si="1">SUM(G35:I35)</f>
        <v>0.33150000000000002</v>
      </c>
      <c r="K35" s="84">
        <v>8.2000000000000007E-3</v>
      </c>
      <c r="L35" s="85" t="s">
        <v>48</v>
      </c>
      <c r="M35" s="22">
        <v>-4.42</v>
      </c>
      <c r="N35" s="22">
        <v>-4.3</v>
      </c>
      <c r="O35" s="22">
        <v>13</v>
      </c>
      <c r="P35" s="22">
        <v>23.16</v>
      </c>
      <c r="Q35" s="24" t="s">
        <v>67</v>
      </c>
      <c r="R35" s="9"/>
      <c r="T35" s="25"/>
    </row>
    <row r="36" spans="1:20" s="10" customFormat="1" ht="41.25" customHeight="1">
      <c r="A36" s="18"/>
      <c r="B36" s="217"/>
      <c r="C36" s="83" t="s">
        <v>68</v>
      </c>
      <c r="D36" s="21">
        <v>387</v>
      </c>
      <c r="E36" s="22" t="s">
        <v>65</v>
      </c>
      <c r="F36" s="23" t="s">
        <v>69</v>
      </c>
      <c r="G36" s="22">
        <v>0.8</v>
      </c>
      <c r="H36" s="22">
        <v>0.33</v>
      </c>
      <c r="I36" s="22">
        <v>0.31419999999999998</v>
      </c>
      <c r="J36" s="22">
        <f t="shared" si="1"/>
        <v>1.4442000000000002</v>
      </c>
      <c r="K36" s="210" t="s">
        <v>24</v>
      </c>
      <c r="L36" s="211"/>
      <c r="M36" s="22">
        <v>-10.92</v>
      </c>
      <c r="N36" s="22">
        <v>-8.7200000000000006</v>
      </c>
      <c r="O36" s="22">
        <v>17.41</v>
      </c>
      <c r="P36" s="22">
        <v>25.9</v>
      </c>
      <c r="Q36" s="24"/>
      <c r="R36" s="9"/>
      <c r="T36" s="25"/>
    </row>
    <row r="37" spans="1:20" s="10" customFormat="1" ht="41.25" customHeight="1">
      <c r="A37" s="18"/>
      <c r="B37" s="217"/>
      <c r="C37" s="87" t="s">
        <v>70</v>
      </c>
      <c r="D37" s="21">
        <v>1848</v>
      </c>
      <c r="E37" s="22" t="s">
        <v>71</v>
      </c>
      <c r="F37" s="23" t="s">
        <v>72</v>
      </c>
      <c r="G37" s="22">
        <v>0.2</v>
      </c>
      <c r="H37" s="22">
        <v>7.0000000000000007E-2</v>
      </c>
      <c r="I37" s="22">
        <v>0.1452</v>
      </c>
      <c r="J37" s="22">
        <f t="shared" si="1"/>
        <v>0.41520000000000001</v>
      </c>
      <c r="K37" s="84">
        <v>1.2800000000000001E-2</v>
      </c>
      <c r="L37" s="85" t="s">
        <v>48</v>
      </c>
      <c r="M37" s="22">
        <v>-3.25</v>
      </c>
      <c r="N37" s="22">
        <v>-3.46</v>
      </c>
      <c r="O37" s="22">
        <v>11.4</v>
      </c>
      <c r="P37" s="22" t="s">
        <v>73</v>
      </c>
      <c r="Q37" s="24" t="s">
        <v>74</v>
      </c>
      <c r="R37" s="9"/>
      <c r="T37" s="25"/>
    </row>
    <row r="38" spans="1:20" s="10" customFormat="1" ht="41.25" customHeight="1">
      <c r="A38" s="18"/>
      <c r="B38" s="217"/>
      <c r="C38" s="247" t="s">
        <v>75</v>
      </c>
      <c r="D38" s="148">
        <v>103</v>
      </c>
      <c r="E38" s="149" t="s">
        <v>57</v>
      </c>
      <c r="F38" s="150" t="s">
        <v>76</v>
      </c>
      <c r="G38" s="149">
        <v>0.15</v>
      </c>
      <c r="H38" s="149">
        <v>0.32</v>
      </c>
      <c r="I38" s="149">
        <v>7.9100000000000004E-2</v>
      </c>
      <c r="J38" s="149">
        <f t="shared" si="1"/>
        <v>0.54909999999999992</v>
      </c>
      <c r="K38" s="248" t="s">
        <v>24</v>
      </c>
      <c r="L38" s="249"/>
      <c r="M38" s="149">
        <v>-3.25</v>
      </c>
      <c r="N38" s="149">
        <v>-3.63</v>
      </c>
      <c r="O38" s="149" t="s">
        <v>73</v>
      </c>
      <c r="P38" s="149" t="s">
        <v>73</v>
      </c>
      <c r="Q38" s="213" t="s">
        <v>77</v>
      </c>
      <c r="R38" s="9"/>
      <c r="T38" s="25"/>
    </row>
    <row r="39" spans="1:20" s="10" customFormat="1" ht="41.25" customHeight="1">
      <c r="A39" s="18"/>
      <c r="B39" s="217"/>
      <c r="C39" s="147" t="s">
        <v>78</v>
      </c>
      <c r="D39" s="148">
        <v>103</v>
      </c>
      <c r="E39" s="149" t="s">
        <v>31</v>
      </c>
      <c r="F39" s="150" t="s">
        <v>79</v>
      </c>
      <c r="G39" s="149">
        <v>0.1</v>
      </c>
      <c r="H39" s="149">
        <v>0.02</v>
      </c>
      <c r="I39" s="149">
        <v>0</v>
      </c>
      <c r="J39" s="149">
        <f t="shared" si="1"/>
        <v>0.12000000000000001</v>
      </c>
      <c r="K39" s="151">
        <v>2.7300000000000001E-2</v>
      </c>
      <c r="L39" s="170" t="s">
        <v>37</v>
      </c>
      <c r="M39" s="149">
        <v>-3.36</v>
      </c>
      <c r="N39" s="149" t="s">
        <v>73</v>
      </c>
      <c r="O39" s="149" t="s">
        <v>73</v>
      </c>
      <c r="P39" s="149" t="s">
        <v>73</v>
      </c>
      <c r="Q39" s="215"/>
      <c r="R39" s="9"/>
      <c r="T39" s="25"/>
    </row>
    <row r="40" spans="1:20" s="10" customFormat="1" ht="41.25" customHeight="1">
      <c r="A40" s="18"/>
      <c r="B40" s="218"/>
      <c r="C40" s="87" t="s">
        <v>80</v>
      </c>
      <c r="D40" s="21">
        <v>187</v>
      </c>
      <c r="E40" s="22" t="s">
        <v>57</v>
      </c>
      <c r="F40" s="23" t="s">
        <v>81</v>
      </c>
      <c r="G40" s="22">
        <v>0.36</v>
      </c>
      <c r="H40" s="22">
        <v>0.12</v>
      </c>
      <c r="I40" s="22">
        <v>0.12740000000000001</v>
      </c>
      <c r="J40" s="22">
        <f t="shared" si="1"/>
        <v>0.60739999999999994</v>
      </c>
      <c r="K40" s="210" t="s">
        <v>24</v>
      </c>
      <c r="L40" s="211"/>
      <c r="M40" s="22">
        <v>-8.17</v>
      </c>
      <c r="N40" s="22">
        <v>-3.61</v>
      </c>
      <c r="O40" s="22">
        <v>16.690000000000001</v>
      </c>
      <c r="P40" s="22" t="s">
        <v>73</v>
      </c>
      <c r="Q40" s="24" t="s">
        <v>82</v>
      </c>
      <c r="R40" s="9"/>
      <c r="T40" s="25"/>
    </row>
    <row r="41" spans="1:20" s="9" customFormat="1" ht="9" customHeight="1">
      <c r="A41" s="18"/>
      <c r="B41" s="18"/>
      <c r="C41" s="26"/>
      <c r="D41" s="27"/>
      <c r="E41" s="28"/>
      <c r="F41" s="29"/>
      <c r="G41" s="28"/>
      <c r="H41" s="28"/>
      <c r="I41" s="28"/>
      <c r="J41" s="28"/>
      <c r="K41" s="30"/>
      <c r="L41" s="31"/>
      <c r="M41" s="28"/>
      <c r="N41" s="28"/>
      <c r="O41" s="28"/>
      <c r="P41" s="28"/>
      <c r="Q41" s="86"/>
      <c r="T41" s="32"/>
    </row>
    <row r="42" spans="1:20" s="10" customFormat="1" ht="41.25" customHeight="1">
      <c r="A42" s="18"/>
      <c r="B42" s="216" t="s">
        <v>83</v>
      </c>
      <c r="C42" s="77" t="s">
        <v>84</v>
      </c>
      <c r="D42" s="78">
        <v>682</v>
      </c>
      <c r="E42" s="79" t="s">
        <v>28</v>
      </c>
      <c r="F42" s="80" t="s">
        <v>85</v>
      </c>
      <c r="G42" s="79">
        <v>0.25</v>
      </c>
      <c r="H42" s="79">
        <v>7.0000000000000007E-2</v>
      </c>
      <c r="I42" s="79">
        <v>1.9800000000000002E-2</v>
      </c>
      <c r="J42" s="79">
        <f>SUM(G42:I42)</f>
        <v>0.33979999999999999</v>
      </c>
      <c r="K42" s="245" t="s">
        <v>24</v>
      </c>
      <c r="L42" s="246"/>
      <c r="M42" s="79">
        <v>-11.2</v>
      </c>
      <c r="N42" s="79">
        <v>-12.46</v>
      </c>
      <c r="O42" s="79">
        <v>5.86</v>
      </c>
      <c r="P42" s="79">
        <v>18.41</v>
      </c>
      <c r="Q42" s="24"/>
      <c r="R42" s="9"/>
      <c r="T42" s="25"/>
    </row>
    <row r="43" spans="1:20" s="10" customFormat="1" ht="41.25" customHeight="1">
      <c r="A43" s="18"/>
      <c r="B43" s="218"/>
      <c r="C43" s="77" t="s">
        <v>86</v>
      </c>
      <c r="D43" s="78">
        <v>117</v>
      </c>
      <c r="E43" s="79" t="s">
        <v>71</v>
      </c>
      <c r="F43" s="80" t="s">
        <v>85</v>
      </c>
      <c r="G43" s="79">
        <v>0.59</v>
      </c>
      <c r="H43" s="79">
        <v>0.06</v>
      </c>
      <c r="I43" s="79">
        <v>2.9600000000000001E-2</v>
      </c>
      <c r="J43" s="79">
        <f>SUM(G43:I43)</f>
        <v>0.67959999999999987</v>
      </c>
      <c r="K43" s="245" t="s">
        <v>87</v>
      </c>
      <c r="L43" s="246"/>
      <c r="M43" s="79">
        <v>5.9</v>
      </c>
      <c r="N43" s="79">
        <v>6.83</v>
      </c>
      <c r="O43" s="79">
        <v>-2.4</v>
      </c>
      <c r="P43" s="79">
        <v>-7.01</v>
      </c>
      <c r="Q43" s="24"/>
      <c r="R43" s="9"/>
      <c r="T43" s="25"/>
    </row>
    <row r="44" spans="1:20" s="9" customFormat="1" ht="20.25" customHeight="1">
      <c r="A44" s="18"/>
      <c r="B44" s="18"/>
      <c r="C44" s="26"/>
      <c r="D44" s="27"/>
      <c r="E44" s="28"/>
      <c r="F44" s="29"/>
      <c r="G44" s="28"/>
      <c r="H44" s="28"/>
      <c r="I44" s="28"/>
      <c r="J44" s="28"/>
      <c r="K44" s="30"/>
      <c r="L44" s="31"/>
      <c r="M44" s="28"/>
      <c r="N44" s="28"/>
      <c r="O44" s="28"/>
      <c r="P44" s="28"/>
      <c r="Q44" s="86"/>
      <c r="T44" s="32"/>
    </row>
    <row r="45" spans="1:20" s="10" customFormat="1" ht="41.25" customHeight="1">
      <c r="A45" s="18"/>
      <c r="B45" s="207" t="s">
        <v>88</v>
      </c>
      <c r="C45" s="83" t="s">
        <v>89</v>
      </c>
      <c r="D45" s="21">
        <v>20168</v>
      </c>
      <c r="E45" s="22" t="s">
        <v>22</v>
      </c>
      <c r="F45" s="23" t="s">
        <v>90</v>
      </c>
      <c r="G45" s="22">
        <v>9.9000000000000008E-3</v>
      </c>
      <c r="H45" s="22">
        <v>0.1</v>
      </c>
      <c r="I45" s="22">
        <v>7.8200000000000006E-2</v>
      </c>
      <c r="J45" s="22">
        <f t="shared" ref="J45:J52" si="2">SUM(G45:I45)</f>
        <v>0.18810000000000002</v>
      </c>
      <c r="K45" s="210" t="s">
        <v>24</v>
      </c>
      <c r="L45" s="211"/>
      <c r="M45" s="22">
        <v>-7.49</v>
      </c>
      <c r="N45" s="22">
        <v>-4.28</v>
      </c>
      <c r="O45" s="22">
        <v>16.82</v>
      </c>
      <c r="P45" s="22">
        <v>22.22</v>
      </c>
      <c r="Q45" s="213" t="s">
        <v>91</v>
      </c>
      <c r="R45" s="9"/>
      <c r="T45" s="25"/>
    </row>
    <row r="46" spans="1:20" s="10" customFormat="1" ht="41.25" customHeight="1">
      <c r="A46" s="18"/>
      <c r="B46" s="208"/>
      <c r="C46" s="83" t="s">
        <v>92</v>
      </c>
      <c r="D46" s="21">
        <v>3200</v>
      </c>
      <c r="E46" s="22" t="s">
        <v>57</v>
      </c>
      <c r="F46" s="23" t="s">
        <v>93</v>
      </c>
      <c r="G46" s="22">
        <v>9.9000000000000008E-3</v>
      </c>
      <c r="H46" s="22">
        <v>0.12</v>
      </c>
      <c r="I46" s="22">
        <v>0.1201</v>
      </c>
      <c r="J46" s="22">
        <f t="shared" si="2"/>
        <v>0.25</v>
      </c>
      <c r="K46" s="84">
        <v>5.4000000000000003E-3</v>
      </c>
      <c r="L46" s="85" t="s">
        <v>48</v>
      </c>
      <c r="M46" s="22">
        <v>-7.56</v>
      </c>
      <c r="N46" s="22">
        <v>-6.6</v>
      </c>
      <c r="O46" s="22">
        <v>6.08</v>
      </c>
      <c r="P46" s="22">
        <v>9.9600000000000009</v>
      </c>
      <c r="Q46" s="214"/>
      <c r="R46" s="9"/>
      <c r="T46" s="25"/>
    </row>
    <row r="47" spans="1:20" s="10" customFormat="1" ht="41.25" customHeight="1">
      <c r="A47" s="18"/>
      <c r="B47" s="208"/>
      <c r="C47" s="83" t="s">
        <v>94</v>
      </c>
      <c r="D47" s="21">
        <v>46027</v>
      </c>
      <c r="E47" s="22" t="s">
        <v>57</v>
      </c>
      <c r="F47" s="23" t="s">
        <v>95</v>
      </c>
      <c r="G47" s="22">
        <v>7.0000000000000007E-2</v>
      </c>
      <c r="H47" s="22">
        <v>0.12</v>
      </c>
      <c r="I47" s="22">
        <v>2.6800000000000001E-2</v>
      </c>
      <c r="J47" s="22">
        <f t="shared" si="2"/>
        <v>0.21679999999999999</v>
      </c>
      <c r="K47" s="84">
        <v>4.4999999999999997E-3</v>
      </c>
      <c r="L47" s="85" t="s">
        <v>48</v>
      </c>
      <c r="M47" s="22">
        <v>-7.46</v>
      </c>
      <c r="N47" s="22">
        <v>-4.26</v>
      </c>
      <c r="O47" s="22">
        <v>16.670000000000002</v>
      </c>
      <c r="P47" s="22">
        <v>21.95</v>
      </c>
      <c r="Q47" s="214"/>
      <c r="R47" s="9"/>
      <c r="T47" s="25"/>
    </row>
    <row r="48" spans="1:20" s="10" customFormat="1" ht="41.25" customHeight="1">
      <c r="A48" s="18"/>
      <c r="B48" s="208"/>
      <c r="C48" s="77" t="s">
        <v>96</v>
      </c>
      <c r="D48" s="78">
        <v>2333</v>
      </c>
      <c r="E48" s="79" t="s">
        <v>57</v>
      </c>
      <c r="F48" s="80" t="s">
        <v>97</v>
      </c>
      <c r="G48" s="79">
        <v>7.0000000000000007E-2</v>
      </c>
      <c r="H48" s="79">
        <v>0.15</v>
      </c>
      <c r="I48" s="79">
        <v>7.7299999999999994E-2</v>
      </c>
      <c r="J48" s="79">
        <f t="shared" si="2"/>
        <v>0.29730000000000001</v>
      </c>
      <c r="K48" s="245" t="s">
        <v>24</v>
      </c>
      <c r="L48" s="246"/>
      <c r="M48" s="79">
        <v>-7.64</v>
      </c>
      <c r="N48" s="79">
        <v>-6.47</v>
      </c>
      <c r="O48" s="79">
        <v>6.13</v>
      </c>
      <c r="P48" s="79">
        <v>10.06</v>
      </c>
      <c r="Q48" s="214"/>
      <c r="R48" s="9"/>
      <c r="T48" s="25"/>
    </row>
    <row r="49" spans="1:20" s="10" customFormat="1" ht="41.25" customHeight="1">
      <c r="A49" s="18"/>
      <c r="B49" s="208"/>
      <c r="C49" s="83" t="s">
        <v>98</v>
      </c>
      <c r="D49" s="21">
        <v>388</v>
      </c>
      <c r="E49" s="22" t="s">
        <v>71</v>
      </c>
      <c r="F49" s="23" t="s">
        <v>99</v>
      </c>
      <c r="G49" s="22">
        <v>0.05</v>
      </c>
      <c r="H49" s="22">
        <v>0.31</v>
      </c>
      <c r="I49" s="22">
        <v>0.21959999999999999</v>
      </c>
      <c r="J49" s="22">
        <f t="shared" si="2"/>
        <v>0.5796</v>
      </c>
      <c r="K49" s="84">
        <v>7.1000000000000004E-3</v>
      </c>
      <c r="L49" s="85" t="s">
        <v>48</v>
      </c>
      <c r="M49" s="22">
        <v>-7.47</v>
      </c>
      <c r="N49" s="22">
        <v>-4.3</v>
      </c>
      <c r="O49" s="22">
        <v>16.57</v>
      </c>
      <c r="P49" s="22" t="s">
        <v>73</v>
      </c>
      <c r="Q49" s="214"/>
      <c r="R49" s="9"/>
      <c r="T49" s="25"/>
    </row>
    <row r="50" spans="1:20" s="10" customFormat="1" ht="41.25" customHeight="1">
      <c r="A50" s="18"/>
      <c r="B50" s="208"/>
      <c r="C50" s="83" t="s">
        <v>100</v>
      </c>
      <c r="D50" s="21">
        <v>13909</v>
      </c>
      <c r="E50" s="22" t="s">
        <v>22</v>
      </c>
      <c r="F50" s="23" t="s">
        <v>101</v>
      </c>
      <c r="G50" s="22">
        <v>7.0000000000000007E-2</v>
      </c>
      <c r="H50" s="22">
        <v>0.09</v>
      </c>
      <c r="I50" s="22">
        <v>3.3700000000000001E-2</v>
      </c>
      <c r="J50" s="22">
        <f t="shared" si="2"/>
        <v>0.19370000000000001</v>
      </c>
      <c r="K50" s="84">
        <v>5.5999999999999999E-3</v>
      </c>
      <c r="L50" s="85" t="s">
        <v>48</v>
      </c>
      <c r="M50" s="22">
        <v>-7.49</v>
      </c>
      <c r="N50" s="22">
        <v>-4.3099999999999996</v>
      </c>
      <c r="O50" s="22">
        <v>16.66</v>
      </c>
      <c r="P50" s="22">
        <v>21.87</v>
      </c>
      <c r="Q50" s="214"/>
      <c r="R50" s="9"/>
      <c r="T50" s="25"/>
    </row>
    <row r="51" spans="1:20" s="10" customFormat="1" ht="41.25" customHeight="1">
      <c r="A51" s="18"/>
      <c r="B51" s="208"/>
      <c r="C51" s="83" t="s">
        <v>102</v>
      </c>
      <c r="D51" s="21">
        <v>9708</v>
      </c>
      <c r="E51" s="22" t="s">
        <v>22</v>
      </c>
      <c r="F51" s="23" t="s">
        <v>103</v>
      </c>
      <c r="G51" s="22">
        <v>0.01</v>
      </c>
      <c r="H51" s="22">
        <v>0.13</v>
      </c>
      <c r="I51" s="22">
        <v>5.2400000000000002E-2</v>
      </c>
      <c r="J51" s="22">
        <f t="shared" si="2"/>
        <v>0.19240000000000002</v>
      </c>
      <c r="K51" s="84">
        <v>5.8999999999999999E-3</v>
      </c>
      <c r="L51" s="85" t="s">
        <v>48</v>
      </c>
      <c r="M51" s="22">
        <v>-7.5</v>
      </c>
      <c r="N51" s="22">
        <v>-4.3</v>
      </c>
      <c r="O51" s="22">
        <v>16.66</v>
      </c>
      <c r="P51" s="22">
        <v>22.04</v>
      </c>
      <c r="Q51" s="214"/>
      <c r="R51" s="9"/>
      <c r="T51" s="25"/>
    </row>
    <row r="52" spans="1:20" s="10" customFormat="1" ht="41.25" customHeight="1">
      <c r="A52" s="18"/>
      <c r="B52" s="209"/>
      <c r="C52" s="77" t="s">
        <v>104</v>
      </c>
      <c r="D52" s="78">
        <v>536</v>
      </c>
      <c r="E52" s="79" t="s">
        <v>71</v>
      </c>
      <c r="F52" s="80" t="s">
        <v>105</v>
      </c>
      <c r="G52" s="79">
        <v>0.04</v>
      </c>
      <c r="H52" s="79">
        <v>0.14000000000000001</v>
      </c>
      <c r="I52" s="79">
        <v>0.30049999999999999</v>
      </c>
      <c r="J52" s="79">
        <f t="shared" si="2"/>
        <v>0.48050000000000004</v>
      </c>
      <c r="K52" s="245" t="s">
        <v>24</v>
      </c>
      <c r="L52" s="246"/>
      <c r="M52" s="79">
        <v>-7.66</v>
      </c>
      <c r="N52" s="79">
        <v>-6.55</v>
      </c>
      <c r="O52" s="79">
        <v>6.21</v>
      </c>
      <c r="P52" s="79">
        <v>10.15</v>
      </c>
      <c r="Q52" s="215"/>
      <c r="R52" s="9"/>
      <c r="T52" s="25"/>
    </row>
    <row r="53" spans="1:20" s="9" customFormat="1" ht="9.75" customHeight="1">
      <c r="A53" s="18"/>
      <c r="B53" s="18"/>
      <c r="C53" s="26"/>
      <c r="D53" s="27"/>
      <c r="E53" s="28"/>
      <c r="F53" s="29"/>
      <c r="G53" s="28"/>
      <c r="H53" s="28"/>
      <c r="I53" s="28"/>
      <c r="J53" s="28"/>
      <c r="K53" s="30"/>
      <c r="L53" s="31"/>
      <c r="M53" s="28"/>
      <c r="N53" s="28"/>
      <c r="O53" s="28"/>
      <c r="P53" s="28"/>
      <c r="Q53" s="86"/>
      <c r="T53" s="32"/>
    </row>
    <row r="54" spans="1:20" s="10" customFormat="1" ht="41.25" customHeight="1">
      <c r="A54" s="18"/>
      <c r="B54" s="207" t="s">
        <v>106</v>
      </c>
      <c r="C54" s="87" t="s">
        <v>107</v>
      </c>
      <c r="D54" s="21">
        <v>70</v>
      </c>
      <c r="E54" s="22" t="s">
        <v>31</v>
      </c>
      <c r="F54" s="23" t="s">
        <v>108</v>
      </c>
      <c r="G54" s="22">
        <v>0.49</v>
      </c>
      <c r="H54" s="22">
        <v>0.22</v>
      </c>
      <c r="I54" s="22">
        <v>0.10340000000000001</v>
      </c>
      <c r="J54" s="22">
        <f>SUM(G54:I54)</f>
        <v>0.81340000000000001</v>
      </c>
      <c r="K54" s="210" t="s">
        <v>24</v>
      </c>
      <c r="L54" s="211"/>
      <c r="M54" s="22">
        <v>-6.91</v>
      </c>
      <c r="N54" s="22">
        <v>-5.18</v>
      </c>
      <c r="O54" s="22">
        <v>16.25</v>
      </c>
      <c r="P54" s="22">
        <v>13.57</v>
      </c>
      <c r="Q54" s="24" t="s">
        <v>109</v>
      </c>
      <c r="R54" s="9"/>
      <c r="T54" s="25"/>
    </row>
    <row r="55" spans="1:20" s="10" customFormat="1" ht="41.25" customHeight="1">
      <c r="A55" s="18"/>
      <c r="B55" s="208"/>
      <c r="C55" s="83" t="s">
        <v>110</v>
      </c>
      <c r="D55" s="21">
        <v>2633</v>
      </c>
      <c r="E55" s="22" t="s">
        <v>57</v>
      </c>
      <c r="F55" s="23" t="s">
        <v>69</v>
      </c>
      <c r="G55" s="22">
        <v>0.8</v>
      </c>
      <c r="H55" s="22">
        <v>0.14000000000000001</v>
      </c>
      <c r="I55" s="22">
        <v>0.30149999999999999</v>
      </c>
      <c r="J55" s="22">
        <f>SUM(G55:I55)</f>
        <v>1.2415</v>
      </c>
      <c r="K55" s="210" t="s">
        <v>24</v>
      </c>
      <c r="L55" s="211"/>
      <c r="M55" s="22">
        <v>-15.06</v>
      </c>
      <c r="N55" s="22">
        <v>-12.1</v>
      </c>
      <c r="O55" s="22">
        <v>27.52</v>
      </c>
      <c r="P55" s="22">
        <v>25.71</v>
      </c>
      <c r="Q55" s="24"/>
      <c r="R55" s="9"/>
      <c r="T55" s="25"/>
    </row>
    <row r="56" spans="1:20" s="10" customFormat="1" ht="41.25" customHeight="1">
      <c r="A56" s="18"/>
      <c r="B56" s="209"/>
      <c r="C56" s="87" t="s">
        <v>111</v>
      </c>
      <c r="D56" s="21">
        <v>205</v>
      </c>
      <c r="E56" s="22" t="s">
        <v>112</v>
      </c>
      <c r="F56" s="23" t="s">
        <v>113</v>
      </c>
      <c r="G56" s="22">
        <v>9.7999999999999997E-3</v>
      </c>
      <c r="H56" s="22">
        <v>0.01</v>
      </c>
      <c r="I56" s="22">
        <v>2.9499999999999998E-2</v>
      </c>
      <c r="J56" s="22">
        <f>SUM(G56:I56)</f>
        <v>4.9299999999999997E-2</v>
      </c>
      <c r="K56" s="210" t="s">
        <v>24</v>
      </c>
      <c r="L56" s="211"/>
      <c r="M56" s="22">
        <v>-7.66</v>
      </c>
      <c r="N56" s="22">
        <v>-4.84</v>
      </c>
      <c r="O56" s="22" t="s">
        <v>73</v>
      </c>
      <c r="P56" s="22" t="s">
        <v>73</v>
      </c>
      <c r="Q56" s="24" t="s">
        <v>122</v>
      </c>
      <c r="R56" s="9"/>
      <c r="T56" s="25"/>
    </row>
    <row r="57" spans="1:20" s="9" customFormat="1" ht="9" customHeight="1">
      <c r="A57" s="18"/>
      <c r="B57" s="18"/>
      <c r="C57" s="26"/>
      <c r="D57" s="27"/>
      <c r="E57" s="28"/>
      <c r="F57" s="29"/>
      <c r="G57" s="28"/>
      <c r="H57" s="28"/>
      <c r="I57" s="28"/>
      <c r="J57" s="28"/>
      <c r="K57" s="30"/>
      <c r="L57" s="31"/>
      <c r="M57" s="28"/>
      <c r="N57" s="28"/>
      <c r="O57" s="28"/>
      <c r="P57" s="28"/>
      <c r="Q57" s="86"/>
      <c r="T57" s="32"/>
    </row>
    <row r="58" spans="1:20" s="10" customFormat="1" ht="41.25" customHeight="1">
      <c r="A58" s="18"/>
      <c r="B58" s="207" t="s">
        <v>114</v>
      </c>
      <c r="C58" s="83" t="s">
        <v>115</v>
      </c>
      <c r="D58" s="21">
        <v>1218</v>
      </c>
      <c r="E58" s="22" t="s">
        <v>57</v>
      </c>
      <c r="F58" s="23" t="s">
        <v>116</v>
      </c>
      <c r="G58" s="22">
        <v>0.25</v>
      </c>
      <c r="H58" s="22">
        <v>0.13</v>
      </c>
      <c r="I58" s="22">
        <v>2.1100000000000001E-2</v>
      </c>
      <c r="J58" s="22">
        <f>SUM(G58:I58)</f>
        <v>0.40110000000000001</v>
      </c>
      <c r="K58" s="210" t="s">
        <v>24</v>
      </c>
      <c r="L58" s="211"/>
      <c r="M58" s="22">
        <v>-15.07</v>
      </c>
      <c r="N58" s="22">
        <v>-10.27</v>
      </c>
      <c r="O58" s="22">
        <v>32.51</v>
      </c>
      <c r="P58" s="22">
        <v>38.25</v>
      </c>
      <c r="Q58" s="24"/>
      <c r="R58" s="9"/>
      <c r="T58" s="25"/>
    </row>
    <row r="59" spans="1:20" s="10" customFormat="1" ht="41.25" customHeight="1">
      <c r="A59" s="18"/>
      <c r="B59" s="208"/>
      <c r="C59" s="77" t="s">
        <v>117</v>
      </c>
      <c r="D59" s="78">
        <v>1726</v>
      </c>
      <c r="E59" s="79" t="s">
        <v>57</v>
      </c>
      <c r="F59" s="80" t="s">
        <v>118</v>
      </c>
      <c r="G59" s="79">
        <v>0.3</v>
      </c>
      <c r="H59" s="79">
        <v>0.09</v>
      </c>
      <c r="I59" s="79">
        <v>5.4600000000000003E-2</v>
      </c>
      <c r="J59" s="79">
        <f>SUM(G59:I59)</f>
        <v>0.4446</v>
      </c>
      <c r="K59" s="245" t="s">
        <v>24</v>
      </c>
      <c r="L59" s="246"/>
      <c r="M59" s="79">
        <v>-14.58</v>
      </c>
      <c r="N59" s="79">
        <v>-13.57</v>
      </c>
      <c r="O59" s="79">
        <v>9.9600000000000009</v>
      </c>
      <c r="P59" s="79">
        <v>14.82</v>
      </c>
      <c r="Q59" s="24"/>
      <c r="R59" s="9"/>
      <c r="T59" s="25"/>
    </row>
    <row r="60" spans="1:20" s="10" customFormat="1" ht="41.25" customHeight="1">
      <c r="A60" s="18"/>
      <c r="B60" s="209"/>
      <c r="C60" s="77" t="s">
        <v>119</v>
      </c>
      <c r="D60" s="78">
        <v>276</v>
      </c>
      <c r="E60" s="79" t="s">
        <v>57</v>
      </c>
      <c r="F60" s="80" t="s">
        <v>118</v>
      </c>
      <c r="G60" s="79">
        <v>0.3</v>
      </c>
      <c r="H60" s="79">
        <v>0.1</v>
      </c>
      <c r="I60" s="79">
        <v>7.4200000000000002E-2</v>
      </c>
      <c r="J60" s="79">
        <f>SUM(G60:I60)</f>
        <v>0.47420000000000001</v>
      </c>
      <c r="K60" s="245" t="s">
        <v>87</v>
      </c>
      <c r="L60" s="246"/>
      <c r="M60" s="79">
        <v>8.01</v>
      </c>
      <c r="N60" s="79">
        <v>7.15</v>
      </c>
      <c r="O60" s="79">
        <v>-4.82</v>
      </c>
      <c r="P60" s="79">
        <v>-7.01</v>
      </c>
      <c r="Q60" s="24"/>
      <c r="R60" s="9"/>
      <c r="T60" s="25"/>
    </row>
    <row r="61" spans="1:20" s="9" customFormat="1" ht="41.25" customHeight="1">
      <c r="A61" s="18"/>
      <c r="B61" s="128"/>
      <c r="C61" s="167"/>
      <c r="D61" s="27"/>
      <c r="E61" s="28"/>
      <c r="F61" s="29"/>
      <c r="G61" s="28"/>
      <c r="H61" s="28"/>
      <c r="I61" s="28"/>
      <c r="J61" s="28"/>
      <c r="K61" s="30"/>
      <c r="L61" s="30"/>
      <c r="M61" s="129"/>
      <c r="N61" s="129"/>
      <c r="O61" s="129"/>
      <c r="P61" s="129"/>
      <c r="Q61" s="86"/>
      <c r="T61" s="32"/>
    </row>
    <row r="62" spans="1:20" s="10" customFormat="1" ht="41.25" customHeight="1">
      <c r="A62" s="18"/>
      <c r="B62" s="212" t="s">
        <v>535</v>
      </c>
      <c r="C62" s="169" t="s">
        <v>484</v>
      </c>
      <c r="D62" s="131">
        <v>90</v>
      </c>
      <c r="E62" s="132" t="s">
        <v>31</v>
      </c>
      <c r="F62" s="133" t="s">
        <v>485</v>
      </c>
      <c r="G62" s="132">
        <v>0.99</v>
      </c>
      <c r="H62" s="132">
        <v>0.18</v>
      </c>
      <c r="I62" s="132">
        <v>0.19289999999999999</v>
      </c>
      <c r="J62" s="132">
        <f>SUM(G62:I62)</f>
        <v>1.3629</v>
      </c>
      <c r="K62" s="186" t="s">
        <v>24</v>
      </c>
      <c r="L62" s="186"/>
      <c r="M62" s="136">
        <v>-6.22</v>
      </c>
      <c r="N62" s="136">
        <v>2.85</v>
      </c>
      <c r="O62" s="136">
        <v>32.14</v>
      </c>
      <c r="P62" s="136" t="s">
        <v>73</v>
      </c>
      <c r="Q62" s="137" t="s">
        <v>536</v>
      </c>
      <c r="R62" s="9"/>
      <c r="T62" s="25"/>
    </row>
    <row r="63" spans="1:20" s="10" customFormat="1" ht="41.25" customHeight="1">
      <c r="A63" s="18"/>
      <c r="B63" s="212"/>
      <c r="C63" s="20" t="s">
        <v>486</v>
      </c>
      <c r="D63" s="131">
        <v>446</v>
      </c>
      <c r="E63" s="132" t="s">
        <v>28</v>
      </c>
      <c r="F63" s="133" t="s">
        <v>487</v>
      </c>
      <c r="G63" s="132">
        <v>0.99</v>
      </c>
      <c r="H63" s="132">
        <v>0.13</v>
      </c>
      <c r="I63" s="132">
        <v>0.18679999999999999</v>
      </c>
      <c r="J63" s="132">
        <f>SUM(G63:I63)</f>
        <v>1.3068000000000002</v>
      </c>
      <c r="K63" s="186" t="s">
        <v>24</v>
      </c>
      <c r="L63" s="186"/>
      <c r="M63" s="136">
        <v>-13.31</v>
      </c>
      <c r="N63" s="136">
        <v>-4.58</v>
      </c>
      <c r="O63" s="136">
        <v>36.869999999999997</v>
      </c>
      <c r="P63" s="136">
        <v>55.17</v>
      </c>
      <c r="Q63" s="137" t="s">
        <v>488</v>
      </c>
      <c r="R63" s="9"/>
      <c r="T63" s="25"/>
    </row>
    <row r="64" spans="1:20" s="10" customFormat="1" ht="41.25" customHeight="1">
      <c r="A64" s="18"/>
      <c r="B64" s="212"/>
      <c r="C64" s="20" t="s">
        <v>489</v>
      </c>
      <c r="D64" s="131">
        <v>93</v>
      </c>
      <c r="E64" s="132" t="s">
        <v>31</v>
      </c>
      <c r="F64" s="133" t="s">
        <v>490</v>
      </c>
      <c r="G64" s="132">
        <v>0.99</v>
      </c>
      <c r="H64" s="132">
        <v>0.38</v>
      </c>
      <c r="I64" s="132">
        <v>0.40010000000000001</v>
      </c>
      <c r="J64" s="132">
        <f>SUM(G64:I64)</f>
        <v>1.7701000000000002</v>
      </c>
      <c r="K64" s="186" t="s">
        <v>24</v>
      </c>
      <c r="L64" s="186"/>
      <c r="M64" s="136">
        <v>-10.83</v>
      </c>
      <c r="N64" s="136">
        <v>-8.08</v>
      </c>
      <c r="O64" s="136">
        <v>20.02</v>
      </c>
      <c r="P64" s="136">
        <v>24.47</v>
      </c>
      <c r="Q64" s="137" t="s">
        <v>491</v>
      </c>
      <c r="R64" s="9"/>
      <c r="T64" s="25"/>
    </row>
    <row r="65" spans="1:20" s="10" customFormat="1" ht="41.25" customHeight="1">
      <c r="A65" s="18"/>
      <c r="B65" s="212"/>
      <c r="C65" s="20" t="s">
        <v>492</v>
      </c>
      <c r="D65" s="21">
        <v>79</v>
      </c>
      <c r="E65" s="22" t="s">
        <v>31</v>
      </c>
      <c r="F65" s="23" t="s">
        <v>493</v>
      </c>
      <c r="G65" s="22">
        <v>0.99</v>
      </c>
      <c r="H65" s="22">
        <v>0.48</v>
      </c>
      <c r="I65" s="22">
        <v>0.18690000000000001</v>
      </c>
      <c r="J65" s="22">
        <f>SUM(G65:I65)</f>
        <v>1.6569</v>
      </c>
      <c r="K65" s="184" t="s">
        <v>24</v>
      </c>
      <c r="L65" s="184"/>
      <c r="M65" s="105">
        <v>-5.19</v>
      </c>
      <c r="N65" s="105">
        <v>4.18</v>
      </c>
      <c r="O65" s="105">
        <v>23.33</v>
      </c>
      <c r="P65" s="105">
        <v>30.85</v>
      </c>
      <c r="Q65" s="24" t="s">
        <v>494</v>
      </c>
      <c r="R65" s="9"/>
      <c r="T65" s="25"/>
    </row>
    <row r="66" spans="1:20" s="10" customFormat="1" ht="41.25" customHeight="1">
      <c r="A66" s="18"/>
      <c r="B66" s="212"/>
      <c r="C66" s="20" t="s">
        <v>495</v>
      </c>
      <c r="D66" s="21">
        <v>82</v>
      </c>
      <c r="E66" s="22" t="s">
        <v>31</v>
      </c>
      <c r="F66" s="23" t="s">
        <v>496</v>
      </c>
      <c r="G66" s="22">
        <v>0.99</v>
      </c>
      <c r="H66" s="22">
        <v>0.57999999999999996</v>
      </c>
      <c r="I66" s="22">
        <v>0.24249999999999999</v>
      </c>
      <c r="J66" s="22">
        <f>SUM(G66:I66)</f>
        <v>1.8124999999999998</v>
      </c>
      <c r="K66" s="184" t="s">
        <v>24</v>
      </c>
      <c r="L66" s="184"/>
      <c r="M66" s="105">
        <v>-4.3899999999999997</v>
      </c>
      <c r="N66" s="105">
        <v>4.34</v>
      </c>
      <c r="O66" s="105">
        <v>34.479999999999997</v>
      </c>
      <c r="P66" s="105">
        <v>24.15</v>
      </c>
      <c r="Q66" s="24" t="s">
        <v>497</v>
      </c>
      <c r="R66" s="9"/>
      <c r="T66" s="25"/>
    </row>
    <row r="67" spans="1:20" s="10" customFormat="1" ht="9.75" customHeight="1">
      <c r="A67" s="7"/>
      <c r="B67" s="11"/>
      <c r="C67" s="8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0"/>
      <c r="R67" s="9"/>
    </row>
    <row r="68" spans="1:20" s="10" customFormat="1" ht="18.75" customHeight="1">
      <c r="A68" s="7"/>
      <c r="B68" s="11"/>
      <c r="C68" s="91" t="s">
        <v>120</v>
      </c>
      <c r="D68" s="1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0"/>
      <c r="R68" s="9"/>
    </row>
    <row r="69" spans="1:20" s="10" customFormat="1" ht="18.75" customHeight="1">
      <c r="A69" s="7"/>
      <c r="B69" s="11"/>
      <c r="C69" s="92" t="s">
        <v>121</v>
      </c>
      <c r="D69" s="12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0"/>
      <c r="R69" s="9"/>
    </row>
    <row r="70" spans="1:20" s="10" customFormat="1" ht="40.5" customHeight="1">
      <c r="A70" s="7"/>
      <c r="B70" s="11"/>
      <c r="C70" s="12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0"/>
      <c r="R70" s="9"/>
    </row>
    <row r="71" spans="1:20">
      <c r="B71" s="93"/>
      <c r="Q71" s="94"/>
    </row>
  </sheetData>
  <mergeCells count="45">
    <mergeCell ref="Q20:Q33"/>
    <mergeCell ref="K21:L21"/>
    <mergeCell ref="K33:L33"/>
    <mergeCell ref="C5:R5"/>
    <mergeCell ref="C7:C8"/>
    <mergeCell ref="E7:E8"/>
    <mergeCell ref="F7:F8"/>
    <mergeCell ref="G7:I7"/>
    <mergeCell ref="J7:J8"/>
    <mergeCell ref="K7:L7"/>
    <mergeCell ref="M7:P7"/>
    <mergeCell ref="Q7:Q8"/>
    <mergeCell ref="K18:L18"/>
    <mergeCell ref="K9:L9"/>
    <mergeCell ref="B13:B14"/>
    <mergeCell ref="K13:L13"/>
    <mergeCell ref="K14:L14"/>
    <mergeCell ref="B20:B33"/>
    <mergeCell ref="Q38:Q39"/>
    <mergeCell ref="K40:L40"/>
    <mergeCell ref="B42:B43"/>
    <mergeCell ref="K42:L42"/>
    <mergeCell ref="K43:L43"/>
    <mergeCell ref="B54:B56"/>
    <mergeCell ref="K54:L54"/>
    <mergeCell ref="K55:L55"/>
    <mergeCell ref="K56:L56"/>
    <mergeCell ref="B35:B40"/>
    <mergeCell ref="K36:L36"/>
    <mergeCell ref="K38:L38"/>
    <mergeCell ref="B45:B52"/>
    <mergeCell ref="K45:L45"/>
    <mergeCell ref="Q45:Q52"/>
    <mergeCell ref="K48:L48"/>
    <mergeCell ref="K52:L52"/>
    <mergeCell ref="B58:B60"/>
    <mergeCell ref="K58:L58"/>
    <mergeCell ref="K59:L59"/>
    <mergeCell ref="K60:L60"/>
    <mergeCell ref="B62:B66"/>
    <mergeCell ref="K62:L62"/>
    <mergeCell ref="K63:L63"/>
    <mergeCell ref="K64:L64"/>
    <mergeCell ref="K65:L65"/>
    <mergeCell ref="K66:L66"/>
  </mergeCells>
  <phoneticPr fontId="6" type="noConversion"/>
  <hyperlinks>
    <hyperlink ref="C35" r:id="rId1" xr:uid="{7388A2A6-A17B-4AE6-BE94-471F49E4D89E}"/>
    <hyperlink ref="C9" r:id="rId2" xr:uid="{4ADBC3D2-7043-47ED-93F9-8E9E4B458EDA}"/>
    <hyperlink ref="C14" r:id="rId3" xr:uid="{DA4D4FAE-0C64-4667-919E-394F0A845FB7}"/>
    <hyperlink ref="C37" r:id="rId4" xr:uid="{1CC3287F-F628-448F-8EAC-43EEE1B60495}"/>
    <hyperlink ref="C38" r:id="rId5" xr:uid="{BDFE3BF0-2A9A-4D82-A36F-94F004ED339A}"/>
    <hyperlink ref="C40" r:id="rId6" xr:uid="{EBDD1CAD-34A7-4BB2-9769-26066975EE3A}"/>
    <hyperlink ref="C54" r:id="rId7" xr:uid="{A943D585-A04E-4F73-926D-6A42560D5089}"/>
    <hyperlink ref="C56" r:id="rId8" xr:uid="{C6781CA3-C7B2-4E2A-BD5D-0D0736AD5671}"/>
    <hyperlink ref="C13" r:id="rId9" xr:uid="{0B19DFDD-A6B7-49EE-8C30-C3FD42677482}"/>
    <hyperlink ref="C11" r:id="rId10" xr:uid="{13560EDD-7E49-4808-977A-9E47118B29F1}"/>
    <hyperlink ref="C66" r:id="rId11" xr:uid="{41B91DA6-CAD1-4D0B-B1A5-86894CA5EA8F}"/>
    <hyperlink ref="C65" r:id="rId12" xr:uid="{44063DD5-5EE9-4BA0-9F88-533CE25A3741}"/>
    <hyperlink ref="C62" r:id="rId13" xr:uid="{50764841-E1E7-417C-A58D-6A28917B2CFF}"/>
    <hyperlink ref="C63" r:id="rId14" xr:uid="{A9957F5A-F963-4AFC-AD17-420B0DC784E7}"/>
    <hyperlink ref="C64" r:id="rId15" xr:uid="{5F0927A1-DEA5-4CCF-A8B6-BE637C0399D4}"/>
    <hyperlink ref="C18" r:id="rId16" display="Kodex 미국러셀2000(H)" xr:uid="{42049EBD-F3BB-C147-BB11-DBBDB065D77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국내상장 해외 섹터 ETF 현황</vt:lpstr>
      <vt:lpstr>국내상장 미국 지수 ETF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2025-03-08T13:15:55Z</dcterms:created>
  <dcterms:modified xsi:type="dcterms:W3CDTF">2025-03-12T03:36:26Z</dcterms:modified>
</cp:coreProperties>
</file>