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13_ncr:1_{A54AF7CC-9831-384E-B08A-0D5744A06FAB}" xr6:coauthVersionLast="47" xr6:coauthVersionMax="47" xr10:uidLastSave="{00000000-0000-0000-0000-000000000000}"/>
  <bookViews>
    <workbookView xWindow="33600" yWindow="-100" windowWidth="38400" windowHeight="21100" xr2:uid="{6CE6C5A9-DBC2-B64B-A575-46758D2C933A}"/>
  </bookViews>
  <sheets>
    <sheet name="Sheet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°ü¼¼Á¶Á¤BBLS">#REF!</definedName>
    <definedName name="±â±Ý">#REF!</definedName>
    <definedName name="비용Detail">#REF!</definedName>
    <definedName name="소유">#REF!</definedName>
    <definedName name="인쇄">[2]!인쇄</definedName>
    <definedName name="평잔_cord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>[6]!Macro1</definedName>
    <definedName name="MarginType">[5]PCC!#REF!</definedName>
    <definedName name="Maturity">[5]PCC!#REF!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[3]!Print_A4</definedName>
    <definedName name="Print_Letter">[3]!Print_Letter</definedName>
    <definedName name="Print_Qtr_A4">[3]!Print_Qtr_A4</definedName>
    <definedName name="Print_Qtr_Letter">[3]!Print_Qtr_Letter</definedName>
    <definedName name="PRINT1">#REF!</definedName>
    <definedName name="PRINT2">#REF!</definedName>
    <definedName name="PRINT3">#REF!</definedName>
    <definedName name="printt">[3]!Print_A4</definedName>
    <definedName name="PRO">#REF!</definedName>
    <definedName name="PROD">#REF!</definedName>
    <definedName name="Prt_A4">[8]!Print_A4</definedName>
    <definedName name="Prt_Letter">[8]!Print_Letter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[3]!Print_Qtr_Letter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L20" i="1"/>
  <c r="K20" i="1"/>
  <c r="K19" i="1"/>
  <c r="K18" i="1"/>
  <c r="K17" i="1"/>
  <c r="K16" i="1"/>
  <c r="L15" i="1"/>
  <c r="K15" i="1"/>
  <c r="K14" i="1"/>
  <c r="L13" i="1"/>
  <c r="K13" i="1"/>
  <c r="K12" i="1"/>
</calcChain>
</file>

<file path=xl/sharedStrings.xml><?xml version="1.0" encoding="utf-8"?>
<sst xmlns="http://schemas.openxmlformats.org/spreadsheetml/2006/main" count="116" uniqueCount="54">
  <si>
    <t>국내상장 만기매칭형 채권 ETF 현황</t>
    <phoneticPr fontId="6" type="noConversion"/>
  </si>
  <si>
    <t>종목명</t>
  </si>
  <si>
    <t>순자산(억원)</t>
    <phoneticPr fontId="6" type="noConversion"/>
  </si>
  <si>
    <t>유동성 
(거래 용이성)</t>
    <phoneticPr fontId="6" type="noConversion"/>
  </si>
  <si>
    <t>설정일</t>
    <phoneticPr fontId="4" type="noConversion"/>
  </si>
  <si>
    <t>비용 상세</t>
    <phoneticPr fontId="4" type="noConversion"/>
  </si>
  <si>
    <t>total 비용
(%)</t>
    <phoneticPr fontId="6" type="noConversion"/>
  </si>
  <si>
    <t>배당</t>
    <phoneticPr fontId="6" type="noConversion"/>
  </si>
  <si>
    <t>YTM
(24/11/28 기준)</t>
    <phoneticPr fontId="6" type="noConversion"/>
  </si>
  <si>
    <t>듀레이션</t>
    <phoneticPr fontId="6" type="noConversion"/>
  </si>
  <si>
    <t>퇴직연금
비위험자산 여부</t>
    <phoneticPr fontId="4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</si>
  <si>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24/11/29 현재)</t>
    </r>
    <phoneticPr fontId="6" type="noConversion"/>
  </si>
  <si>
    <t>비고</t>
    <phoneticPr fontId="6" type="noConversion"/>
  </si>
  <si>
    <t>(24/11/28 현재)</t>
    <phoneticPr fontId="4" type="noConversion"/>
  </si>
  <si>
    <t>총보수(%)</t>
    <phoneticPr fontId="4" type="noConversion"/>
  </si>
  <si>
    <t>기타비용(%)</t>
    <phoneticPr fontId="4" type="noConversion"/>
  </si>
  <si>
    <t>매매중개수수료(%)</t>
    <phoneticPr fontId="4" type="noConversion"/>
  </si>
  <si>
    <t>배당율(%)*</t>
    <phoneticPr fontId="6" type="noConversion"/>
  </si>
  <si>
    <t>배당주기</t>
    <phoneticPr fontId="6" type="noConversion"/>
  </si>
  <si>
    <t>1개월</t>
    <phoneticPr fontId="6" type="noConversion"/>
  </si>
  <si>
    <t>3개월</t>
    <phoneticPr fontId="6" type="noConversion"/>
  </si>
  <si>
    <t>6개월</t>
    <phoneticPr fontId="6" type="noConversion"/>
  </si>
  <si>
    <t>12개월</t>
    <phoneticPr fontId="6" type="noConversion"/>
  </si>
  <si>
    <t>KODEX 24-12 은행채(AA+)액티브</t>
    <phoneticPr fontId="4" type="noConversion"/>
  </si>
  <si>
    <t>보통</t>
    <phoneticPr fontId="4" type="noConversion"/>
  </si>
  <si>
    <t>미지급 후 재투자</t>
    <phoneticPr fontId="4" type="noConversion"/>
  </si>
  <si>
    <t>O</t>
    <phoneticPr fontId="4" type="noConversion"/>
  </si>
  <si>
    <t>ACE 24-12 회사채(AA-이상)액티브</t>
    <phoneticPr fontId="4" type="noConversion"/>
  </si>
  <si>
    <t>극히 부족</t>
    <phoneticPr fontId="4" type="noConversion"/>
  </si>
  <si>
    <t>연배당</t>
    <phoneticPr fontId="4" type="noConversion"/>
  </si>
  <si>
    <t>TIGER 24-12 금융채(AA-이상)</t>
    <phoneticPr fontId="4" type="noConversion"/>
  </si>
  <si>
    <t>RISE 25-03 회사채(AA-이상)액티브</t>
    <phoneticPr fontId="4" type="noConversion"/>
  </si>
  <si>
    <t>2023.08.17</t>
    <phoneticPr fontId="4" type="noConversion"/>
  </si>
  <si>
    <t>월배당</t>
    <phoneticPr fontId="4" type="noConversion"/>
  </si>
  <si>
    <t>RISE 25-06은행채(AA+이상)액티브</t>
    <phoneticPr fontId="4" type="noConversion"/>
  </si>
  <si>
    <t>-</t>
    <phoneticPr fontId="4" type="noConversion"/>
  </si>
  <si>
    <t>ACE 25-06 회사채(AA-이상)액티브</t>
    <phoneticPr fontId="4" type="noConversion"/>
  </si>
  <si>
    <t>SOL 25-09회사채(AA-이상)액티브</t>
    <phoneticPr fontId="4" type="noConversion"/>
  </si>
  <si>
    <t>TIGER 25-10회사채(A+이상)액티브</t>
    <phoneticPr fontId="4" type="noConversion"/>
  </si>
  <si>
    <t>양호</t>
    <phoneticPr fontId="4" type="noConversion"/>
  </si>
  <si>
    <t>RISE 25-11회사채(AA-이상)액티브</t>
    <phoneticPr fontId="4" type="noConversion"/>
  </si>
  <si>
    <t>KODEX 25-11 회사채(A+)액티브</t>
    <phoneticPr fontId="4" type="noConversion"/>
  </si>
  <si>
    <t>KODEX 25-11 은행채(AA-이상)PLUS액티브</t>
    <phoneticPr fontId="4" type="noConversion"/>
  </si>
  <si>
    <t>KODEX 25-12 은행채(AAA)액티브</t>
    <phoneticPr fontId="4" type="noConversion"/>
  </si>
  <si>
    <t>TIGER 25-12 금융채(AA-이상)</t>
    <phoneticPr fontId="4" type="noConversion"/>
  </si>
  <si>
    <t>ACE 26-06 회사채(AA-이상)액티브</t>
    <phoneticPr fontId="4" type="noConversion"/>
  </si>
  <si>
    <t>부족</t>
    <phoneticPr fontId="4" type="noConversion"/>
  </si>
  <si>
    <t>KODEX 26-12 회사채(AA-)액티브</t>
    <phoneticPr fontId="4" type="noConversion"/>
  </si>
  <si>
    <t>SOL 26-12회사채(AA-이상)액티브</t>
    <phoneticPr fontId="4" type="noConversion"/>
  </si>
  <si>
    <t>TIGER 27-04 회사채(A+이상)액티브</t>
    <phoneticPr fontId="4" type="noConversion"/>
  </si>
  <si>
    <t>KODEX 33-06 국고채액티브</t>
    <phoneticPr fontId="4" type="noConversion"/>
  </si>
  <si>
    <t>KODEX 53-09 국고채액티브</t>
    <phoneticPr fontId="4" type="noConversion"/>
  </si>
  <si>
    <t xml:space="preserve">* 배당율 : 2024년 11월 29일 이전 1년간 총배당금 / 현재가(2024년 11월 29일 현재) or 1년 미만 배당금 평균 x 12 / 현재가(2024년 11월 29일 현재)  </t>
    <phoneticPr fontId="6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</si>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</sst>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_ "/>
  </numFmts>
  <fonts count="25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scheme val="minor"/>
    </font>
    <font>
      <sz val="8"/>
      <name val="돋움"/>
      <family val="3"/>
      <charset val="129"/>
    </font>
    <font>
      <sz val="14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3"/>
      <color theme="0"/>
      <name val="맑은 고딕"/>
      <family val="2"/>
    </font>
    <font>
      <b/>
      <sz val="13"/>
      <color theme="0"/>
      <name val="맑은 고딕"/>
      <family val="3"/>
      <charset val="129"/>
    </font>
    <font>
      <b/>
      <sz val="13"/>
      <color theme="0"/>
      <name val="맑은 고딕 (본문)"/>
      <family val="3"/>
      <charset val="129"/>
    </font>
    <font>
      <b/>
      <sz val="13"/>
      <color theme="0"/>
      <name val="맑은 고딕"/>
      <family val="3"/>
      <charset val="129"/>
      <scheme val="minor"/>
    </font>
    <font>
      <b/>
      <sz val="13"/>
      <color theme="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</font>
    <font>
      <b/>
      <sz val="11"/>
      <color theme="0"/>
      <name val="맑은 고딕"/>
      <family val="2"/>
    </font>
    <font>
      <b/>
      <sz val="13"/>
      <color theme="0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</font>
    <font>
      <sz val="12"/>
      <name val="맑은 고딕"/>
      <family val="2"/>
      <charset val="129"/>
    </font>
    <font>
      <sz val="12"/>
      <name val="맑은 고딕"/>
      <family val="2"/>
      <charset val="129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9300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176" fontId="8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2" fillId="0" borderId="0" xfId="2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ill="1">
      <alignment vertical="center"/>
    </xf>
    <xf numFmtId="0" fontId="7" fillId="2" borderId="0" xfId="2" applyFont="1" applyFill="1">
      <alignment vertical="center"/>
    </xf>
    <xf numFmtId="0" fontId="9" fillId="3" borderId="1" xfId="3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15" fillId="3" borderId="1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77" fontId="19" fillId="2" borderId="4" xfId="4" applyNumberFormat="1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14" fontId="19" fillId="2" borderId="4" xfId="3" applyNumberFormat="1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10" fontId="20" fillId="2" borderId="6" xfId="1" applyNumberFormat="1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2" fontId="19" fillId="2" borderId="4" xfId="3" applyNumberFormat="1" applyFont="1" applyFill="1" applyBorder="1" applyAlignment="1">
      <alignment horizontal="center" vertical="center" wrapText="1"/>
    </xf>
    <xf numFmtId="10" fontId="1" fillId="2" borderId="4" xfId="1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7" fontId="19" fillId="2" borderId="6" xfId="4" applyNumberFormat="1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14" fontId="19" fillId="2" borderId="6" xfId="3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2" fontId="19" fillId="2" borderId="6" xfId="3" applyNumberFormat="1" applyFont="1" applyFill="1" applyBorder="1" applyAlignment="1">
      <alignment horizontal="center" vertical="center" wrapText="1"/>
    </xf>
    <xf numFmtId="10" fontId="20" fillId="2" borderId="4" xfId="1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77" fontId="19" fillId="2" borderId="8" xfId="4" applyNumberFormat="1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14" fontId="19" fillId="2" borderId="8" xfId="3" applyNumberFormat="1" applyFont="1" applyFill="1" applyBorder="1" applyAlignment="1">
      <alignment horizontal="center" vertical="center" wrapText="1"/>
    </xf>
    <xf numFmtId="10" fontId="1" fillId="2" borderId="8" xfId="1" applyNumberFormat="1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10" fontId="20" fillId="2" borderId="10" xfId="1" applyNumberFormat="1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2" fontId="19" fillId="2" borderId="8" xfId="3" applyNumberFormat="1" applyFont="1" applyFill="1" applyBorder="1" applyAlignment="1">
      <alignment horizontal="center" vertical="center" wrapText="1"/>
    </xf>
    <xf numFmtId="0" fontId="1" fillId="2" borderId="0" xfId="2" applyFont="1" applyFill="1">
      <alignment vertical="center"/>
    </xf>
    <xf numFmtId="177" fontId="21" fillId="2" borderId="4" xfId="4" applyNumberFormat="1" applyFont="1" applyFill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 wrapText="1"/>
    </xf>
    <xf numFmtId="14" fontId="21" fillId="2" borderId="4" xfId="3" applyNumberFormat="1" applyFont="1" applyFill="1" applyBorder="1" applyAlignment="1">
      <alignment horizontal="center" vertical="center" wrapText="1"/>
    </xf>
    <xf numFmtId="2" fontId="21" fillId="2" borderId="4" xfId="3" applyNumberFormat="1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177" fontId="21" fillId="2" borderId="6" xfId="4" applyNumberFormat="1" applyFont="1" applyFill="1" applyBorder="1" applyAlignment="1">
      <alignment horizontal="center" vertical="center" wrapText="1"/>
    </xf>
    <xf numFmtId="0" fontId="21" fillId="2" borderId="6" xfId="3" applyFont="1" applyFill="1" applyBorder="1" applyAlignment="1">
      <alignment horizontal="center" vertical="center" wrapText="1"/>
    </xf>
    <xf numFmtId="14" fontId="21" fillId="2" borderId="6" xfId="3" applyNumberFormat="1" applyFont="1" applyFill="1" applyBorder="1" applyAlignment="1">
      <alignment horizontal="center" vertical="center" wrapText="1"/>
    </xf>
    <xf numFmtId="2" fontId="21" fillId="2" borderId="6" xfId="3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77" fontId="21" fillId="2" borderId="12" xfId="4" applyNumberFormat="1" applyFont="1" applyFill="1" applyBorder="1" applyAlignment="1">
      <alignment horizontal="center" vertical="center" wrapText="1"/>
    </xf>
    <xf numFmtId="0" fontId="21" fillId="2" borderId="11" xfId="3" applyFont="1" applyFill="1" applyBorder="1" applyAlignment="1">
      <alignment horizontal="center" vertical="center" wrapText="1"/>
    </xf>
    <xf numFmtId="14" fontId="21" fillId="2" borderId="13" xfId="3" applyNumberFormat="1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11" xfId="3" applyFont="1" applyFill="1" applyBorder="1" applyAlignment="1">
      <alignment horizontal="center" vertical="center" wrapText="1"/>
    </xf>
    <xf numFmtId="10" fontId="20" fillId="2" borderId="11" xfId="1" applyNumberFormat="1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21" fillId="2" borderId="13" xfId="3" applyFont="1" applyFill="1" applyBorder="1" applyAlignment="1">
      <alignment horizontal="center" vertical="center" wrapText="1"/>
    </xf>
    <xf numFmtId="10" fontId="20" fillId="2" borderId="8" xfId="1" applyNumberFormat="1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/>
    </xf>
    <xf numFmtId="0" fontId="19" fillId="2" borderId="13" xfId="3" applyFont="1" applyFill="1" applyBorder="1" applyAlignment="1">
      <alignment horizontal="center" vertical="center" wrapText="1"/>
    </xf>
    <xf numFmtId="177" fontId="21" fillId="2" borderId="8" xfId="4" applyNumberFormat="1" applyFont="1" applyFill="1" applyBorder="1" applyAlignment="1">
      <alignment horizontal="center" vertical="center" wrapText="1"/>
    </xf>
    <xf numFmtId="0" fontId="21" fillId="2" borderId="8" xfId="3" applyFont="1" applyFill="1" applyBorder="1" applyAlignment="1">
      <alignment horizontal="center" vertical="center" wrapText="1"/>
    </xf>
    <xf numFmtId="14" fontId="21" fillId="2" borderId="8" xfId="3" applyNumberFormat="1" applyFont="1" applyFill="1" applyBorder="1" applyAlignment="1">
      <alignment horizontal="center" vertical="center" wrapText="1"/>
    </xf>
    <xf numFmtId="2" fontId="21" fillId="2" borderId="8" xfId="3" applyNumberFormat="1" applyFont="1" applyFill="1" applyBorder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23" fillId="2" borderId="0" xfId="2" applyFont="1" applyFill="1">
      <alignment vertical="center"/>
    </xf>
    <xf numFmtId="0" fontId="24" fillId="2" borderId="0" xfId="2" applyFont="1" applyFill="1">
      <alignment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3" borderId="3" xfId="3" applyFont="1" applyFill="1" applyBorder="1" applyAlignment="1">
      <alignment horizontal="center" vertical="center" wrapText="1"/>
    </xf>
  </cellXfs>
  <cellStyles count="5">
    <cellStyle name="백분율" xfId="1" builtinId="5"/>
    <cellStyle name="쉼표 [0] 2" xfId="4" xr:uid="{7182CF50-BECD-AE42-8E65-F150F9F28FCB}"/>
    <cellStyle name="표준" xfId="0" builtinId="0"/>
    <cellStyle name="표준 2" xfId="3" xr:uid="{07C714D1-58C0-F340-87FA-750E6586CB4A}"/>
    <cellStyle name="표준 5 2" xfId="2" xr:uid="{619A6D80-84B0-564C-A195-F3FA750091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F43A-1DAD-9A4A-810A-5F75321D7DE8}">
  <dimension ref="B5:AA35"/>
  <sheetViews>
    <sheetView tabSelected="1" topLeftCell="A3" zoomScale="80" zoomScaleNormal="80" workbookViewId="0">
      <selection activeCell="AH10" sqref="AH10"/>
    </sheetView>
  </sheetViews>
  <sheetFormatPr baseColWidth="10" defaultColWidth="11" defaultRowHeight="17"/>
  <cols>
    <col min="4" max="4" width="48.1640625" customWidth="1"/>
    <col min="5" max="7" width="19.1640625" customWidth="1"/>
    <col min="8" max="11" width="20.83203125" customWidth="1"/>
    <col min="12" max="13" width="17.1640625" customWidth="1"/>
    <col min="14" max="14" width="21" customWidth="1"/>
    <col min="15" max="15" width="19.6640625" customWidth="1"/>
    <col min="16" max="16" width="17.1640625" customWidth="1"/>
    <col min="17" max="20" width="9.33203125" customWidth="1"/>
    <col min="21" max="21" width="66.6640625" customWidth="1"/>
  </cols>
  <sheetData>
    <row r="5" spans="2:23" s="1" customFormat="1" ht="18">
      <c r="D5" s="2"/>
      <c r="N5" s="3"/>
      <c r="O5" s="3"/>
    </row>
    <row r="6" spans="2:23" s="1" customFormat="1" ht="18">
      <c r="B6" s="4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6"/>
      <c r="O6" s="6"/>
      <c r="P6" s="4"/>
      <c r="Q6" s="4"/>
      <c r="R6" s="4"/>
      <c r="S6" s="4"/>
      <c r="T6" s="4"/>
      <c r="U6" s="4"/>
      <c r="V6" s="4"/>
    </row>
    <row r="7" spans="2:23" s="1" customFormat="1" ht="37">
      <c r="B7" s="4"/>
      <c r="C7" s="4"/>
      <c r="D7" s="78" t="s">
        <v>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4"/>
    </row>
    <row r="8" spans="2:23" s="1" customFormat="1" ht="18"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6"/>
      <c r="O8" s="6"/>
      <c r="P8" s="4"/>
      <c r="Q8" s="4"/>
      <c r="R8" s="4"/>
      <c r="S8" s="4"/>
      <c r="T8" s="4"/>
      <c r="U8" s="4"/>
      <c r="V8" s="4"/>
    </row>
    <row r="9" spans="2:23" s="1" customFormat="1" ht="18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6"/>
      <c r="O9" s="6"/>
      <c r="P9" s="4"/>
      <c r="Q9" s="4"/>
      <c r="R9" s="4"/>
      <c r="S9" s="4"/>
      <c r="T9" s="4"/>
      <c r="U9" s="4"/>
      <c r="V9" s="4"/>
    </row>
    <row r="10" spans="2:23" s="9" customFormat="1" ht="40.5" customHeight="1">
      <c r="B10" s="7"/>
      <c r="C10" s="7"/>
      <c r="D10" s="77" t="s">
        <v>1</v>
      </c>
      <c r="E10" s="8" t="s">
        <v>2</v>
      </c>
      <c r="F10" s="77" t="s">
        <v>3</v>
      </c>
      <c r="G10" s="77" t="s">
        <v>4</v>
      </c>
      <c r="H10" s="77" t="s">
        <v>5</v>
      </c>
      <c r="I10" s="77"/>
      <c r="J10" s="77"/>
      <c r="K10" s="77" t="s">
        <v>6</v>
      </c>
      <c r="L10" s="79" t="s">
        <v>7</v>
      </c>
      <c r="M10" s="80"/>
      <c r="N10" s="81" t="s">
        <v>8</v>
      </c>
      <c r="O10" s="82" t="s">
        <v>9</v>
      </c>
      <c r="P10" s="83" t="s">
        <v>10</v>
      </c>
      <c r="Q10" s="77" t="s">
        <v>11</v>
      </c>
      <c r="R10" s="77"/>
      <c r="S10" s="77"/>
      <c r="T10" s="77"/>
      <c r="U10" s="77" t="s">
        <v>12</v>
      </c>
      <c r="V10" s="7"/>
    </row>
    <row r="11" spans="2:23" s="9" customFormat="1" ht="40.5" customHeight="1">
      <c r="B11" s="7"/>
      <c r="C11" s="7"/>
      <c r="D11" s="77"/>
      <c r="E11" s="10" t="s">
        <v>13</v>
      </c>
      <c r="F11" s="77"/>
      <c r="G11" s="77"/>
      <c r="H11" s="8" t="s">
        <v>14</v>
      </c>
      <c r="I11" s="8" t="s">
        <v>15</v>
      </c>
      <c r="J11" s="8" t="s">
        <v>16</v>
      </c>
      <c r="K11" s="77"/>
      <c r="L11" s="11" t="s">
        <v>17</v>
      </c>
      <c r="M11" s="11" t="s">
        <v>18</v>
      </c>
      <c r="N11" s="81"/>
      <c r="O11" s="82"/>
      <c r="P11" s="84"/>
      <c r="Q11" s="10" t="s">
        <v>19</v>
      </c>
      <c r="R11" s="10" t="s">
        <v>20</v>
      </c>
      <c r="S11" s="10" t="s">
        <v>21</v>
      </c>
      <c r="T11" s="10" t="s">
        <v>22</v>
      </c>
      <c r="U11" s="77"/>
      <c r="V11" s="7"/>
    </row>
    <row r="12" spans="2:23" s="1" customFormat="1" ht="40.5" customHeight="1">
      <c r="B12" s="4"/>
      <c r="C12" s="4"/>
      <c r="D12" s="12" t="s">
        <v>23</v>
      </c>
      <c r="E12" s="13">
        <v>5651</v>
      </c>
      <c r="F12" s="14" t="s">
        <v>24</v>
      </c>
      <c r="G12" s="15">
        <v>45181</v>
      </c>
      <c r="H12" s="14">
        <v>0.05</v>
      </c>
      <c r="I12" s="14">
        <v>0.01</v>
      </c>
      <c r="J12" s="14">
        <v>4.7999999999999996E-3</v>
      </c>
      <c r="K12" s="14">
        <f>SUM(H12:J12)</f>
        <v>6.480000000000001E-2</v>
      </c>
      <c r="L12" s="70" t="s">
        <v>25</v>
      </c>
      <c r="M12" s="71"/>
      <c r="N12" s="18">
        <v>3.0700000000000002E-2</v>
      </c>
      <c r="O12" s="19">
        <v>0.01</v>
      </c>
      <c r="P12" s="20" t="s">
        <v>26</v>
      </c>
      <c r="Q12" s="14">
        <v>0.28999999999999998</v>
      </c>
      <c r="R12" s="14">
        <v>0.87</v>
      </c>
      <c r="S12" s="21">
        <v>1.85</v>
      </c>
      <c r="T12" s="14">
        <v>3.91</v>
      </c>
      <c r="U12" s="14"/>
      <c r="V12" s="4"/>
    </row>
    <row r="13" spans="2:23" s="1" customFormat="1" ht="40.5" customHeight="1">
      <c r="B13" s="4"/>
      <c r="C13" s="4"/>
      <c r="D13" s="12" t="s">
        <v>27</v>
      </c>
      <c r="E13" s="13">
        <v>1311</v>
      </c>
      <c r="F13" s="14" t="s">
        <v>28</v>
      </c>
      <c r="G13" s="15">
        <v>44887</v>
      </c>
      <c r="H13" s="14">
        <v>0.05</v>
      </c>
      <c r="I13" s="14">
        <v>0.02</v>
      </c>
      <c r="J13" s="14">
        <v>1.3899999999999999E-2</v>
      </c>
      <c r="K13" s="14">
        <f t="shared" ref="K13:K29" si="0">SUM(H13:J13)</f>
        <v>8.3900000000000002E-2</v>
      </c>
      <c r="L13" s="22">
        <f>6000/106330</f>
        <v>5.6428101194394807E-2</v>
      </c>
      <c r="M13" s="17" t="s">
        <v>29</v>
      </c>
      <c r="N13" s="18">
        <v>3.2599999999999997E-2</v>
      </c>
      <c r="O13" s="19">
        <v>0.02</v>
      </c>
      <c r="P13" s="20" t="s">
        <v>26</v>
      </c>
      <c r="Q13" s="14">
        <v>0.28999999999999998</v>
      </c>
      <c r="R13" s="14">
        <v>0.84</v>
      </c>
      <c r="S13" s="21">
        <v>1.81</v>
      </c>
      <c r="T13" s="14">
        <v>4.38</v>
      </c>
      <c r="U13" s="14"/>
      <c r="V13" s="4"/>
    </row>
    <row r="14" spans="2:23" s="1" customFormat="1" ht="40.5" customHeight="1">
      <c r="B14" s="4"/>
      <c r="C14" s="4"/>
      <c r="D14" s="12" t="s">
        <v>30</v>
      </c>
      <c r="E14" s="13">
        <v>8739</v>
      </c>
      <c r="F14" s="14" t="s">
        <v>28</v>
      </c>
      <c r="G14" s="15">
        <v>45251</v>
      </c>
      <c r="H14" s="14">
        <v>0.1</v>
      </c>
      <c r="I14" s="14">
        <v>0.01</v>
      </c>
      <c r="J14" s="14">
        <v>1.5800000000000002E-2</v>
      </c>
      <c r="K14" s="14">
        <f t="shared" si="0"/>
        <v>0.1258</v>
      </c>
      <c r="L14" s="70" t="s">
        <v>25</v>
      </c>
      <c r="M14" s="71"/>
      <c r="N14" s="18">
        <v>3.44E-2</v>
      </c>
      <c r="O14" s="19">
        <v>0.05</v>
      </c>
      <c r="P14" s="20" t="s">
        <v>26</v>
      </c>
      <c r="Q14" s="14">
        <v>0.3</v>
      </c>
      <c r="R14" s="14">
        <v>0.84</v>
      </c>
      <c r="S14" s="21">
        <v>1.82</v>
      </c>
      <c r="T14" s="14">
        <v>4.22</v>
      </c>
      <c r="U14" s="14"/>
      <c r="V14" s="4"/>
    </row>
    <row r="15" spans="2:23" s="1" customFormat="1" ht="40.5" customHeight="1">
      <c r="B15" s="4"/>
      <c r="C15" s="4"/>
      <c r="D15" s="12" t="s">
        <v>31</v>
      </c>
      <c r="E15" s="13">
        <v>1664</v>
      </c>
      <c r="F15" s="14" t="s">
        <v>28</v>
      </c>
      <c r="G15" s="15" t="s">
        <v>32</v>
      </c>
      <c r="H15" s="14">
        <v>0.05</v>
      </c>
      <c r="I15" s="14">
        <v>0.02</v>
      </c>
      <c r="J15" s="14">
        <v>3.3999999999999998E-3</v>
      </c>
      <c r="K15" s="14">
        <f t="shared" si="0"/>
        <v>7.3400000000000007E-2</v>
      </c>
      <c r="L15" s="22">
        <f>1718/50960</f>
        <v>3.3712715855572999E-2</v>
      </c>
      <c r="M15" s="17" t="s">
        <v>33</v>
      </c>
      <c r="N15" s="18">
        <v>3.4000000000000002E-2</v>
      </c>
      <c r="O15" s="19">
        <v>0.27</v>
      </c>
      <c r="P15" s="20" t="s">
        <v>26</v>
      </c>
      <c r="Q15" s="14">
        <v>0.32</v>
      </c>
      <c r="R15" s="14">
        <v>0.88</v>
      </c>
      <c r="S15" s="21">
        <v>1.9</v>
      </c>
      <c r="T15" s="14">
        <v>4.3499999999999996</v>
      </c>
      <c r="U15" s="14"/>
      <c r="V15" s="4"/>
    </row>
    <row r="16" spans="2:23" s="1" customFormat="1" ht="40.5" customHeight="1">
      <c r="B16" s="4"/>
      <c r="C16" s="4"/>
      <c r="D16" s="12" t="s">
        <v>34</v>
      </c>
      <c r="E16" s="13">
        <v>1704</v>
      </c>
      <c r="F16" s="14" t="s">
        <v>28</v>
      </c>
      <c r="G16" s="15">
        <v>45461</v>
      </c>
      <c r="H16" s="14">
        <v>0.05</v>
      </c>
      <c r="I16" s="14">
        <v>0.01</v>
      </c>
      <c r="J16" s="14">
        <v>8.9999999999999998E-4</v>
      </c>
      <c r="K16" s="14">
        <f t="shared" si="0"/>
        <v>6.0900000000000003E-2</v>
      </c>
      <c r="L16" s="70" t="s">
        <v>25</v>
      </c>
      <c r="M16" s="71"/>
      <c r="N16" s="18">
        <v>3.2599999999999997E-2</v>
      </c>
      <c r="O16" s="19">
        <v>0.53</v>
      </c>
      <c r="P16" s="20" t="s">
        <v>26</v>
      </c>
      <c r="Q16" s="14">
        <v>0.32</v>
      </c>
      <c r="R16" s="14">
        <v>0.89</v>
      </c>
      <c r="S16" s="21" t="s">
        <v>35</v>
      </c>
      <c r="T16" s="14" t="s">
        <v>35</v>
      </c>
      <c r="U16" s="14"/>
      <c r="V16" s="4"/>
    </row>
    <row r="17" spans="2:27" s="1" customFormat="1" ht="40.5" customHeight="1">
      <c r="B17" s="4"/>
      <c r="C17" s="4"/>
      <c r="D17" s="12" t="s">
        <v>36</v>
      </c>
      <c r="E17" s="13">
        <v>984</v>
      </c>
      <c r="F17" s="14" t="s">
        <v>28</v>
      </c>
      <c r="G17" s="15">
        <v>45097</v>
      </c>
      <c r="H17" s="14">
        <v>0.05</v>
      </c>
      <c r="I17" s="14">
        <v>0.02</v>
      </c>
      <c r="J17" s="14">
        <v>1.7500000000000002E-2</v>
      </c>
      <c r="K17" s="14">
        <f>SUM(H17:J17)</f>
        <v>8.7500000000000008E-2</v>
      </c>
      <c r="L17" s="70" t="s">
        <v>25</v>
      </c>
      <c r="M17" s="71"/>
      <c r="N17" s="18">
        <v>3.39E-2</v>
      </c>
      <c r="O17" s="19">
        <v>0.43</v>
      </c>
      <c r="P17" s="20" t="s">
        <v>26</v>
      </c>
      <c r="Q17" s="14">
        <v>0.28000000000000003</v>
      </c>
      <c r="R17" s="14">
        <v>0.89</v>
      </c>
      <c r="S17" s="21">
        <v>2.0499999999999998</v>
      </c>
      <c r="T17" s="14">
        <v>4.95</v>
      </c>
      <c r="U17" s="14"/>
      <c r="V17" s="4"/>
    </row>
    <row r="18" spans="2:27" s="1" customFormat="1" ht="40.5" customHeight="1">
      <c r="B18" s="4"/>
      <c r="C18" s="4"/>
      <c r="D18" s="23" t="s">
        <v>37</v>
      </c>
      <c r="E18" s="24">
        <v>1147</v>
      </c>
      <c r="F18" s="25" t="s">
        <v>28</v>
      </c>
      <c r="G18" s="26">
        <v>45146</v>
      </c>
      <c r="H18" s="25">
        <v>0.05</v>
      </c>
      <c r="I18" s="25">
        <v>0.02</v>
      </c>
      <c r="J18" s="25">
        <v>1.0200000000000001E-2</v>
      </c>
      <c r="K18" s="25">
        <f t="shared" si="0"/>
        <v>8.0200000000000007E-2</v>
      </c>
      <c r="L18" s="72" t="s">
        <v>25</v>
      </c>
      <c r="M18" s="73"/>
      <c r="N18" s="18">
        <v>3.4500000000000003E-2</v>
      </c>
      <c r="O18" s="19">
        <v>0.84</v>
      </c>
      <c r="P18" s="27" t="s">
        <v>26</v>
      </c>
      <c r="Q18" s="25">
        <v>0.32</v>
      </c>
      <c r="R18" s="25">
        <v>0.94</v>
      </c>
      <c r="S18" s="28">
        <v>2.2200000000000002</v>
      </c>
      <c r="T18" s="25">
        <v>5.04</v>
      </c>
      <c r="U18" s="25"/>
      <c r="V18" s="4"/>
    </row>
    <row r="19" spans="2:27" s="1" customFormat="1" ht="40.5" customHeight="1">
      <c r="B19" s="4"/>
      <c r="C19" s="4"/>
      <c r="D19" s="12" t="s">
        <v>38</v>
      </c>
      <c r="E19" s="13">
        <v>12727</v>
      </c>
      <c r="F19" s="14" t="s">
        <v>39</v>
      </c>
      <c r="G19" s="15">
        <v>45008</v>
      </c>
      <c r="H19" s="14">
        <v>0.1</v>
      </c>
      <c r="I19" s="14">
        <v>0.02</v>
      </c>
      <c r="J19" s="14">
        <v>8.6999999999999994E-3</v>
      </c>
      <c r="K19" s="14">
        <f>SUM(H19:J19)</f>
        <v>0.12870000000000001</v>
      </c>
      <c r="L19" s="70" t="s">
        <v>25</v>
      </c>
      <c r="M19" s="70"/>
      <c r="N19" s="29">
        <v>3.4099999999999998E-2</v>
      </c>
      <c r="O19" s="16">
        <v>0.73</v>
      </c>
      <c r="P19" s="20" t="s">
        <v>26</v>
      </c>
      <c r="Q19" s="14">
        <v>0.38</v>
      </c>
      <c r="R19" s="14">
        <v>1.08</v>
      </c>
      <c r="S19" s="21">
        <v>2.25</v>
      </c>
      <c r="T19" s="14">
        <v>5.15</v>
      </c>
      <c r="U19" s="14"/>
      <c r="V19" s="4"/>
    </row>
    <row r="20" spans="2:27" s="1" customFormat="1" ht="40.5" customHeight="1">
      <c r="B20" s="4"/>
      <c r="C20" s="4"/>
      <c r="D20" s="30" t="s">
        <v>40</v>
      </c>
      <c r="E20" s="31">
        <v>1351</v>
      </c>
      <c r="F20" s="32" t="s">
        <v>28</v>
      </c>
      <c r="G20" s="33">
        <v>44887</v>
      </c>
      <c r="H20" s="32">
        <v>7.0000000000000007E-2</v>
      </c>
      <c r="I20" s="32">
        <v>0.02</v>
      </c>
      <c r="J20" s="32">
        <v>2.7000000000000001E-3</v>
      </c>
      <c r="K20" s="32">
        <f t="shared" si="0"/>
        <v>9.2700000000000005E-2</v>
      </c>
      <c r="L20" s="34">
        <f>2493/52515</f>
        <v>4.7472150814053128E-2</v>
      </c>
      <c r="M20" s="35" t="s">
        <v>33</v>
      </c>
      <c r="N20" s="36">
        <v>3.2199999999999999E-2</v>
      </c>
      <c r="O20" s="37">
        <v>0.82</v>
      </c>
      <c r="P20" s="38" t="s">
        <v>26</v>
      </c>
      <c r="Q20" s="32">
        <v>0.35</v>
      </c>
      <c r="R20" s="32">
        <v>1.05</v>
      </c>
      <c r="S20" s="39">
        <v>2.36</v>
      </c>
      <c r="T20" s="32">
        <v>5.05</v>
      </c>
      <c r="U20" s="32"/>
      <c r="V20" s="4"/>
    </row>
    <row r="21" spans="2:27" s="1" customFormat="1" ht="40.5" customHeight="1">
      <c r="B21" s="40"/>
      <c r="C21" s="40"/>
      <c r="D21" s="12" t="s">
        <v>41</v>
      </c>
      <c r="E21" s="41">
        <v>2741</v>
      </c>
      <c r="F21" s="42" t="s">
        <v>28</v>
      </c>
      <c r="G21" s="43">
        <v>45210</v>
      </c>
      <c r="H21" s="42">
        <v>0.09</v>
      </c>
      <c r="I21" s="42">
        <v>0.01</v>
      </c>
      <c r="J21" s="42">
        <v>0</v>
      </c>
      <c r="K21" s="14">
        <f t="shared" si="0"/>
        <v>9.9999999999999992E-2</v>
      </c>
      <c r="L21" s="70" t="s">
        <v>25</v>
      </c>
      <c r="M21" s="71"/>
      <c r="N21" s="18">
        <v>3.3099999999999997E-2</v>
      </c>
      <c r="O21" s="19">
        <v>0.93</v>
      </c>
      <c r="P21" s="20" t="s">
        <v>26</v>
      </c>
      <c r="Q21" s="42">
        <v>0.33</v>
      </c>
      <c r="R21" s="42">
        <v>1.04</v>
      </c>
      <c r="S21" s="44">
        <v>2.25</v>
      </c>
      <c r="T21" s="42">
        <v>5.16</v>
      </c>
      <c r="U21" s="42"/>
      <c r="V21" s="40"/>
      <c r="W21" s="45"/>
      <c r="X21" s="45"/>
      <c r="Y21" s="45"/>
      <c r="Z21" s="45"/>
      <c r="AA21" s="45"/>
    </row>
    <row r="22" spans="2:27" s="1" customFormat="1" ht="40.5" customHeight="1">
      <c r="B22" s="4"/>
      <c r="C22" s="4"/>
      <c r="D22" s="12" t="s">
        <v>42</v>
      </c>
      <c r="E22" s="13">
        <v>9886</v>
      </c>
      <c r="F22" s="14" t="s">
        <v>28</v>
      </c>
      <c r="G22" s="15">
        <v>45356</v>
      </c>
      <c r="H22" s="14">
        <v>0.09</v>
      </c>
      <c r="I22" s="14">
        <v>0.01</v>
      </c>
      <c r="J22" s="14">
        <v>1.03E-2</v>
      </c>
      <c r="K22" s="14">
        <f t="shared" si="0"/>
        <v>0.1103</v>
      </c>
      <c r="L22" s="70" t="s">
        <v>25</v>
      </c>
      <c r="M22" s="71"/>
      <c r="N22" s="18">
        <v>3.32E-2</v>
      </c>
      <c r="O22" s="19">
        <v>1.39</v>
      </c>
      <c r="P22" s="20" t="s">
        <v>26</v>
      </c>
      <c r="Q22" s="14">
        <v>0.53</v>
      </c>
      <c r="R22" s="14">
        <v>1.27</v>
      </c>
      <c r="S22" s="21">
        <v>2.57</v>
      </c>
      <c r="T22" s="14" t="s">
        <v>35</v>
      </c>
      <c r="U22" s="14"/>
      <c r="V22" s="4"/>
    </row>
    <row r="23" spans="2:27" s="1" customFormat="1" ht="40.5" customHeight="1">
      <c r="B23" s="40"/>
      <c r="C23" s="40"/>
      <c r="D23" s="12" t="s">
        <v>43</v>
      </c>
      <c r="E23" s="41">
        <v>7025</v>
      </c>
      <c r="F23" s="42" t="s">
        <v>28</v>
      </c>
      <c r="G23" s="43">
        <v>45545</v>
      </c>
      <c r="H23" s="42">
        <v>0.05</v>
      </c>
      <c r="I23" s="42">
        <v>0</v>
      </c>
      <c r="J23" s="42">
        <v>2.0000000000000001E-4</v>
      </c>
      <c r="K23" s="14">
        <f>SUM(H23:J23)</f>
        <v>5.0200000000000002E-2</v>
      </c>
      <c r="L23" s="70" t="s">
        <v>25</v>
      </c>
      <c r="M23" s="71"/>
      <c r="N23" s="18">
        <v>3.2199999999999999E-2</v>
      </c>
      <c r="O23" s="19">
        <v>0.93</v>
      </c>
      <c r="P23" s="20" t="s">
        <v>26</v>
      </c>
      <c r="Q23" s="42">
        <v>0.38</v>
      </c>
      <c r="R23" s="42" t="s">
        <v>35</v>
      </c>
      <c r="S23" s="44" t="s">
        <v>35</v>
      </c>
      <c r="T23" s="42" t="s">
        <v>35</v>
      </c>
      <c r="U23" s="42"/>
      <c r="V23" s="40"/>
      <c r="W23" s="45"/>
      <c r="X23" s="45"/>
      <c r="Y23" s="45"/>
      <c r="Z23" s="45"/>
      <c r="AA23" s="45"/>
    </row>
    <row r="24" spans="2:27" s="1" customFormat="1" ht="40.5" customHeight="1">
      <c r="B24" s="40"/>
      <c r="C24" s="40"/>
      <c r="D24" s="12" t="s">
        <v>44</v>
      </c>
      <c r="E24" s="41">
        <v>4997</v>
      </c>
      <c r="F24" s="42" t="s">
        <v>28</v>
      </c>
      <c r="G24" s="43">
        <v>45594</v>
      </c>
      <c r="H24" s="42">
        <v>0.1</v>
      </c>
      <c r="I24" s="42">
        <v>0</v>
      </c>
      <c r="J24" s="42">
        <v>1E-4</v>
      </c>
      <c r="K24" s="14">
        <f t="shared" si="0"/>
        <v>0.10010000000000001</v>
      </c>
      <c r="L24" s="70" t="s">
        <v>25</v>
      </c>
      <c r="M24" s="71"/>
      <c r="N24" s="18">
        <v>3.39E-2</v>
      </c>
      <c r="O24" s="19">
        <v>0.95</v>
      </c>
      <c r="P24" s="20" t="s">
        <v>26</v>
      </c>
      <c r="Q24" s="42">
        <v>0.44</v>
      </c>
      <c r="R24" s="42" t="s">
        <v>35</v>
      </c>
      <c r="S24" s="44" t="s">
        <v>35</v>
      </c>
      <c r="T24" s="42" t="s">
        <v>35</v>
      </c>
      <c r="U24" s="42"/>
      <c r="V24" s="40"/>
      <c r="W24" s="45"/>
      <c r="X24" s="45"/>
      <c r="Y24" s="45"/>
      <c r="Z24" s="45"/>
      <c r="AA24" s="45"/>
    </row>
    <row r="25" spans="2:27" s="1" customFormat="1" ht="40.5" customHeight="1">
      <c r="B25" s="40"/>
      <c r="C25" s="40"/>
      <c r="D25" s="12" t="s">
        <v>45</v>
      </c>
      <c r="E25" s="41">
        <v>1497</v>
      </c>
      <c r="F25" s="42" t="s">
        <v>46</v>
      </c>
      <c r="G25" s="43">
        <v>45097</v>
      </c>
      <c r="H25" s="42">
        <v>0.05</v>
      </c>
      <c r="I25" s="42">
        <v>0.02</v>
      </c>
      <c r="J25" s="42">
        <v>1.1599999999999999E-2</v>
      </c>
      <c r="K25" s="14">
        <f t="shared" si="0"/>
        <v>8.1600000000000006E-2</v>
      </c>
      <c r="L25" s="70" t="s">
        <v>25</v>
      </c>
      <c r="M25" s="71"/>
      <c r="N25" s="18">
        <v>3.2099999999999997E-2</v>
      </c>
      <c r="O25" s="19">
        <v>1.28</v>
      </c>
      <c r="P25" s="20" t="s">
        <v>26</v>
      </c>
      <c r="Q25" s="42">
        <v>0.56000000000000005</v>
      </c>
      <c r="R25" s="42">
        <v>1.31</v>
      </c>
      <c r="S25" s="44">
        <v>2.74</v>
      </c>
      <c r="T25" s="42">
        <v>6.37</v>
      </c>
      <c r="U25" s="42"/>
      <c r="V25" s="40"/>
      <c r="W25" s="45"/>
      <c r="X25" s="45"/>
      <c r="Y25" s="45"/>
      <c r="Z25" s="45"/>
      <c r="AA25" s="45"/>
    </row>
    <row r="26" spans="2:27" s="1" customFormat="1" ht="40.5" customHeight="1" thickBot="1">
      <c r="B26" s="40"/>
      <c r="C26" s="40"/>
      <c r="D26" s="23" t="s">
        <v>47</v>
      </c>
      <c r="E26" s="46">
        <v>3209</v>
      </c>
      <c r="F26" s="47" t="s">
        <v>28</v>
      </c>
      <c r="G26" s="48">
        <v>45272</v>
      </c>
      <c r="H26" s="47">
        <v>0.09</v>
      </c>
      <c r="I26" s="47">
        <v>0.01</v>
      </c>
      <c r="J26" s="47">
        <v>0</v>
      </c>
      <c r="K26" s="25">
        <f t="shared" si="0"/>
        <v>9.9999999999999992E-2</v>
      </c>
      <c r="L26" s="72" t="s">
        <v>25</v>
      </c>
      <c r="M26" s="73"/>
      <c r="N26" s="18">
        <v>3.2199999999999999E-2</v>
      </c>
      <c r="O26" s="19">
        <v>1.72</v>
      </c>
      <c r="P26" s="27" t="s">
        <v>26</v>
      </c>
      <c r="Q26" s="47">
        <v>0.62</v>
      </c>
      <c r="R26" s="47">
        <v>1.34</v>
      </c>
      <c r="S26" s="49">
        <v>2.87</v>
      </c>
      <c r="T26" s="47" t="s">
        <v>35</v>
      </c>
      <c r="U26" s="42"/>
      <c r="V26" s="40"/>
      <c r="W26" s="45"/>
      <c r="X26" s="45"/>
      <c r="Y26" s="45"/>
      <c r="Z26" s="45"/>
      <c r="AA26" s="45"/>
    </row>
    <row r="27" spans="2:27" s="1" customFormat="1" ht="40.5" customHeight="1" thickBot="1">
      <c r="B27" s="40"/>
      <c r="C27" s="40"/>
      <c r="D27" s="50" t="s">
        <v>48</v>
      </c>
      <c r="E27" s="51">
        <v>1061</v>
      </c>
      <c r="F27" s="52" t="s">
        <v>46</v>
      </c>
      <c r="G27" s="53">
        <v>45573</v>
      </c>
      <c r="H27" s="42">
        <v>0.05</v>
      </c>
      <c r="I27" s="42">
        <v>0</v>
      </c>
      <c r="J27" s="54">
        <v>8.0000000000000004E-4</v>
      </c>
      <c r="K27" s="55">
        <f t="shared" si="0"/>
        <v>5.0800000000000005E-2</v>
      </c>
      <c r="L27" s="74" t="s">
        <v>25</v>
      </c>
      <c r="M27" s="71"/>
      <c r="N27" s="56">
        <v>3.3700000000000001E-2</v>
      </c>
      <c r="O27" s="57">
        <v>2.88</v>
      </c>
      <c r="P27" s="58" t="s">
        <v>26</v>
      </c>
      <c r="Q27" s="42">
        <v>0.85</v>
      </c>
      <c r="R27" s="42" t="s">
        <v>35</v>
      </c>
      <c r="S27" s="44" t="s">
        <v>35</v>
      </c>
      <c r="T27" s="42" t="s">
        <v>35</v>
      </c>
      <c r="U27" s="59"/>
      <c r="V27" s="40"/>
      <c r="W27" s="45"/>
      <c r="X27" s="45"/>
      <c r="Y27" s="45"/>
      <c r="Z27" s="45"/>
      <c r="AA27" s="45"/>
    </row>
    <row r="28" spans="2:27" s="1" customFormat="1" ht="40.5" customHeight="1">
      <c r="B28" s="4"/>
      <c r="C28" s="4"/>
      <c r="D28" s="30" t="s">
        <v>49</v>
      </c>
      <c r="E28" s="13">
        <v>2366</v>
      </c>
      <c r="F28" s="32" t="s">
        <v>46</v>
      </c>
      <c r="G28" s="15">
        <v>45399</v>
      </c>
      <c r="H28" s="14">
        <v>0.1</v>
      </c>
      <c r="I28" s="14">
        <v>0.01</v>
      </c>
      <c r="J28" s="14">
        <v>9.2999999999999992E-3</v>
      </c>
      <c r="K28" s="32">
        <f>SUM(H28:J28)</f>
        <v>0.1193</v>
      </c>
      <c r="L28" s="70" t="s">
        <v>25</v>
      </c>
      <c r="M28" s="70"/>
      <c r="N28" s="60">
        <v>3.2399999999999998E-2</v>
      </c>
      <c r="O28" s="61">
        <v>2.5</v>
      </c>
      <c r="P28" s="20" t="s">
        <v>26</v>
      </c>
      <c r="Q28" s="14">
        <v>1.01</v>
      </c>
      <c r="R28" s="14">
        <v>1.69</v>
      </c>
      <c r="S28" s="21">
        <v>3.65</v>
      </c>
      <c r="T28" s="14" t="s">
        <v>35</v>
      </c>
      <c r="U28" s="62"/>
      <c r="V28" s="4"/>
    </row>
    <row r="29" spans="2:27" s="45" customFormat="1" ht="40.5" customHeight="1">
      <c r="B29" s="40"/>
      <c r="C29" s="40"/>
      <c r="D29" s="30" t="s">
        <v>50</v>
      </c>
      <c r="E29" s="63">
        <v>220</v>
      </c>
      <c r="F29" s="64" t="s">
        <v>46</v>
      </c>
      <c r="G29" s="65">
        <v>45077</v>
      </c>
      <c r="H29" s="64">
        <v>0.15</v>
      </c>
      <c r="I29" s="64">
        <v>0.02</v>
      </c>
      <c r="J29" s="64">
        <v>0</v>
      </c>
      <c r="K29" s="32">
        <f t="shared" si="0"/>
        <v>0.16999999999999998</v>
      </c>
      <c r="L29" s="75" t="s">
        <v>25</v>
      </c>
      <c r="M29" s="76"/>
      <c r="N29" s="36">
        <v>2.8299999999999999E-2</v>
      </c>
      <c r="O29" s="37">
        <v>7.25</v>
      </c>
      <c r="P29" s="38" t="s">
        <v>26</v>
      </c>
      <c r="Q29" s="64">
        <v>2.88</v>
      </c>
      <c r="R29" s="64">
        <v>3.07</v>
      </c>
      <c r="S29" s="66">
        <v>7.32</v>
      </c>
      <c r="T29" s="64">
        <v>9.8699999999999992</v>
      </c>
      <c r="U29" s="42"/>
      <c r="V29" s="40"/>
    </row>
    <row r="30" spans="2:27" s="1" customFormat="1" ht="40.5" customHeight="1">
      <c r="B30" s="4"/>
      <c r="C30" s="4"/>
      <c r="D30" s="12" t="s">
        <v>51</v>
      </c>
      <c r="E30" s="13">
        <v>212</v>
      </c>
      <c r="F30" s="14" t="s">
        <v>28</v>
      </c>
      <c r="G30" s="15">
        <v>45077</v>
      </c>
      <c r="H30" s="14">
        <v>0.15</v>
      </c>
      <c r="I30" s="14">
        <v>0.01</v>
      </c>
      <c r="J30" s="14">
        <v>0</v>
      </c>
      <c r="K30" s="14">
        <f>SUM(H30:J30)</f>
        <v>0.16</v>
      </c>
      <c r="L30" s="70" t="s">
        <v>25</v>
      </c>
      <c r="M30" s="71"/>
      <c r="N30" s="29">
        <v>2.7199999999999998E-2</v>
      </c>
      <c r="O30" s="16">
        <v>18.440000000000001</v>
      </c>
      <c r="P30" s="20" t="s">
        <v>26</v>
      </c>
      <c r="Q30" s="14">
        <v>7.03</v>
      </c>
      <c r="R30" s="14">
        <v>7.49</v>
      </c>
      <c r="S30" s="21">
        <v>16.09</v>
      </c>
      <c r="T30" s="14">
        <v>20.27</v>
      </c>
      <c r="U30" s="14"/>
      <c r="V30" s="4"/>
    </row>
    <row r="31" spans="2:27" s="1" customFormat="1" ht="9.75" customHeight="1">
      <c r="B31" s="4"/>
      <c r="C31" s="4"/>
      <c r="D31" s="67"/>
      <c r="E31" s="4"/>
      <c r="F31" s="4"/>
      <c r="G31" s="4"/>
      <c r="H31" s="4"/>
      <c r="I31" s="4"/>
      <c r="J31" s="4"/>
      <c r="K31" s="4"/>
      <c r="L31" s="4"/>
      <c r="M31" s="4"/>
      <c r="N31" s="40"/>
      <c r="O31" s="40"/>
      <c r="P31" s="4"/>
      <c r="Q31" s="4"/>
      <c r="R31" s="4"/>
      <c r="S31" s="4"/>
      <c r="T31" s="4"/>
      <c r="U31" s="4"/>
      <c r="V31" s="4"/>
    </row>
    <row r="32" spans="2:27" s="1" customFormat="1" ht="18.75" customHeight="1">
      <c r="B32" s="4"/>
      <c r="C32" s="4"/>
      <c r="D32" s="68" t="s">
        <v>52</v>
      </c>
      <c r="E32" s="5"/>
      <c r="F32" s="4"/>
      <c r="G32" s="4"/>
      <c r="H32" s="4"/>
      <c r="I32" s="4"/>
      <c r="J32" s="4"/>
      <c r="K32" s="4"/>
      <c r="L32" s="4"/>
      <c r="M32" s="4"/>
      <c r="N32" s="40"/>
      <c r="O32" s="40"/>
      <c r="P32" s="4"/>
      <c r="Q32" s="4"/>
      <c r="R32" s="4"/>
      <c r="S32" s="4"/>
      <c r="T32" s="4"/>
      <c r="U32" s="4"/>
      <c r="V32" s="4"/>
    </row>
    <row r="33" spans="2:22" s="1" customFormat="1" ht="18.75" customHeight="1">
      <c r="B33" s="4"/>
      <c r="C33" s="4"/>
      <c r="D33" s="69" t="s">
        <v>53</v>
      </c>
      <c r="E33" s="5"/>
      <c r="F33" s="4"/>
      <c r="G33" s="4"/>
      <c r="H33" s="4"/>
      <c r="I33" s="4"/>
      <c r="J33" s="4"/>
      <c r="K33" s="4"/>
      <c r="L33" s="4"/>
      <c r="M33" s="4"/>
      <c r="N33" s="40"/>
      <c r="O33" s="40"/>
      <c r="P33" s="4"/>
      <c r="Q33" s="4"/>
      <c r="R33" s="4"/>
      <c r="S33" s="4"/>
      <c r="T33" s="4"/>
      <c r="U33" s="4"/>
      <c r="V33" s="4"/>
    </row>
    <row r="34" spans="2:22" s="1" customFormat="1" ht="40.5" customHeight="1">
      <c r="B34" s="4"/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0"/>
      <c r="O34" s="40"/>
      <c r="P34" s="4"/>
      <c r="Q34" s="4"/>
      <c r="R34" s="4"/>
      <c r="S34" s="4"/>
      <c r="T34" s="4"/>
      <c r="U34" s="4"/>
      <c r="V34" s="4"/>
    </row>
    <row r="35" spans="2:22" s="1" customFormat="1" ht="40.5" customHeight="1">
      <c r="B35" s="4"/>
      <c r="C35" s="4"/>
      <c r="D35" s="5"/>
      <c r="E35" s="4"/>
      <c r="F35" s="4"/>
      <c r="G35" s="4"/>
      <c r="H35" s="4"/>
      <c r="I35" s="4"/>
      <c r="J35" s="4"/>
      <c r="K35" s="4"/>
      <c r="L35" s="4"/>
      <c r="M35" s="4"/>
      <c r="N35" s="40"/>
      <c r="O35" s="40"/>
      <c r="P35" s="4"/>
      <c r="Q35" s="4"/>
      <c r="R35" s="4"/>
      <c r="S35" s="4"/>
      <c r="T35" s="4"/>
      <c r="U35" s="4"/>
      <c r="V35" s="4"/>
    </row>
  </sheetData>
  <mergeCells count="28">
    <mergeCell ref="L17:M17"/>
    <mergeCell ref="D7:V7"/>
    <mergeCell ref="D10:D11"/>
    <mergeCell ref="F10:F11"/>
    <mergeCell ref="G10:G11"/>
    <mergeCell ref="H10:J10"/>
    <mergeCell ref="K10:K11"/>
    <mergeCell ref="L10:M10"/>
    <mergeCell ref="N10:N11"/>
    <mergeCell ref="O10:O11"/>
    <mergeCell ref="P10:P11"/>
    <mergeCell ref="Q10:T10"/>
    <mergeCell ref="U10:U11"/>
    <mergeCell ref="L12:M12"/>
    <mergeCell ref="L14:M14"/>
    <mergeCell ref="L16:M16"/>
    <mergeCell ref="L30:M30"/>
    <mergeCell ref="L18:M18"/>
    <mergeCell ref="L19:M1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2024-12-11T09:49:23Z</dcterms:created>
  <dcterms:modified xsi:type="dcterms:W3CDTF">2024-12-11T10:23:28Z</dcterms:modified>
</cp:coreProperties>
</file>