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nwanpark/Desktop/"/>
    </mc:Choice>
  </mc:AlternateContent>
  <xr:revisionPtr revIDLastSave="0" documentId="8_{0E2F1459-037D-094B-98D3-11DFD77C9ED4}" xr6:coauthVersionLast="47" xr6:coauthVersionMax="47" xr10:uidLastSave="{00000000-0000-0000-0000-000000000000}"/>
  <bookViews>
    <workbookView xWindow="33600" yWindow="-600" windowWidth="38400" windowHeight="21600" xr2:uid="{7CCDD75D-7750-E04C-B820-C3DA7382BD4D}"/>
  </bookViews>
  <sheets>
    <sheet name="국내상장 공격적 TDF ETF 현황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93" localSheetId="0">[1]PCC!#REF!</definedName>
    <definedName name="__93">[1]PCC!#REF!</definedName>
    <definedName name="_93" localSheetId="0">[1]PCC!#REF!</definedName>
    <definedName name="_93">[1]PCC!#REF!</definedName>
    <definedName name="_DDB4" localSheetId="0">[2]Ky!#REF!</definedName>
    <definedName name="_DDB4">[2]Ky!#REF!</definedName>
    <definedName name="_DDB6" localSheetId="0">[2]Ky!#REF!</definedName>
    <definedName name="_DDB6">[2]Ky!#REF!</definedName>
    <definedName name="_DDB7" localSheetId="0">[2]Ky!#REF!</definedName>
    <definedName name="_DDB7">[2]Ky!#REF!</definedName>
    <definedName name="_Key1" localSheetId="0" hidden="1">#REF!</definedName>
    <definedName name="_Key1" hidden="1">#REF!</definedName>
    <definedName name="_mjy2" localSheetId="0">[4]!Print_A4</definedName>
    <definedName name="_mjy2">[4]!Print_A4</definedName>
    <definedName name="_Order1" hidden="1">255</definedName>
    <definedName name="_SLM15" localSheetId="0">[2]Ky!#REF!</definedName>
    <definedName name="_SLM15">[2]Ky!#REF!</definedName>
    <definedName name="_SLM25" localSheetId="0">[2]Ky!#REF!</definedName>
    <definedName name="_SLM25">[2]Ky!#REF!</definedName>
    <definedName name="_SLM30" localSheetId="0">[2]Ky!#REF!</definedName>
    <definedName name="_SLM30">[2]Ky!#REF!</definedName>
    <definedName name="_Sort" localSheetId="0" hidden="1">#REF!</definedName>
    <definedName name="_Sort" hidden="1">#REF!</definedName>
    <definedName name="°ü¼¼Á¶Á¤BBLS" localSheetId="0">#REF!</definedName>
    <definedName name="°ü¼¼Á¶Á¤BBLS">#REF!</definedName>
    <definedName name="±â±Ý" localSheetId="0">#REF!</definedName>
    <definedName name="±â±Ý">#REF!</definedName>
    <definedName name="비용Detail" localSheetId="0">#REF!</definedName>
    <definedName name="비용Detail">#REF!</definedName>
    <definedName name="소유" localSheetId="0">#REF!</definedName>
    <definedName name="소유">#REF!</definedName>
    <definedName name="인쇄" localSheetId="0">[2]!인쇄</definedName>
    <definedName name="인쇄">[2]!인쇄</definedName>
    <definedName name="평잔_cord" localSheetId="0">#REF!</definedName>
    <definedName name="평잔_cord">#REF!</definedName>
    <definedName name="a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 localSheetId="0">#REF!</definedName>
    <definedName name="Á¶Á¤BBLS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ABB" localSheetId="0">#REF!</definedName>
    <definedName name="AABB">#REF!</definedName>
    <definedName name="abc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 localSheetId="0">#REF!</definedName>
    <definedName name="Åë°üÀÏ">#REF!</definedName>
    <definedName name="application" localSheetId="0">#REF!</definedName>
    <definedName name="application">#REF!</definedName>
    <definedName name="ARO" localSheetId="0">#REF!</definedName>
    <definedName name="ARO">#REF!</definedName>
    <definedName name="B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 localSheetId="0">[5]!Macro1</definedName>
    <definedName name="bb">[5]!Macro1</definedName>
    <definedName name="BC0.5" localSheetId="0">#REF!</definedName>
    <definedName name="BC0.5">#REF!</definedName>
    <definedName name="bsc_db" localSheetId="0">#REF!</definedName>
    <definedName name="bsc_db">#REF!</definedName>
    <definedName name="BU" localSheetId="0">#REF!</definedName>
    <definedName name="BU">#REF!</definedName>
    <definedName name="CASH" localSheetId="0">#REF!</definedName>
    <definedName name="CASH">#REF!</definedName>
    <definedName name="CNF" localSheetId="0">#REF!</definedName>
    <definedName name="CNF">#REF!</definedName>
    <definedName name="CON" localSheetId="0">#REF!</definedName>
    <definedName name="CON">#REF!</definedName>
    <definedName name="CONB" localSheetId="0">#REF!</definedName>
    <definedName name="CONB">#REF!</definedName>
    <definedName name="conn" localSheetId="0">#REF!</definedName>
    <definedName name="conn">#REF!</definedName>
    <definedName name="Consol_Range" localSheetId="0">#REF!</definedName>
    <definedName name="Consol_Range">#REF!</definedName>
    <definedName name="Cord" localSheetId="0">#REF!</definedName>
    <definedName name="Cord">#REF!</definedName>
    <definedName name="CurrentYr" localSheetId="0">[6]PCC!#REF!</definedName>
    <definedName name="CurrentYr">[6]PCC!#REF!</definedName>
    <definedName name="cVb" localSheetId="0">[2]Ky!#REF!</definedName>
    <definedName name="cVb">[2]Ky!#REF!</definedName>
    <definedName name="D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 localSheetId="0">#REF!</definedName>
    <definedName name="_xlnm.Database">#REF!</definedName>
    <definedName name="DATE" localSheetId="0">#REF!</definedName>
    <definedName name="DATE">#REF!</definedName>
    <definedName name="dbaaa" localSheetId="0">#REF!</definedName>
    <definedName name="dbaaa">#REF!</definedName>
    <definedName name="ddbb6" localSheetId="0">[2]Ky!#REF!</definedName>
    <definedName name="ddbb6">[2]Ky!#REF!</definedName>
    <definedName name="dddd1" localSheetId="0">[2]Ky!#REF!</definedName>
    <definedName name="dddd1">[2]Ky!#REF!</definedName>
    <definedName name="Decimal_range" localSheetId="0">#REF!</definedName>
    <definedName name="Decimal_range">#REF!</definedName>
    <definedName name="DEMO" localSheetId="0">#REF!</definedName>
    <definedName name="DEMO">#REF!</definedName>
    <definedName name="Dff" localSheetId="0">#REF!</definedName>
    <definedName name="Dff">#REF!</definedName>
    <definedName name="dfg" localSheetId="0">[7]!Macro1</definedName>
    <definedName name="dfg">[7]!Macro1</definedName>
    <definedName name="EE" localSheetId="0">#REF!</definedName>
    <definedName name="EE">#REF!</definedName>
    <definedName name="EffectDate" localSheetId="0">[6]PCC!#REF!</definedName>
    <definedName name="EffectDate">[6]PCC!#REF!</definedName>
    <definedName name="EX" localSheetId="0">#REF!</definedName>
    <definedName name="EX">#REF!</definedName>
    <definedName name="FA" localSheetId="0">#REF!</definedName>
    <definedName name="FA">#REF!</definedName>
    <definedName name="FF" localSheetId="0">[1]PCC!#REF!</definedName>
    <definedName name="FF">[1]PCC!#REF!</definedName>
    <definedName name="fggdg" localSheetId="0">[2]Ky!#REF!</definedName>
    <definedName name="fggdg">[2]Ky!#REF!</definedName>
    <definedName name="fhajjd" localSheetId="0">[4]!Print_Letter</definedName>
    <definedName name="fhajjd">[4]!Print_Letter</definedName>
    <definedName name="Format_AT_Actual_List" localSheetId="0">#REF!</definedName>
    <definedName name="Format_AT_Actual_List">#REF!</definedName>
    <definedName name="FUND" localSheetId="0">#REF!</definedName>
    <definedName name="FUND">#REF!</definedName>
    <definedName name="HH" localSheetId="0">#REF!</definedName>
    <definedName name="HH">#REF!</definedName>
    <definedName name="Import" localSheetId="0">[6]PCC!#REF!</definedName>
    <definedName name="Import">[6]PCC!#REF!</definedName>
    <definedName name="INCOME" localSheetId="0">#REF!</definedName>
    <definedName name="INCOME">#REF!</definedName>
    <definedName name="JJ" localSheetId="0">#REF!</definedName>
    <definedName name="JJ">#REF!</definedName>
    <definedName name="kkkk" localSheetId="0">#REF!</definedName>
    <definedName name="kkkk">#REF!</definedName>
    <definedName name="LandType" localSheetId="0">[6]PCC!#REF!</definedName>
    <definedName name="LandType">[6]PCC!#REF!</definedName>
    <definedName name="LOW" localSheetId="0">#REF!</definedName>
    <definedName name="LOW">#REF!</definedName>
    <definedName name="lstMetrics" localSheetId="0">OFFSET(#REF!,0,0,COUNTA(#REF!))</definedName>
    <definedName name="lstMetrics">OFFSET(#REF!,0,0,COUNTA(#REF!))</definedName>
    <definedName name="lstYears" localSheetId="0">OFFSET(#REF!,0,1,1,COUNTA(#REF!)-1)</definedName>
    <definedName name="lstYears">OFFSET(#REF!,0,1,1,COUNTA(#REF!)-1)</definedName>
    <definedName name="Macro1" localSheetId="0">[7]!Macro1</definedName>
    <definedName name="Macro1">[7]!Macro1</definedName>
    <definedName name="MarginType" localSheetId="0">[6]PCC!#REF!</definedName>
    <definedName name="MarginType">[6]PCC!#REF!</definedName>
    <definedName name="Maturity" localSheetId="0">[6]PCC!#REF!</definedName>
    <definedName name="Maturity">[6]PCC!#REF!</definedName>
    <definedName name="mjy" localSheetId="0">[7]!Macro1</definedName>
    <definedName name="mjy">[7]!Macro1</definedName>
    <definedName name="mm" localSheetId="0">#REF!</definedName>
    <definedName name="mm">#REF!</definedName>
    <definedName name="ORA" localSheetId="0">'[8]손익요약(미사용)'!#REF!</definedName>
    <definedName name="ORA">'[8]손익요약(미사용)'!#REF!</definedName>
    <definedName name="PLAT" localSheetId="0">#REF!</definedName>
    <definedName name="PLAT">#REF!</definedName>
    <definedName name="POR364C16rtQU" localSheetId="0">#REF!</definedName>
    <definedName name="POR364C16rtQU">#REF!</definedName>
    <definedName name="POR364C711rtQU" localSheetId="0">#REF!</definedName>
    <definedName name="POR364C711rtQU">#REF!</definedName>
    <definedName name="POR3C11R212C16rtM3tb0tb213tb213" localSheetId="0">#REF!</definedName>
    <definedName name="POR3C11R212C16rtM3tb0tb213tb213">#REF!</definedName>
    <definedName name="POR3C11R215C16rtM3tb0tb213tb213" localSheetId="0">#REF!</definedName>
    <definedName name="POR3C11R215C16rtM3tb0tb213tb213">#REF!</definedName>
    <definedName name="POR3C18R212C23rtM3tb0tb213tb213" localSheetId="0">#REF!</definedName>
    <definedName name="POR3C18R212C23rtM3tb0tb213tb213">#REF!</definedName>
    <definedName name="Print_A4" localSheetId="0">[4]!Print_A4</definedName>
    <definedName name="Print_A4">[4]!Print_A4</definedName>
    <definedName name="Print_Letter" localSheetId="0">[4]!Print_Letter</definedName>
    <definedName name="Print_Letter">[4]!Print_Letter</definedName>
    <definedName name="Print_Qtr_A4" localSheetId="0">[4]!Print_Qtr_A4</definedName>
    <definedName name="Print_Qtr_A4">[4]!Print_Qtr_A4</definedName>
    <definedName name="Print_Qtr_Letter" localSheetId="0">[4]!Print_Qtr_Letter</definedName>
    <definedName name="Print_Qtr_Letter">[4]!Print_Qtr_Letter</definedName>
    <definedName name="PRINT1" localSheetId="0">#REF!</definedName>
    <definedName name="PRINT1">#REF!</definedName>
    <definedName name="PRINT2" localSheetId="0">#REF!</definedName>
    <definedName name="PRINT2">#REF!</definedName>
    <definedName name="PRINT3" localSheetId="0">#REF!</definedName>
    <definedName name="PRINT3">#REF!</definedName>
    <definedName name="printt" localSheetId="0">[4]!Print_A4</definedName>
    <definedName name="printt">[4]!Print_A4</definedName>
    <definedName name="PRO" localSheetId="0">#REF!</definedName>
    <definedName name="PRO">#REF!</definedName>
    <definedName name="PROD" localSheetId="0">#REF!</definedName>
    <definedName name="PROD">#REF!</definedName>
    <definedName name="Prt_A4" localSheetId="0">[9]!Print_A4</definedName>
    <definedName name="Prt_A4">[9]!Print_A4</definedName>
    <definedName name="Prt_Letter" localSheetId="0">[9]!Print_Letter</definedName>
    <definedName name="Prt_Letter">[9]!Print_Letter</definedName>
    <definedName name="Prt_Qtr_A4" localSheetId="0">[9]!Print_Qtr_A4</definedName>
    <definedName name="Prt_Qtr_A4">[9]!Print_Qtr_A4</definedName>
    <definedName name="qwrt" localSheetId="0">[2]Ky!#REF!</definedName>
    <definedName name="qwrt">[2]Ky!#REF!</definedName>
    <definedName name="RAFF" localSheetId="0">#REF!</definedName>
    <definedName name="RAFF">#REF!</definedName>
    <definedName name="RHENI" localSheetId="0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 localSheetId="0">[4]!Print_Qtr_Letter</definedName>
    <definedName name="sD">[4]!Print_Qtr_Letter</definedName>
    <definedName name="sDdsAS" localSheetId="0">[4]!Print_Qtr_A4</definedName>
    <definedName name="sDdsAS">[4]!Print_Qtr_A4</definedName>
    <definedName name="SDsd" localSheetId="0">[2]Ky!#REF!</definedName>
    <definedName name="SDsd">[2]Ky!#REF!</definedName>
    <definedName name="SelectedYear" localSheetId="0">'[10]Never Sleep dividend portfolio'!#REF!</definedName>
    <definedName name="SelectedYear">'[11]Never Sleep dividend portfolio'!#REF!</definedName>
    <definedName name="SGU" localSheetId="0">#REF!</definedName>
    <definedName name="SGU">#REF!</definedName>
    <definedName name="Source" localSheetId="0">#REF!</definedName>
    <definedName name="Source">#REF!</definedName>
    <definedName name="SPO" localSheetId="0">#REF!</definedName>
    <definedName name="SPO">#REF!</definedName>
    <definedName name="SS" localSheetId="0">#REF!</definedName>
    <definedName name="SS">#REF!</definedName>
    <definedName name="SUBJECT" localSheetId="0">#REF!</definedName>
    <definedName name="SUBJECT">#REF!</definedName>
    <definedName name="SUPPLY" localSheetId="0">#REF!</definedName>
    <definedName name="SUPPLY">#REF!</definedName>
    <definedName name="SVSChargeType" localSheetId="0">[6]PCC!#REF!</definedName>
    <definedName name="SVSChargeType">[6]PCC!#REF!</definedName>
    <definedName name="tax" localSheetId="0">[6]PCC!#REF!</definedName>
    <definedName name="tax">[6]PCC!#REF!</definedName>
    <definedName name="TITLE" localSheetId="0">#REF!</definedName>
    <definedName name="TITLE">#REF!</definedName>
    <definedName name="trashme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 localSheetId="0">#REF!</definedName>
    <definedName name="UU">#REF!</definedName>
    <definedName name="VV" localSheetId="0">#REF!</definedName>
    <definedName name="VV">#REF!</definedName>
    <definedName name="wrn.Print._.All." localSheetId="0" hidden="1">{"Print Summary",#N/A,TRUE,"BASIN";"99 Outlook vs 98 Actual",#N/A,TRUE,"BASIN";"99 Outlook vs 99 Obj",#N/A,TRUE,"BASIN";"00 vs 99 Outlook",#N/A,TRUE,"BASIN";"01 vs 00",#N/A,TRUE,"BASIN";"02 vs 01",#N/A,TRUE,"BASIN"}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localSheetId="0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localSheetId="0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localSheetId="0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localSheetId="0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localSheetId="0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localSheetId="0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 localSheetId="0">#REF!</definedName>
    <definedName name="XX">#REF!</definedName>
    <definedName name="Z" localSheetId="0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localSheetId="0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L17" i="1"/>
  <c r="K17" i="1"/>
  <c r="L16" i="1"/>
  <c r="K16" i="1"/>
  <c r="L15" i="1"/>
  <c r="K15" i="1"/>
  <c r="L14" i="1"/>
  <c r="K14" i="1"/>
  <c r="K12" i="1"/>
  <c r="K11" i="1"/>
  <c r="K10" i="1"/>
  <c r="L9" i="1"/>
  <c r="K9" i="1"/>
</calcChain>
</file>

<file path=xl/sharedStrings.xml><?xml version="1.0" encoding="utf-8"?>
<sst xmlns="http://schemas.openxmlformats.org/spreadsheetml/2006/main" count="67" uniqueCount="45">
  <si>
    <t>종목명</t>
  </si>
  <si>
    <t>순자산(억원)</t>
    <phoneticPr fontId="5" type="noConversion"/>
  </si>
  <si>
    <t>유동성 
(거래 용이성)</t>
    <phoneticPr fontId="5" type="noConversion"/>
  </si>
  <si>
    <t>설정일</t>
    <phoneticPr fontId="3" type="noConversion"/>
  </si>
  <si>
    <t>비용 상세</t>
    <phoneticPr fontId="3" type="noConversion"/>
  </si>
  <si>
    <t>total 비용
(%)</t>
    <phoneticPr fontId="5" type="noConversion"/>
  </si>
  <si>
    <t>배당</t>
    <phoneticPr fontId="5" type="noConversion"/>
  </si>
  <si>
    <t>비고</t>
    <phoneticPr fontId="5" type="noConversion"/>
  </si>
  <si>
    <r>
      <t>수익률</t>
    </r>
    <r>
      <rPr>
        <b/>
        <sz val="11"/>
        <color theme="0"/>
        <rFont val="맑은 고딕"/>
        <family val="2"/>
        <charset val="129"/>
      </rPr>
      <t>(%, 24/11/20 현재)</t>
    </r>
    <phoneticPr fontId="5" type="noConversion"/>
  </si>
  <si>
    <t>(24/11/20 현재)</t>
    <phoneticPr fontId="3" type="noConversion"/>
  </si>
  <si>
    <t>총보수(%)</t>
    <phoneticPr fontId="3" type="noConversion"/>
  </si>
  <si>
    <t>기타비용(%)</t>
    <phoneticPr fontId="3" type="noConversion"/>
  </si>
  <si>
    <t>매매중개수수료(%)</t>
    <phoneticPr fontId="3" type="noConversion"/>
  </si>
  <si>
    <t>배당율(%)*</t>
    <phoneticPr fontId="5" type="noConversion"/>
  </si>
  <si>
    <t>배당주기</t>
    <phoneticPr fontId="5" type="noConversion"/>
  </si>
  <si>
    <t>1개월</t>
    <phoneticPr fontId="5" type="noConversion"/>
  </si>
  <si>
    <t>3개월</t>
    <phoneticPr fontId="5" type="noConversion"/>
  </si>
  <si>
    <t>6개월</t>
    <phoneticPr fontId="5" type="noConversion"/>
  </si>
  <si>
    <t>12개월</t>
    <phoneticPr fontId="5" type="noConversion"/>
  </si>
  <si>
    <t>양호</t>
    <phoneticPr fontId="3" type="noConversion"/>
  </si>
  <si>
    <t>월배당</t>
    <phoneticPr fontId="3" type="noConversion"/>
  </si>
  <si>
    <t>배당지급기준일 _ 월중간 영업일</t>
    <phoneticPr fontId="3" type="noConversion"/>
  </si>
  <si>
    <t>-</t>
    <phoneticPr fontId="3" type="noConversion"/>
  </si>
  <si>
    <t>매우 양호</t>
    <phoneticPr fontId="3" type="noConversion"/>
  </si>
  <si>
    <t>배당지급기준일 _ 매월마지막영업일</t>
    <phoneticPr fontId="3" type="noConversion"/>
  </si>
  <si>
    <t>KODEX 미국배당다우존스타겟커버드콜</t>
    <phoneticPr fontId="3" type="noConversion"/>
  </si>
  <si>
    <t>KODEX 미국배당커버드콜액티브</t>
    <phoneticPr fontId="3" type="noConversion"/>
  </si>
  <si>
    <t>TIGER 미국배당다우존스타켓커버드콜1호</t>
    <phoneticPr fontId="3" type="noConversion"/>
  </si>
  <si>
    <t>보통</t>
    <phoneticPr fontId="3" type="noConversion"/>
  </si>
  <si>
    <t>TIGER 미국배당다우존스타켓커버드콜2호</t>
    <phoneticPr fontId="3" type="noConversion"/>
  </si>
  <si>
    <t>PLUS 미국배당증가성장주데일리커버드콜</t>
    <phoneticPr fontId="3" type="noConversion"/>
  </si>
  <si>
    <t xml:space="preserve">* 배당율 : 2024년 11월 19일 이전 1년간 총배당금 / 현재가(2024년 11월 19일 현재) or 1년 미만 배당금 평균 x 12 / 현재가(2024년 11월 19일 현재)  </t>
    <phoneticPr fontId="5" type="noConversion"/>
  </si>
  <si>
    <t>* 유동성 : 매우 양호(일간 거래량 1백만주 이상), 양호(10만주 이상), 보통(5~10만주 수준), 부족(2~5만주 수준), 매우 부족(1~2만주 수준), 극히 부족(1만주 미만)</t>
    <phoneticPr fontId="5" type="noConversion"/>
  </si>
  <si>
    <t>국내상장 공격적 TDF ETF 현황</t>
    <phoneticPr fontId="5" type="noConversion"/>
  </si>
  <si>
    <t>KODEX TDF2050액티브</t>
    <phoneticPr fontId="5" type="noConversion"/>
  </si>
  <si>
    <t>분기배당</t>
    <phoneticPr fontId="3" type="noConversion"/>
  </si>
  <si>
    <t xml:space="preserve"> 글로벌 주식 약 80%(미국 60% 이상)
+ 국내 중장기국고채(듀레이션 5~8년) 20% </t>
    <phoneticPr fontId="3" type="noConversion"/>
  </si>
  <si>
    <t>RISE TDF 2050액티브</t>
    <phoneticPr fontId="3" type="noConversion"/>
  </si>
  <si>
    <t>극히 부족</t>
    <phoneticPr fontId="3" type="noConversion"/>
  </si>
  <si>
    <t>미지급</t>
    <phoneticPr fontId="3" type="noConversion"/>
  </si>
  <si>
    <t xml:space="preserve"> 글로벌 위험자산 배분 80% 이상
+ 글로벌종합채권 20% 미만 </t>
    <phoneticPr fontId="3" type="noConversion"/>
  </si>
  <si>
    <t>히어로즈 TDF2050액티브</t>
    <phoneticPr fontId="3" type="noConversion"/>
  </si>
  <si>
    <t xml:space="preserve"> 글로벌 위험자산배분 80% 이상
+ 국내종합채권 20% 미만 </t>
    <phoneticPr fontId="3" type="noConversion"/>
  </si>
  <si>
    <t>PLUS TDF2060 액티브</t>
    <phoneticPr fontId="5" type="noConversion"/>
  </si>
  <si>
    <t xml:space="preserve"> 글로벌 주식 약 80%(미국 60% 이상)
+ 국내외 중장기국고채(10년 미만) 20%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</si>
</sst>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#,##0_ "/>
  </numFmts>
  <fonts count="20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b/>
      <u/>
      <sz val="26"/>
      <color theme="1"/>
      <name val="맑은 고딕"/>
      <family val="2"/>
      <scheme val="minor"/>
    </font>
    <font>
      <sz val="8"/>
      <name val="돋움"/>
      <family val="3"/>
      <charset val="129"/>
    </font>
    <font>
      <sz val="14"/>
      <color theme="1"/>
      <name val="맑은 고딕"/>
      <family val="2"/>
      <scheme val="minor"/>
    </font>
    <font>
      <sz val="11"/>
      <name val="돋움"/>
      <family val="3"/>
      <charset val="129"/>
    </font>
    <font>
      <b/>
      <sz val="13"/>
      <color theme="0"/>
      <name val="맑은 고딕"/>
      <family val="2"/>
    </font>
    <font>
      <b/>
      <sz val="13"/>
      <color theme="0"/>
      <name val="맑은 고딕"/>
      <family val="3"/>
      <charset val="129"/>
    </font>
    <font>
      <b/>
      <sz val="13"/>
      <color theme="0"/>
      <name val="맑은 고딕 (본문)"/>
      <family val="3"/>
      <charset val="129"/>
    </font>
    <font>
      <b/>
      <sz val="11"/>
      <color theme="0"/>
      <name val="맑은 고딕"/>
      <family val="2"/>
      <charset val="129"/>
    </font>
    <font>
      <b/>
      <sz val="11"/>
      <color theme="0"/>
      <name val="맑은 고딕"/>
      <family val="2"/>
    </font>
    <font>
      <b/>
      <sz val="13"/>
      <color theme="0"/>
      <name val="맑은 고딕"/>
      <family val="2"/>
      <scheme val="minor"/>
    </font>
    <font>
      <sz val="11"/>
      <color theme="1"/>
      <name val="맑은 고딕"/>
      <family val="2"/>
      <charset val="129"/>
      <scheme val="minor"/>
    </font>
    <font>
      <b/>
      <sz val="13"/>
      <color theme="1"/>
      <name val="맑은 고딕"/>
      <family val="2"/>
      <charset val="129"/>
      <scheme val="minor"/>
    </font>
    <font>
      <sz val="12"/>
      <name val="맑은 고딕"/>
      <family val="2"/>
    </font>
    <font>
      <b/>
      <sz val="12"/>
      <color theme="1"/>
      <name val="맑은 고딕"/>
      <family val="2"/>
      <scheme val="minor"/>
    </font>
    <font>
      <sz val="12"/>
      <color theme="1"/>
      <name val="맑은 고딕"/>
      <family val="3"/>
      <charset val="129"/>
    </font>
    <font>
      <sz val="12"/>
      <color theme="1"/>
      <name val="맑은 고딕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rgb="FFFF9300"/>
      </left>
      <right style="medium">
        <color rgb="FFFF9300"/>
      </right>
      <top style="medium">
        <color rgb="FFFF930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FF9300"/>
      </left>
      <right style="medium">
        <color rgb="FFFF930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9300"/>
      </left>
      <right style="medium">
        <color rgb="FFFF93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9300"/>
      </left>
      <right style="thin">
        <color theme="0"/>
      </right>
      <top style="thin">
        <color rgb="FFFF9300"/>
      </top>
      <bottom style="thin">
        <color theme="0"/>
      </bottom>
      <diagonal/>
    </border>
    <border>
      <left style="thin">
        <color theme="0"/>
      </left>
      <right/>
      <top style="thin">
        <color rgb="FFFF9300"/>
      </top>
      <bottom style="thin">
        <color theme="0"/>
      </bottom>
      <diagonal/>
    </border>
    <border>
      <left style="thin">
        <color rgb="FFFF9300"/>
      </left>
      <right style="thin">
        <color theme="0"/>
      </right>
      <top style="thin">
        <color theme="0"/>
      </top>
      <bottom style="thin">
        <color rgb="FFFF9300"/>
      </bottom>
      <diagonal/>
    </border>
    <border>
      <left style="thin">
        <color theme="0"/>
      </left>
      <right/>
      <top style="thin">
        <color theme="0"/>
      </top>
      <bottom style="thin">
        <color rgb="FFFF9300"/>
      </bottom>
      <diagonal/>
    </border>
    <border>
      <left style="medium">
        <color rgb="FFFF9300"/>
      </left>
      <right style="medium">
        <color rgb="FFFF9300"/>
      </right>
      <top style="thin">
        <color theme="0"/>
      </top>
      <bottom style="thin">
        <color rgb="FFFF93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9300"/>
      </left>
      <right style="medium">
        <color rgb="FFFF9300"/>
      </right>
      <top/>
      <bottom style="thin">
        <color rgb="FFFF9300"/>
      </bottom>
      <diagonal/>
    </border>
    <border>
      <left style="medium">
        <color rgb="FFFF9300"/>
      </left>
      <right style="medium">
        <color rgb="FFFF9300"/>
      </right>
      <top/>
      <bottom style="thin">
        <color indexed="64"/>
      </bottom>
      <diagonal/>
    </border>
    <border>
      <left style="medium">
        <color rgb="FFFF9300"/>
      </left>
      <right style="medium">
        <color rgb="FFFF9300"/>
      </right>
      <top style="thin">
        <color indexed="64"/>
      </top>
      <bottom style="medium">
        <color rgb="FFFF9300"/>
      </bottom>
      <diagonal/>
    </border>
  </borders>
  <cellStyleXfs count="5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176" fontId="7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2" fillId="2" borderId="0" xfId="2" applyFont="1" applyFill="1">
      <alignment vertical="center"/>
    </xf>
    <xf numFmtId="0" fontId="2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6" fillId="2" borderId="0" xfId="2" applyFont="1" applyFill="1">
      <alignment vertical="center"/>
    </xf>
    <xf numFmtId="0" fontId="8" fillId="3" borderId="1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9" fillId="3" borderId="6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 wrapText="1"/>
    </xf>
    <xf numFmtId="0" fontId="6" fillId="0" borderId="0" xfId="2" applyFont="1">
      <alignment vertical="center"/>
    </xf>
    <xf numFmtId="0" fontId="8" fillId="3" borderId="7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3" fillId="3" borderId="7" xfId="3" applyFont="1" applyFill="1" applyBorder="1" applyAlignment="1">
      <alignment horizontal="center" vertical="center" wrapText="1"/>
    </xf>
    <xf numFmtId="0" fontId="12" fillId="3" borderId="7" xfId="3" applyFont="1" applyFill="1" applyBorder="1" applyAlignment="1">
      <alignment horizontal="center" vertical="center" wrapText="1"/>
    </xf>
    <xf numFmtId="0" fontId="6" fillId="0" borderId="11" xfId="2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177" fontId="16" fillId="2" borderId="13" xfId="4" applyNumberFormat="1" applyFont="1" applyFill="1" applyBorder="1" applyAlignment="1">
      <alignment horizontal="center" vertical="center" wrapText="1"/>
    </xf>
    <xf numFmtId="0" fontId="16" fillId="2" borderId="14" xfId="3" applyFont="1" applyFill="1" applyBorder="1" applyAlignment="1">
      <alignment horizontal="center" vertical="center" wrapText="1"/>
    </xf>
    <xf numFmtId="14" fontId="16" fillId="2" borderId="15" xfId="3" applyNumberFormat="1" applyFont="1" applyFill="1" applyBorder="1" applyAlignment="1">
      <alignment horizontal="center" vertical="center" wrapText="1"/>
    </xf>
    <xf numFmtId="0" fontId="16" fillId="2" borderId="12" xfId="3" applyFont="1" applyFill="1" applyBorder="1" applyAlignment="1">
      <alignment horizontal="center" vertical="center" wrapText="1"/>
    </xf>
    <xf numFmtId="0" fontId="16" fillId="2" borderId="13" xfId="3" applyFont="1" applyFill="1" applyBorder="1" applyAlignment="1">
      <alignment horizontal="center" vertical="center" wrapText="1"/>
    </xf>
    <xf numFmtId="10" fontId="16" fillId="2" borderId="15" xfId="1" applyNumberFormat="1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/>
    </xf>
    <xf numFmtId="2" fontId="16" fillId="2" borderId="12" xfId="3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177" fontId="16" fillId="2" borderId="0" xfId="4" applyNumberFormat="1" applyFont="1" applyFill="1" applyBorder="1" applyAlignment="1">
      <alignment horizontal="center" vertical="center" wrapText="1"/>
    </xf>
    <xf numFmtId="0" fontId="16" fillId="2" borderId="0" xfId="3" applyFont="1" applyFill="1" applyAlignment="1">
      <alignment horizontal="center" vertical="center" wrapText="1"/>
    </xf>
    <xf numFmtId="14" fontId="16" fillId="2" borderId="0" xfId="3" applyNumberFormat="1" applyFont="1" applyFill="1" applyAlignment="1">
      <alignment horizontal="center" vertical="center" wrapText="1"/>
    </xf>
    <xf numFmtId="10" fontId="16" fillId="2" borderId="0" xfId="1" applyNumberFormat="1" applyFont="1" applyFill="1" applyBorder="1" applyAlignment="1">
      <alignment horizontal="center" vertical="center" wrapText="1"/>
    </xf>
    <xf numFmtId="177" fontId="16" fillId="0" borderId="13" xfId="4" applyNumberFormat="1" applyFont="1" applyFill="1" applyBorder="1" applyAlignment="1">
      <alignment horizontal="center" vertical="center" wrapText="1"/>
    </xf>
    <xf numFmtId="0" fontId="16" fillId="0" borderId="14" xfId="3" applyFont="1" applyBorder="1" applyAlignment="1">
      <alignment horizontal="center" vertical="center" wrapText="1"/>
    </xf>
    <xf numFmtId="14" fontId="16" fillId="0" borderId="15" xfId="3" applyNumberFormat="1" applyFont="1" applyBorder="1" applyAlignment="1">
      <alignment horizontal="center" vertical="center" wrapText="1"/>
    </xf>
    <xf numFmtId="0" fontId="16" fillId="0" borderId="12" xfId="3" applyFont="1" applyBorder="1" applyAlignment="1">
      <alignment horizontal="center" vertical="center" wrapText="1"/>
    </xf>
    <xf numFmtId="0" fontId="16" fillId="0" borderId="13" xfId="3" applyFont="1" applyBorder="1" applyAlignment="1">
      <alignment horizontal="center" vertical="center" wrapText="1"/>
    </xf>
    <xf numFmtId="10" fontId="16" fillId="0" borderId="15" xfId="1" applyNumberFormat="1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>
      <alignment vertical="center"/>
    </xf>
    <xf numFmtId="0" fontId="19" fillId="2" borderId="0" xfId="2" applyFont="1" applyFill="1">
      <alignment vertical="center"/>
    </xf>
    <xf numFmtId="0" fontId="8" fillId="3" borderId="16" xfId="3" applyFont="1" applyFill="1" applyBorder="1" applyAlignment="1">
      <alignment horizontal="center" vertical="center" wrapText="1"/>
    </xf>
    <xf numFmtId="0" fontId="8" fillId="3" borderId="17" xfId="3" applyFont="1" applyFill="1" applyBorder="1" applyAlignment="1">
      <alignment horizontal="center" vertical="center" wrapText="1"/>
    </xf>
    <xf numFmtId="0" fontId="8" fillId="3" borderId="18" xfId="3" applyFont="1" applyFill="1" applyBorder="1" applyAlignment="1">
      <alignment horizontal="center" vertical="center" wrapText="1"/>
    </xf>
    <xf numFmtId="0" fontId="12" fillId="3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177" fontId="16" fillId="2" borderId="22" xfId="4" applyNumberFormat="1" applyFont="1" applyFill="1" applyBorder="1" applyAlignment="1">
      <alignment horizontal="center" vertical="center" wrapText="1"/>
    </xf>
    <xf numFmtId="0" fontId="16" fillId="2" borderId="23" xfId="3" applyFont="1" applyFill="1" applyBorder="1" applyAlignment="1">
      <alignment horizontal="center" vertical="center" wrapText="1"/>
    </xf>
    <xf numFmtId="0" fontId="16" fillId="2" borderId="24" xfId="3" applyFont="1" applyFill="1" applyBorder="1" applyAlignment="1">
      <alignment horizontal="center" vertical="center" wrapText="1"/>
    </xf>
    <xf numFmtId="0" fontId="16" fillId="2" borderId="25" xfId="3" applyFont="1" applyFill="1" applyBorder="1" applyAlignment="1">
      <alignment horizontal="center" vertical="center" wrapText="1"/>
    </xf>
  </cellXfs>
  <cellStyles count="5">
    <cellStyle name="백분율" xfId="1" builtinId="5"/>
    <cellStyle name="쉼표 [0] 2" xfId="4" xr:uid="{B3C0823A-C942-9C40-B23D-F6BDCF1F8AE7}"/>
    <cellStyle name="표준" xfId="0" builtinId="0"/>
    <cellStyle name="표준 2" xfId="3" xr:uid="{47818542-FA57-5E45-B853-C2AE46935979}"/>
    <cellStyle name="표준 5 2" xfId="2" xr:uid="{B9935DDC-AABD-5D45-97D2-95D36A602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HSK-BUD/PCC-1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201ac03d97368e8/&#44032;&#44228;&#48512;%2020240830-1.xlsx" TargetMode="External"/><Relationship Id="rId1" Type="http://schemas.openxmlformats.org/officeDocument/2006/relationships/externalLinkPath" Target="https://d.docs.live.net/6201ac03d97368e8/&#44032;&#44228;&#48512;%2020240830-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201ac03d97368e8/&#45936;&#49828;&#53356;&#53457;/PURPLE%20CAT/&#53804;&#51088;/&#4352;&#4449;&#4352;&#4456;&#4359;&#4462;%2020231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1Sm/CM_0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201ac03d97368e8/&#48652;&#47088;&#52824;%20&#49884;&#54512;&#47112;&#51060;&#49496;.xlsx" TargetMode="External"/><Relationship Id="rId1" Type="http://schemas.openxmlformats.org/officeDocument/2006/relationships/externalLinkPath" Target="https://d.docs.live.net/6201ac03d97368e8/&#48652;&#47088;&#52824;%20&#49884;&#54512;&#47112;&#51060;&#4949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FORM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4366/2003bp/BMC/A1_Project/Synergy_Model/00_CT_data/Mer00/E-CABLE/2000/1_SKK_~1/CASHFLOW/1997/STAND/CF97-ST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jtk-note/&#44428;&#51333;&#53469;(00.9&#51060;&#54980;)/2003%20BP/Network%20Value(200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1_SKK_~1/CASHFLOW/1997/STAND/CF97-ST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YP/Act/02Act/Data/Mer0212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Documents%20and%20Settings/C14040.DOMAINHQ/My%20Documents/03VM/Model_2/03bp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월별 수익률"/>
      <sheetName val="포트폴리오설계"/>
      <sheetName val="실투자 포트폴리오 20240119"/>
      <sheetName val="연금 및 인컴 설계"/>
      <sheetName val="부채매칭"/>
      <sheetName val="포트폴리오전략"/>
      <sheetName val="인컴포트폴리오"/>
      <sheetName val="더퍼블릭"/>
      <sheetName val="국내상장리츠관련 ETF"/>
      <sheetName val="국내리츠ETF 구성종목"/>
      <sheetName val="국내리츠"/>
      <sheetName val="공모주투자"/>
      <sheetName val="항쑤&amp;작은누님"/>
      <sheetName val="성환형 포트"/>
      <sheetName val="성환형 포트 (2)"/>
      <sheetName val="수수료"/>
      <sheetName val="Sheet14"/>
      <sheetName val="자산배분"/>
      <sheetName val="개별주식전략"/>
      <sheetName val="인컴포트폴리오-보유"/>
      <sheetName val="ETF 포트폴리오"/>
      <sheetName val="분산투자-종합"/>
      <sheetName val="분산투자-종합 (2)"/>
      <sheetName val="항쑤&amp;작은누님 (2)"/>
      <sheetName val="완선누님"/>
      <sheetName val="분산투자-TO BE 포트"/>
      <sheetName val="펀드 포트폴리오"/>
      <sheetName val="Cash Flow 설계"/>
      <sheetName val="듀얼모멘텀 포트폴리오"/>
      <sheetName val="듀얼모멘텀 적용"/>
      <sheetName val="듀얼모멘텀 적용 (2)"/>
      <sheetName val="2021년 예산 (3)"/>
      <sheetName val="BS as of 211231"/>
      <sheetName val="2021년 예산"/>
      <sheetName val="인컴포트폴리오 SAMPLE"/>
      <sheetName val="듀얼모멘텀"/>
      <sheetName val="개별주식모멘텀"/>
      <sheetName val="듀얼모멘텀-Back Testing"/>
      <sheetName val="듀얼모멘텀-Back Testing-결과정리"/>
      <sheetName val="IRP 매매가능 ETF"/>
      <sheetName val="Sheet4"/>
      <sheetName val="리츠 &amp; 배당주"/>
      <sheetName val="리츠 List"/>
      <sheetName val="Sheet8"/>
      <sheetName val="Never Sleep dividend portfolio"/>
      <sheetName val="Sheet7"/>
      <sheetName val="CEF"/>
      <sheetName val="100 CEF List"/>
      <sheetName val="Sheet6"/>
      <sheetName val="보험 보장분석 sheet"/>
      <sheetName val="푸르덴셜 해약환금표"/>
      <sheetName val="IRP채권ETF"/>
      <sheetName val="아파트관리비"/>
      <sheetName val="위험비위험자산"/>
      <sheetName val="Sheet1"/>
      <sheetName val="data"/>
      <sheetName val="퇴직소득세"/>
      <sheetName val="Sheet2"/>
      <sheetName val="Sheet3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r Sleep dividend portfoli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과세이연효과 계산"/>
      <sheetName val="연금계좌 필요자산 만들기"/>
      <sheetName val="Sheet1"/>
      <sheetName val="Sheet4"/>
      <sheetName val="Sheet2"/>
      <sheetName val="Sheet3"/>
      <sheetName val="국내상장리츠관련 ETF"/>
      <sheetName val="S&amp;P500 ETF 비교"/>
      <sheetName val="SCHD추종 ETF 비교"/>
      <sheetName val="Sheet10"/>
      <sheetName val="Sheet5"/>
      <sheetName val="..."/>
      <sheetName val="Sheet7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2B269-8056-1044-9FB0-6A062AF99454}">
  <dimension ref="B3:AA23"/>
  <sheetViews>
    <sheetView tabSelected="1" zoomScaleNormal="100" workbookViewId="0">
      <selection activeCell="D29" sqref="D29"/>
    </sheetView>
  </sheetViews>
  <sheetFormatPr baseColWidth="10" defaultColWidth="8.83203125" defaultRowHeight="18"/>
  <cols>
    <col min="1" max="3" width="8.83203125" style="1"/>
    <col min="4" max="4" width="32" style="2" customWidth="1"/>
    <col min="5" max="5" width="19.5" style="1" customWidth="1"/>
    <col min="6" max="9" width="19" style="1" customWidth="1"/>
    <col min="10" max="10" width="21.6640625" style="1" customWidth="1"/>
    <col min="11" max="11" width="13.33203125" style="1" customWidth="1"/>
    <col min="12" max="13" width="16" style="1" customWidth="1"/>
    <col min="14" max="14" width="44.5" style="1" customWidth="1"/>
    <col min="15" max="15" width="6.6640625" style="1" bestFit="1" customWidth="1"/>
    <col min="16" max="17" width="7.1640625" style="1" bestFit="1" customWidth="1"/>
    <col min="18" max="18" width="7.83203125" style="1" bestFit="1" customWidth="1"/>
    <col min="19" max="16384" width="8.83203125" style="1"/>
  </cols>
  <sheetData>
    <row r="3" spans="2:27"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27" ht="37">
      <c r="B4" s="3"/>
      <c r="C4" s="3"/>
      <c r="D4" s="5" t="s">
        <v>33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3"/>
    </row>
    <row r="5" spans="2:27">
      <c r="B5" s="3"/>
      <c r="C5" s="3"/>
      <c r="D5" s="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27" ht="19" thickBot="1">
      <c r="B6" s="3"/>
      <c r="C6" s="3"/>
      <c r="D6" s="4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7" s="14" customFormat="1" ht="34.5" customHeight="1" thickBot="1">
      <c r="B7" s="6"/>
      <c r="C7" s="6"/>
      <c r="D7" s="48" t="s">
        <v>0</v>
      </c>
      <c r="E7" s="49" t="s">
        <v>1</v>
      </c>
      <c r="F7" s="8" t="s">
        <v>2</v>
      </c>
      <c r="G7" s="9" t="s">
        <v>3</v>
      </c>
      <c r="H7" s="10" t="s">
        <v>4</v>
      </c>
      <c r="I7" s="11"/>
      <c r="J7" s="11"/>
      <c r="K7" s="8" t="s">
        <v>5</v>
      </c>
      <c r="L7" s="12" t="s">
        <v>6</v>
      </c>
      <c r="M7" s="13"/>
      <c r="N7" s="7" t="s">
        <v>7</v>
      </c>
      <c r="O7" s="7" t="s">
        <v>8</v>
      </c>
      <c r="P7" s="7"/>
      <c r="Q7" s="7"/>
      <c r="R7" s="7"/>
      <c r="S7" s="6"/>
    </row>
    <row r="8" spans="2:27" s="14" customFormat="1" ht="34.5" customHeight="1" thickBot="1">
      <c r="B8" s="6"/>
      <c r="C8" s="6"/>
      <c r="D8" s="50"/>
      <c r="E8" s="51" t="s">
        <v>9</v>
      </c>
      <c r="F8" s="52"/>
      <c r="G8" s="17"/>
      <c r="H8" s="18" t="s">
        <v>10</v>
      </c>
      <c r="I8" s="18" t="s">
        <v>11</v>
      </c>
      <c r="J8" s="19" t="s">
        <v>12</v>
      </c>
      <c r="K8" s="16"/>
      <c r="L8" s="20" t="s">
        <v>13</v>
      </c>
      <c r="M8" s="21" t="s">
        <v>14</v>
      </c>
      <c r="N8" s="15"/>
      <c r="O8" s="22" t="s">
        <v>15</v>
      </c>
      <c r="P8" s="22" t="s">
        <v>16</v>
      </c>
      <c r="Q8" s="22" t="s">
        <v>17</v>
      </c>
      <c r="R8" s="22" t="s">
        <v>18</v>
      </c>
      <c r="S8" s="6"/>
      <c r="AA8" s="23"/>
    </row>
    <row r="9" spans="2:27" ht="45" customHeight="1">
      <c r="B9" s="3"/>
      <c r="C9" s="3"/>
      <c r="D9" s="53" t="s">
        <v>34</v>
      </c>
      <c r="E9" s="54">
        <v>1159</v>
      </c>
      <c r="F9" s="55" t="s">
        <v>28</v>
      </c>
      <c r="G9" s="27">
        <v>44740</v>
      </c>
      <c r="H9" s="28">
        <v>0.3</v>
      </c>
      <c r="I9" s="28">
        <v>7.0000000000000007E-2</v>
      </c>
      <c r="J9" s="29">
        <v>8.8099999999999998E-2</v>
      </c>
      <c r="K9" s="26">
        <f>SUM(H9:J9)</f>
        <v>0.45810000000000001</v>
      </c>
      <c r="L9" s="30">
        <f>280/13870</f>
        <v>2.0187454938716654E-2</v>
      </c>
      <c r="M9" s="31" t="s">
        <v>35</v>
      </c>
      <c r="N9" s="28" t="s">
        <v>36</v>
      </c>
      <c r="O9" s="28">
        <v>0.98</v>
      </c>
      <c r="P9" s="28">
        <v>6.74</v>
      </c>
      <c r="Q9" s="32">
        <v>8.59</v>
      </c>
      <c r="R9" s="28">
        <v>27.6</v>
      </c>
      <c r="S9" s="3"/>
    </row>
    <row r="10" spans="2:27" ht="45" customHeight="1">
      <c r="B10" s="3"/>
      <c r="C10" s="3"/>
      <c r="D10" s="24" t="s">
        <v>37</v>
      </c>
      <c r="E10" s="25">
        <v>161</v>
      </c>
      <c r="F10" s="56" t="s">
        <v>38</v>
      </c>
      <c r="G10" s="27">
        <v>44824</v>
      </c>
      <c r="H10" s="28">
        <v>0.01</v>
      </c>
      <c r="I10" s="28">
        <v>0.16</v>
      </c>
      <c r="J10" s="29">
        <v>4.7100000000000003E-2</v>
      </c>
      <c r="K10" s="26">
        <f t="shared" ref="K10:K12" si="0">SUM(H10:J10)</f>
        <v>0.21710000000000002</v>
      </c>
      <c r="L10" s="30" t="s">
        <v>22</v>
      </c>
      <c r="M10" s="31" t="s">
        <v>39</v>
      </c>
      <c r="N10" s="28" t="s">
        <v>40</v>
      </c>
      <c r="O10" s="28">
        <v>-0.73</v>
      </c>
      <c r="P10" s="28">
        <v>4.7300000000000004</v>
      </c>
      <c r="Q10" s="32">
        <v>5.29</v>
      </c>
      <c r="R10" s="28">
        <v>22.06</v>
      </c>
      <c r="S10" s="3"/>
    </row>
    <row r="11" spans="2:27" ht="45" customHeight="1">
      <c r="B11" s="3"/>
      <c r="C11" s="3"/>
      <c r="D11" s="24" t="s">
        <v>41</v>
      </c>
      <c r="E11" s="25">
        <v>69</v>
      </c>
      <c r="F11" s="26" t="s">
        <v>38</v>
      </c>
      <c r="G11" s="27">
        <v>44741</v>
      </c>
      <c r="H11" s="28">
        <v>0.38</v>
      </c>
      <c r="I11" s="28">
        <v>0.31</v>
      </c>
      <c r="J11" s="29">
        <v>0.121</v>
      </c>
      <c r="K11" s="26">
        <f t="shared" si="0"/>
        <v>0.81099999999999994</v>
      </c>
      <c r="L11" s="30" t="s">
        <v>22</v>
      </c>
      <c r="M11" s="31" t="s">
        <v>39</v>
      </c>
      <c r="N11" s="28" t="s">
        <v>42</v>
      </c>
      <c r="O11" s="28">
        <v>1.02</v>
      </c>
      <c r="P11" s="28">
        <v>6.87</v>
      </c>
      <c r="Q11" s="32">
        <v>8.11</v>
      </c>
      <c r="R11" s="28">
        <v>27.92</v>
      </c>
      <c r="S11" s="3"/>
    </row>
    <row r="12" spans="2:27" ht="45" customHeight="1" thickBot="1">
      <c r="B12" s="3"/>
      <c r="C12" s="3"/>
      <c r="D12" s="24" t="s">
        <v>43</v>
      </c>
      <c r="E12" s="25">
        <v>61</v>
      </c>
      <c r="F12" s="57" t="s">
        <v>38</v>
      </c>
      <c r="G12" s="27">
        <v>44740</v>
      </c>
      <c r="H12" s="28">
        <v>0.18</v>
      </c>
      <c r="I12" s="28">
        <v>0.32</v>
      </c>
      <c r="J12" s="29">
        <v>0.91769999999999996</v>
      </c>
      <c r="K12" s="57">
        <f t="shared" si="0"/>
        <v>1.4177</v>
      </c>
      <c r="L12" s="30" t="s">
        <v>22</v>
      </c>
      <c r="M12" s="31" t="s">
        <v>39</v>
      </c>
      <c r="N12" s="28" t="s">
        <v>44</v>
      </c>
      <c r="O12" s="28">
        <v>0.53</v>
      </c>
      <c r="P12" s="28">
        <v>7.29</v>
      </c>
      <c r="Q12" s="28">
        <v>9.14</v>
      </c>
      <c r="R12" s="28">
        <v>29.67</v>
      </c>
      <c r="S12" s="3"/>
    </row>
    <row r="13" spans="2:27" s="3" customFormat="1" ht="45" hidden="1" customHeight="1">
      <c r="D13" s="33"/>
      <c r="E13" s="34"/>
      <c r="F13" s="35"/>
      <c r="G13" s="36"/>
      <c r="H13" s="35"/>
      <c r="I13" s="35"/>
      <c r="J13" s="35"/>
      <c r="K13" s="35"/>
      <c r="L13" s="37"/>
      <c r="M13" s="4"/>
      <c r="N13" s="35"/>
      <c r="O13" s="35"/>
      <c r="P13" s="35"/>
      <c r="Q13" s="35"/>
      <c r="R13" s="35"/>
    </row>
    <row r="14" spans="2:27" ht="45" hidden="1" customHeight="1">
      <c r="B14" s="3"/>
      <c r="C14" s="3"/>
      <c r="D14" s="24" t="s">
        <v>25</v>
      </c>
      <c r="E14" s="38">
        <v>960</v>
      </c>
      <c r="F14" s="39" t="s">
        <v>19</v>
      </c>
      <c r="G14" s="40">
        <v>45436</v>
      </c>
      <c r="H14" s="41">
        <v>0.39</v>
      </c>
      <c r="I14" s="41">
        <v>7.0000000000000007E-2</v>
      </c>
      <c r="J14" s="42">
        <v>0.09</v>
      </c>
      <c r="K14" s="39">
        <f t="shared" ref="K14:K18" si="1">SUM(H14:J14)</f>
        <v>0.55000000000000004</v>
      </c>
      <c r="L14" s="43">
        <f>1231.2/10700</f>
        <v>0.11506542056074767</v>
      </c>
      <c r="M14" s="44" t="s">
        <v>20</v>
      </c>
      <c r="N14" s="41" t="s">
        <v>24</v>
      </c>
      <c r="O14" s="41">
        <v>2.0099999999999998</v>
      </c>
      <c r="P14" s="41">
        <v>9.85</v>
      </c>
      <c r="Q14" s="41" t="s">
        <v>22</v>
      </c>
      <c r="R14" s="41" t="s">
        <v>22</v>
      </c>
      <c r="S14" s="3"/>
    </row>
    <row r="15" spans="2:27" ht="45" hidden="1" customHeight="1">
      <c r="B15" s="3"/>
      <c r="C15" s="3"/>
      <c r="D15" s="24" t="s">
        <v>26</v>
      </c>
      <c r="E15" s="38">
        <v>1023</v>
      </c>
      <c r="F15" s="39" t="s">
        <v>19</v>
      </c>
      <c r="G15" s="40">
        <v>44827</v>
      </c>
      <c r="H15" s="41">
        <v>0.19</v>
      </c>
      <c r="I15" s="41">
        <v>0.09</v>
      </c>
      <c r="J15" s="42">
        <v>0.15939999999999999</v>
      </c>
      <c r="K15" s="39">
        <f t="shared" si="1"/>
        <v>0.43940000000000001</v>
      </c>
      <c r="L15" s="43">
        <f>887/11705</f>
        <v>7.5779581375480562E-2</v>
      </c>
      <c r="M15" s="44" t="s">
        <v>20</v>
      </c>
      <c r="N15" s="41" t="s">
        <v>21</v>
      </c>
      <c r="O15" s="41">
        <v>2.02</v>
      </c>
      <c r="P15" s="41">
        <v>10.96</v>
      </c>
      <c r="Q15" s="41">
        <v>11.38</v>
      </c>
      <c r="R15" s="41">
        <v>32.43</v>
      </c>
      <c r="S15" s="3"/>
    </row>
    <row r="16" spans="2:27" ht="45" hidden="1" customHeight="1">
      <c r="B16" s="3"/>
      <c r="C16" s="3"/>
      <c r="D16" s="24" t="s">
        <v>27</v>
      </c>
      <c r="E16" s="38">
        <v>633</v>
      </c>
      <c r="F16" s="39" t="s">
        <v>28</v>
      </c>
      <c r="G16" s="40">
        <v>45093</v>
      </c>
      <c r="H16" s="41">
        <v>0.39</v>
      </c>
      <c r="I16" s="41">
        <v>0.14000000000000001</v>
      </c>
      <c r="J16" s="42">
        <v>0.13469999999999999</v>
      </c>
      <c r="K16" s="39">
        <f t="shared" si="1"/>
        <v>0.66470000000000007</v>
      </c>
      <c r="L16" s="43">
        <f>701/11895</f>
        <v>5.8932324506095E-2</v>
      </c>
      <c r="M16" s="44" t="s">
        <v>20</v>
      </c>
      <c r="N16" s="41" t="s">
        <v>21</v>
      </c>
      <c r="O16" s="41">
        <v>2</v>
      </c>
      <c r="P16" s="41">
        <v>11</v>
      </c>
      <c r="Q16" s="41">
        <v>12.11</v>
      </c>
      <c r="R16" s="41">
        <v>32.01</v>
      </c>
      <c r="S16" s="3"/>
    </row>
    <row r="17" spans="2:19" ht="45" hidden="1" customHeight="1">
      <c r="B17" s="3"/>
      <c r="C17" s="3"/>
      <c r="D17" s="24" t="s">
        <v>29</v>
      </c>
      <c r="E17" s="38">
        <v>7443</v>
      </c>
      <c r="F17" s="39" t="s">
        <v>23</v>
      </c>
      <c r="G17" s="40">
        <v>45093</v>
      </c>
      <c r="H17" s="41">
        <v>0.39</v>
      </c>
      <c r="I17" s="41">
        <v>0.08</v>
      </c>
      <c r="J17" s="42">
        <v>0.21229999999999999</v>
      </c>
      <c r="K17" s="39">
        <f t="shared" si="1"/>
        <v>0.68230000000000002</v>
      </c>
      <c r="L17" s="43">
        <f>1100/10960</f>
        <v>0.10036496350364964</v>
      </c>
      <c r="M17" s="44" t="s">
        <v>20</v>
      </c>
      <c r="N17" s="41" t="s">
        <v>24</v>
      </c>
      <c r="O17" s="41">
        <v>2.2400000000000002</v>
      </c>
      <c r="P17" s="41">
        <v>10.42</v>
      </c>
      <c r="Q17" s="41">
        <v>11.07</v>
      </c>
      <c r="R17" s="41">
        <v>29.03</v>
      </c>
      <c r="S17" s="3"/>
    </row>
    <row r="18" spans="2:19" ht="45" hidden="1" customHeight="1">
      <c r="B18" s="3"/>
      <c r="C18" s="3"/>
      <c r="D18" s="24" t="s">
        <v>30</v>
      </c>
      <c r="E18" s="38">
        <v>68</v>
      </c>
      <c r="F18" s="39" t="s">
        <v>28</v>
      </c>
      <c r="G18" s="40">
        <v>45583</v>
      </c>
      <c r="H18" s="41">
        <v>0.39</v>
      </c>
      <c r="I18" s="41">
        <v>0.04</v>
      </c>
      <c r="J18" s="42">
        <v>8.4199999999999997E-2</v>
      </c>
      <c r="K18" s="39">
        <f t="shared" si="1"/>
        <v>0.51419999999999999</v>
      </c>
      <c r="L18" s="43">
        <f>1200/9720</f>
        <v>0.12345679012345678</v>
      </c>
      <c r="M18" s="44" t="s">
        <v>20</v>
      </c>
      <c r="N18" s="41" t="s">
        <v>21</v>
      </c>
      <c r="O18" s="41" t="s">
        <v>22</v>
      </c>
      <c r="P18" s="41" t="s">
        <v>22</v>
      </c>
      <c r="Q18" s="41" t="s">
        <v>22</v>
      </c>
      <c r="R18" s="41" t="s">
        <v>22</v>
      </c>
      <c r="S18" s="3"/>
    </row>
    <row r="19" spans="2:19">
      <c r="B19" s="3"/>
      <c r="C19" s="3"/>
      <c r="D19" s="4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2:19">
      <c r="B20" s="3"/>
      <c r="C20" s="3"/>
      <c r="D20" s="46" t="s">
        <v>31</v>
      </c>
      <c r="E20" s="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2:19">
      <c r="B21" s="3"/>
      <c r="C21" s="3"/>
      <c r="D21" s="47" t="s">
        <v>32</v>
      </c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2:19">
      <c r="B22" s="3"/>
      <c r="C22" s="3"/>
      <c r="D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2:19">
      <c r="B23" s="3"/>
      <c r="C23" s="3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</sheetData>
  <mergeCells count="9">
    <mergeCell ref="D4:S4"/>
    <mergeCell ref="D7:D8"/>
    <mergeCell ref="F7:F8"/>
    <mergeCell ref="G7:G8"/>
    <mergeCell ref="H7:J7"/>
    <mergeCell ref="K7:K8"/>
    <mergeCell ref="L7:M7"/>
    <mergeCell ref="N7:N8"/>
    <mergeCell ref="O7:R7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국내상장 공격적 TDF ETF 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2024-11-29T04:25:42Z</dcterms:created>
  <dcterms:modified xsi:type="dcterms:W3CDTF">2024-11-29T04:26:42Z</dcterms:modified>
</cp:coreProperties>
</file>