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nwanpark/Desktop/"/>
    </mc:Choice>
  </mc:AlternateContent>
  <xr:revisionPtr revIDLastSave="0" documentId="8_{7FF3988E-81EF-4542-9161-B9F015AA0519}" xr6:coauthVersionLast="47" xr6:coauthVersionMax="47" xr10:uidLastSave="{00000000-0000-0000-0000-000000000000}"/>
  <bookViews>
    <workbookView xWindow="33600" yWindow="-100" windowWidth="38400" windowHeight="21100" activeTab="1" xr2:uid="{1B371744-8D17-9143-BEB8-9730FA218C57}"/>
  </bookViews>
  <sheets>
    <sheet name="Income Statement 양식" sheetId="2" r:id="rId1"/>
    <sheet name="Balance Sheet 양식" sheetId="1" r:id="rId2"/>
    <sheet name="Long Term Asset Growth Plan 양식" sheetId="5" r:id="rId3"/>
    <sheet name="투자 포트폴리오 양식" sheetId="7" r:id="rId4"/>
    <sheet name="투자 자산 증감표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93" localSheetId="3">[1]PCC!#REF!</definedName>
    <definedName name="__93" localSheetId="1">[1]PCC!#REF!</definedName>
    <definedName name="__93" localSheetId="0">[2]PCC!#REF!</definedName>
    <definedName name="__93">[1]PCC!#REF!</definedName>
    <definedName name="_93" localSheetId="3">[1]PCC!#REF!</definedName>
    <definedName name="_93" localSheetId="1">[1]PCC!#REF!</definedName>
    <definedName name="_93" localSheetId="0">[2]PCC!#REF!</definedName>
    <definedName name="_93">[1]PCC!#REF!</definedName>
    <definedName name="_DDB4" localSheetId="3">[3]Ky!#REF!</definedName>
    <definedName name="_DDB4" localSheetId="1">[3]Ky!#REF!</definedName>
    <definedName name="_DDB4" localSheetId="0">[4]Ky!#REF!</definedName>
    <definedName name="_DDB4">[3]Ky!#REF!</definedName>
    <definedName name="_DDB6" localSheetId="3">[3]Ky!#REF!</definedName>
    <definedName name="_DDB6" localSheetId="1">[3]Ky!#REF!</definedName>
    <definedName name="_DDB6" localSheetId="0">[4]Ky!#REF!</definedName>
    <definedName name="_DDB6">[3]Ky!#REF!</definedName>
    <definedName name="_DDB7" localSheetId="3">[3]Ky!#REF!</definedName>
    <definedName name="_DDB7" localSheetId="1">[3]Ky!#REF!</definedName>
    <definedName name="_DDB7" localSheetId="0">[4]Ky!#REF!</definedName>
    <definedName name="_DDB7">[3]Ky!#REF!</definedName>
    <definedName name="_Key1" localSheetId="3" hidden="1">#REF!</definedName>
    <definedName name="_Key1" localSheetId="1" hidden="1">#REF!</definedName>
    <definedName name="_Key1" localSheetId="0" hidden="1">#REF!</definedName>
    <definedName name="_Key1" hidden="1">#REF!</definedName>
    <definedName name="_mjy2" localSheetId="3">[5]!Print_A4</definedName>
    <definedName name="_mjy2" localSheetId="1">[5]!Print_A4</definedName>
    <definedName name="_mjy2" localSheetId="0">[6]!Print_A4</definedName>
    <definedName name="_mjy2">[5]!Print_A4</definedName>
    <definedName name="_Order1" hidden="1">255</definedName>
    <definedName name="_SLM15" localSheetId="3">[3]Ky!#REF!</definedName>
    <definedName name="_SLM15" localSheetId="1">[3]Ky!#REF!</definedName>
    <definedName name="_SLM15" localSheetId="0">[4]Ky!#REF!</definedName>
    <definedName name="_SLM15">[3]Ky!#REF!</definedName>
    <definedName name="_SLM25" localSheetId="1">[3]Ky!#REF!</definedName>
    <definedName name="_SLM25" localSheetId="0">[4]Ky!#REF!</definedName>
    <definedName name="_SLM25">[3]Ky!#REF!</definedName>
    <definedName name="_SLM30" localSheetId="1">[3]Ky!#REF!</definedName>
    <definedName name="_SLM30" localSheetId="0">[4]Ky!#REF!</definedName>
    <definedName name="_SLM30">[3]Ky!#REF!</definedName>
    <definedName name="_Sort" localSheetId="3" hidden="1">#REF!</definedName>
    <definedName name="_Sort" localSheetId="1" hidden="1">#REF!</definedName>
    <definedName name="_Sort" localSheetId="0" hidden="1">#REF!</definedName>
    <definedName name="_Sort" hidden="1">#REF!</definedName>
    <definedName name="°ü¼¼Á¶Á¤BBLS" localSheetId="3">#REF!</definedName>
    <definedName name="°ü¼¼Á¶Á¤BBLS" localSheetId="1">#REF!</definedName>
    <definedName name="°ü¼¼Á¶Á¤BBLS" localSheetId="0">#REF!</definedName>
    <definedName name="°ü¼¼Á¶Á¤BBLS">#REF!</definedName>
    <definedName name="±â±Ý" localSheetId="3">#REF!</definedName>
    <definedName name="±â±Ý" localSheetId="1">#REF!</definedName>
    <definedName name="±â±Ý" localSheetId="0">#REF!</definedName>
    <definedName name="±â±Ý">#REF!</definedName>
    <definedName name="비용Detail" localSheetId="3">#REF!</definedName>
    <definedName name="비용Detail" localSheetId="1">#REF!</definedName>
    <definedName name="비용Detail" localSheetId="0">#REF!</definedName>
    <definedName name="비용Detail">#REF!</definedName>
    <definedName name="소유" localSheetId="3">#REF!</definedName>
    <definedName name="소유" localSheetId="1">#REF!</definedName>
    <definedName name="소유" localSheetId="0">#REF!</definedName>
    <definedName name="소유">#REF!</definedName>
    <definedName name="인쇄" localSheetId="3">[3]!인쇄</definedName>
    <definedName name="인쇄" localSheetId="1">[3]!인쇄</definedName>
    <definedName name="인쇄" localSheetId="0">[4]!인쇄</definedName>
    <definedName name="인쇄">[3]!인쇄</definedName>
    <definedName name="평잔_cord" localSheetId="3">#REF!</definedName>
    <definedName name="평잔_cord" localSheetId="1">#REF!</definedName>
    <definedName name="평잔_cord" localSheetId="0">#REF!</definedName>
    <definedName name="평잔_cord">#REF!</definedName>
    <definedName name="a" localSheetId="3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a" localSheetId="1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a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a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Á¶Á¤BBLS" localSheetId="3">#REF!</definedName>
    <definedName name="Á¶Á¤BBLS" localSheetId="1">#REF!</definedName>
    <definedName name="Á¶Á¤BBLS" localSheetId="0">#REF!</definedName>
    <definedName name="Á¶Á¤BBLS">#REF!</definedName>
    <definedName name="AA" localSheetId="3">#REF!</definedName>
    <definedName name="AA" localSheetId="1">#REF!</definedName>
    <definedName name="AA" localSheetId="0">#REF!</definedName>
    <definedName name="AA">#REF!</definedName>
    <definedName name="aaa" localSheetId="3">#REF!</definedName>
    <definedName name="aaa" localSheetId="1">#REF!</definedName>
    <definedName name="aaa" localSheetId="0">#REF!</definedName>
    <definedName name="aaa">#REF!</definedName>
    <definedName name="aaaa" localSheetId="3">#REF!</definedName>
    <definedName name="aaaa" localSheetId="1">#REF!</definedName>
    <definedName name="aaaa" localSheetId="0">#REF!</definedName>
    <definedName name="aaaa">#REF!</definedName>
    <definedName name="AABB" localSheetId="3">#REF!</definedName>
    <definedName name="AABB" localSheetId="1">#REF!</definedName>
    <definedName name="AABB" localSheetId="0">#REF!</definedName>
    <definedName name="AABB">#REF!</definedName>
    <definedName name="abc" localSheetId="3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abc" localSheetId="1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abc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abc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Åë°üÀÏ" localSheetId="3">#REF!</definedName>
    <definedName name="Åë°üÀÏ" localSheetId="1">#REF!</definedName>
    <definedName name="Åë°üÀÏ" localSheetId="0">#REF!</definedName>
    <definedName name="Åë°üÀÏ">#REF!</definedName>
    <definedName name="application" localSheetId="3">#REF!</definedName>
    <definedName name="application" localSheetId="1">#REF!</definedName>
    <definedName name="application" localSheetId="0">#REF!</definedName>
    <definedName name="application">#REF!</definedName>
    <definedName name="ARO" localSheetId="3">#REF!</definedName>
    <definedName name="ARO" localSheetId="1">#REF!</definedName>
    <definedName name="ARO" localSheetId="0">#REF!</definedName>
    <definedName name="ARO">#REF!</definedName>
    <definedName name="B" localSheetId="3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B" localSheetId="1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B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B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bb" localSheetId="3">[7]!Macro1</definedName>
    <definedName name="bb" localSheetId="1">[7]!Macro1</definedName>
    <definedName name="bb" localSheetId="0">[7]!Macro1</definedName>
    <definedName name="bb">[7]!Macro1</definedName>
    <definedName name="BC0.5" localSheetId="3">#REF!</definedName>
    <definedName name="BC0.5" localSheetId="1">#REF!</definedName>
    <definedName name="BC0.5" localSheetId="0">#REF!</definedName>
    <definedName name="BC0.5">#REF!</definedName>
    <definedName name="bsc_db" localSheetId="3">#REF!</definedName>
    <definedName name="bsc_db" localSheetId="1">#REF!</definedName>
    <definedName name="bsc_db" localSheetId="0">#REF!</definedName>
    <definedName name="bsc_db">#REF!</definedName>
    <definedName name="BU" localSheetId="3">#REF!</definedName>
    <definedName name="BU" localSheetId="1">#REF!</definedName>
    <definedName name="BU" localSheetId="0">#REF!</definedName>
    <definedName name="BU">#REF!</definedName>
    <definedName name="CASH" localSheetId="3">#REF!</definedName>
    <definedName name="CASH" localSheetId="1">#REF!</definedName>
    <definedName name="CASH" localSheetId="0">#REF!</definedName>
    <definedName name="CASH">#REF!</definedName>
    <definedName name="CNF" localSheetId="3">#REF!</definedName>
    <definedName name="CNF" localSheetId="1">#REF!</definedName>
    <definedName name="CNF" localSheetId="0">#REF!</definedName>
    <definedName name="CNF">#REF!</definedName>
    <definedName name="CON" localSheetId="3">#REF!</definedName>
    <definedName name="CON" localSheetId="1">#REF!</definedName>
    <definedName name="CON" localSheetId="0">#REF!</definedName>
    <definedName name="CON">#REF!</definedName>
    <definedName name="CONB" localSheetId="3">#REF!</definedName>
    <definedName name="CONB" localSheetId="1">#REF!</definedName>
    <definedName name="CONB" localSheetId="0">#REF!</definedName>
    <definedName name="CONB">#REF!</definedName>
    <definedName name="conn" localSheetId="3">#REF!</definedName>
    <definedName name="conn" localSheetId="1">#REF!</definedName>
    <definedName name="conn" localSheetId="0">#REF!</definedName>
    <definedName name="conn">#REF!</definedName>
    <definedName name="Consol_Range" localSheetId="3">#REF!</definedName>
    <definedName name="Consol_Range" localSheetId="1">#REF!</definedName>
    <definedName name="Consol_Range" localSheetId="0">#REF!</definedName>
    <definedName name="Consol_Range">#REF!</definedName>
    <definedName name="Cord" localSheetId="3">#REF!</definedName>
    <definedName name="Cord" localSheetId="1">#REF!</definedName>
    <definedName name="Cord" localSheetId="0">#REF!</definedName>
    <definedName name="Cord">#REF!</definedName>
    <definedName name="CurrentYr" localSheetId="3">[8]PCC!#REF!</definedName>
    <definedName name="CurrentYr" localSheetId="1">[8]PCC!#REF!</definedName>
    <definedName name="CurrentYr" localSheetId="0">[9]PCC!#REF!</definedName>
    <definedName name="CurrentYr">[8]PCC!#REF!</definedName>
    <definedName name="cVb" localSheetId="1">[3]Ky!#REF!</definedName>
    <definedName name="cVb" localSheetId="0">[4]Ky!#REF!</definedName>
    <definedName name="cVb">[3]Ky!#REF!</definedName>
    <definedName name="D" localSheetId="3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D" localSheetId="1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D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D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_xlnm.Database" localSheetId="3">#REF!</definedName>
    <definedName name="_xlnm.Database" localSheetId="1">#REF!</definedName>
    <definedName name="_xlnm.Database" localSheetId="0">#REF!</definedName>
    <definedName name="_xlnm.Database">#REF!</definedName>
    <definedName name="DATE" localSheetId="3">#REF!</definedName>
    <definedName name="DATE" localSheetId="1">#REF!</definedName>
    <definedName name="DATE" localSheetId="0">#REF!</definedName>
    <definedName name="DATE">#REF!</definedName>
    <definedName name="dbaaa" localSheetId="3">#REF!</definedName>
    <definedName name="dbaaa" localSheetId="1">#REF!</definedName>
    <definedName name="dbaaa" localSheetId="0">#REF!</definedName>
    <definedName name="dbaaa">#REF!</definedName>
    <definedName name="ddbb6" localSheetId="3">[3]Ky!#REF!</definedName>
    <definedName name="ddbb6" localSheetId="1">[3]Ky!#REF!</definedName>
    <definedName name="ddbb6" localSheetId="0">[4]Ky!#REF!</definedName>
    <definedName name="ddbb6">[3]Ky!#REF!</definedName>
    <definedName name="dddd1" localSheetId="1">[3]Ky!#REF!</definedName>
    <definedName name="dddd1" localSheetId="0">[4]Ky!#REF!</definedName>
    <definedName name="dddd1">[3]Ky!#REF!</definedName>
    <definedName name="Decimal_range" localSheetId="3">#REF!</definedName>
    <definedName name="Decimal_range" localSheetId="1">#REF!</definedName>
    <definedName name="Decimal_range" localSheetId="0">#REF!</definedName>
    <definedName name="Decimal_range">#REF!</definedName>
    <definedName name="DEMO" localSheetId="3">#REF!</definedName>
    <definedName name="DEMO" localSheetId="1">#REF!</definedName>
    <definedName name="DEMO" localSheetId="0">#REF!</definedName>
    <definedName name="DEMO">#REF!</definedName>
    <definedName name="Dff" localSheetId="3">#REF!</definedName>
    <definedName name="Dff" localSheetId="1">#REF!</definedName>
    <definedName name="Dff" localSheetId="0">#REF!</definedName>
    <definedName name="Dff">#REF!</definedName>
    <definedName name="dfg" localSheetId="3">[10]!Macro1</definedName>
    <definedName name="dfg" localSheetId="1">[10]!Macro1</definedName>
    <definedName name="dfg" localSheetId="0">[11]!Macro1</definedName>
    <definedName name="dfg">[10]!Macro1</definedName>
    <definedName name="EE" localSheetId="3">#REF!</definedName>
    <definedName name="EE" localSheetId="1">#REF!</definedName>
    <definedName name="EE" localSheetId="0">#REF!</definedName>
    <definedName name="EE">#REF!</definedName>
    <definedName name="EffectDate" localSheetId="3">[8]PCC!#REF!</definedName>
    <definedName name="EffectDate" localSheetId="1">[8]PCC!#REF!</definedName>
    <definedName name="EffectDate" localSheetId="0">[9]PCC!#REF!</definedName>
    <definedName name="EffectDate">[8]PCC!#REF!</definedName>
    <definedName name="EX" localSheetId="3">#REF!</definedName>
    <definedName name="EX" localSheetId="1">#REF!</definedName>
    <definedName name="EX" localSheetId="0">#REF!</definedName>
    <definedName name="EX">#REF!</definedName>
    <definedName name="FA" localSheetId="3">#REF!</definedName>
    <definedName name="FA" localSheetId="1">#REF!</definedName>
    <definedName name="FA" localSheetId="0">#REF!</definedName>
    <definedName name="FA">#REF!</definedName>
    <definedName name="FF" localSheetId="3">[1]PCC!#REF!</definedName>
    <definedName name="FF" localSheetId="1">[1]PCC!#REF!</definedName>
    <definedName name="FF" localSheetId="0">[2]PCC!#REF!</definedName>
    <definedName name="FF">[1]PCC!#REF!</definedName>
    <definedName name="fggdg" localSheetId="1">[3]Ky!#REF!</definedName>
    <definedName name="fggdg" localSheetId="0">[4]Ky!#REF!</definedName>
    <definedName name="fggdg">[3]Ky!#REF!</definedName>
    <definedName name="fhajjd" localSheetId="3">[5]!Print_Letter</definedName>
    <definedName name="fhajjd" localSheetId="1">[5]!Print_Letter</definedName>
    <definedName name="fhajjd" localSheetId="0">[6]!Print_Letter</definedName>
    <definedName name="fhajjd">[5]!Print_Letter</definedName>
    <definedName name="Format_AT_Actual_List" localSheetId="3">#REF!</definedName>
    <definedName name="Format_AT_Actual_List" localSheetId="1">#REF!</definedName>
    <definedName name="Format_AT_Actual_List" localSheetId="0">#REF!</definedName>
    <definedName name="Format_AT_Actual_List">#REF!</definedName>
    <definedName name="FUND" localSheetId="3">#REF!</definedName>
    <definedName name="FUND" localSheetId="1">#REF!</definedName>
    <definedName name="FUND" localSheetId="0">#REF!</definedName>
    <definedName name="FUND">#REF!</definedName>
    <definedName name="HH" localSheetId="3">#REF!</definedName>
    <definedName name="HH" localSheetId="1">#REF!</definedName>
    <definedName name="HH" localSheetId="0">#REF!</definedName>
    <definedName name="HH">#REF!</definedName>
    <definedName name="Import" localSheetId="3">[8]PCC!#REF!</definedName>
    <definedName name="Import" localSheetId="1">[8]PCC!#REF!</definedName>
    <definedName name="Import" localSheetId="0">[9]PCC!#REF!</definedName>
    <definedName name="Import">[8]PCC!#REF!</definedName>
    <definedName name="INCOME" localSheetId="3">#REF!</definedName>
    <definedName name="INCOME" localSheetId="1">#REF!</definedName>
    <definedName name="INCOME" localSheetId="0">#REF!</definedName>
    <definedName name="INCOME">#REF!</definedName>
    <definedName name="JJ" localSheetId="3">#REF!</definedName>
    <definedName name="JJ" localSheetId="1">#REF!</definedName>
    <definedName name="JJ" localSheetId="0">#REF!</definedName>
    <definedName name="JJ">#REF!</definedName>
    <definedName name="kkkk" localSheetId="3">#REF!</definedName>
    <definedName name="kkkk" localSheetId="1">#REF!</definedName>
    <definedName name="kkkk" localSheetId="0">#REF!</definedName>
    <definedName name="kkkk">#REF!</definedName>
    <definedName name="LandType" localSheetId="3">[8]PCC!#REF!</definedName>
    <definedName name="LandType" localSheetId="1">[8]PCC!#REF!</definedName>
    <definedName name="LandType" localSheetId="0">[9]PCC!#REF!</definedName>
    <definedName name="LandType">[8]PCC!#REF!</definedName>
    <definedName name="LOW" localSheetId="3">#REF!</definedName>
    <definedName name="LOW" localSheetId="1">#REF!</definedName>
    <definedName name="LOW" localSheetId="0">#REF!</definedName>
    <definedName name="LOW">#REF!</definedName>
    <definedName name="lstMetrics" localSheetId="3">OFFSET(#REF!,0,0,COUNTA(#REF!))</definedName>
    <definedName name="lstMetrics">OFFSET(#REF!,0,0,COUNTA(#REF!))</definedName>
    <definedName name="lstYears" localSheetId="3">OFFSET(#REF!,0,1,1,COUNTA(#REF!)-1)</definedName>
    <definedName name="lstYears">OFFSET(#REF!,0,1,1,COUNTA(#REF!)-1)</definedName>
    <definedName name="Macro1" localSheetId="3">[10]!Macro1</definedName>
    <definedName name="Macro1" localSheetId="1">[10]!Macro1</definedName>
    <definedName name="Macro1" localSheetId="0">[11]!Macro1</definedName>
    <definedName name="Macro1">[10]!Macro1</definedName>
    <definedName name="MarginType" localSheetId="3">[8]PCC!#REF!</definedName>
    <definedName name="MarginType" localSheetId="1">[8]PCC!#REF!</definedName>
    <definedName name="MarginType" localSheetId="0">[9]PCC!#REF!</definedName>
    <definedName name="MarginType">[8]PCC!#REF!</definedName>
    <definedName name="Maturity" localSheetId="1">[8]PCC!#REF!</definedName>
    <definedName name="Maturity" localSheetId="0">[9]PCC!#REF!</definedName>
    <definedName name="Maturity">[8]PCC!#REF!</definedName>
    <definedName name="mjy" localSheetId="3">[10]!Macro1</definedName>
    <definedName name="mjy" localSheetId="1">[10]!Macro1</definedName>
    <definedName name="mjy" localSheetId="0">[11]!Macro1</definedName>
    <definedName name="mjy">[10]!Macro1</definedName>
    <definedName name="mm" localSheetId="3">#REF!</definedName>
    <definedName name="mm" localSheetId="1">#REF!</definedName>
    <definedName name="mm" localSheetId="0">#REF!</definedName>
    <definedName name="mm">#REF!</definedName>
    <definedName name="ORA" localSheetId="3">'[12]손익요약(미사용)'!#REF!</definedName>
    <definedName name="ORA" localSheetId="1">'[12]손익요약(미사용)'!#REF!</definedName>
    <definedName name="ORA" localSheetId="0">'[13]손익요약(미사용)'!#REF!</definedName>
    <definedName name="ORA">'[12]손익요약(미사용)'!#REF!</definedName>
    <definedName name="PLAT" localSheetId="3">#REF!</definedName>
    <definedName name="PLAT" localSheetId="1">#REF!</definedName>
    <definedName name="PLAT" localSheetId="0">#REF!</definedName>
    <definedName name="PLAT">#REF!</definedName>
    <definedName name="POR364C16rtQU" localSheetId="3">#REF!</definedName>
    <definedName name="POR364C16rtQU" localSheetId="1">#REF!</definedName>
    <definedName name="POR364C16rtQU" localSheetId="0">#REF!</definedName>
    <definedName name="POR364C16rtQU">#REF!</definedName>
    <definedName name="POR364C711rtQU" localSheetId="3">#REF!</definedName>
    <definedName name="POR364C711rtQU" localSheetId="1">#REF!</definedName>
    <definedName name="POR364C711rtQU" localSheetId="0">#REF!</definedName>
    <definedName name="POR364C711rtQU">#REF!</definedName>
    <definedName name="POR3C11R212C16rtM3tb0tb213tb213" localSheetId="3">#REF!</definedName>
    <definedName name="POR3C11R212C16rtM3tb0tb213tb213" localSheetId="1">#REF!</definedName>
    <definedName name="POR3C11R212C16rtM3tb0tb213tb213" localSheetId="0">#REF!</definedName>
    <definedName name="POR3C11R212C16rtM3tb0tb213tb213">#REF!</definedName>
    <definedName name="POR3C11R215C16rtM3tb0tb213tb213" localSheetId="3">#REF!</definedName>
    <definedName name="POR3C11R215C16rtM3tb0tb213tb213" localSheetId="1">#REF!</definedName>
    <definedName name="POR3C11R215C16rtM3tb0tb213tb213" localSheetId="0">#REF!</definedName>
    <definedName name="POR3C11R215C16rtM3tb0tb213tb213">#REF!</definedName>
    <definedName name="POR3C18R212C23rtM3tb0tb213tb213" localSheetId="3">#REF!</definedName>
    <definedName name="POR3C18R212C23rtM3tb0tb213tb213" localSheetId="1">#REF!</definedName>
    <definedName name="POR3C18R212C23rtM3tb0tb213tb213" localSheetId="0">#REF!</definedName>
    <definedName name="POR3C18R212C23rtM3tb0tb213tb213">#REF!</definedName>
    <definedName name="Print_A4" localSheetId="3">[5]!Print_A4</definedName>
    <definedName name="Print_A4" localSheetId="1">[5]!Print_A4</definedName>
    <definedName name="Print_A4" localSheetId="0">[6]!Print_A4</definedName>
    <definedName name="Print_A4">[5]!Print_A4</definedName>
    <definedName name="Print_Letter" localSheetId="3">[5]!Print_Letter</definedName>
    <definedName name="Print_Letter" localSheetId="1">[5]!Print_Letter</definedName>
    <definedName name="Print_Letter" localSheetId="0">[6]!Print_Letter</definedName>
    <definedName name="Print_Letter">[5]!Print_Letter</definedName>
    <definedName name="Print_Qtr_A4" localSheetId="3">[5]!Print_Qtr_A4</definedName>
    <definedName name="Print_Qtr_A4" localSheetId="1">[5]!Print_Qtr_A4</definedName>
    <definedName name="Print_Qtr_A4" localSheetId="0">[6]!Print_Qtr_A4</definedName>
    <definedName name="Print_Qtr_A4">[5]!Print_Qtr_A4</definedName>
    <definedName name="Print_Qtr_Letter" localSheetId="3">[5]!Print_Qtr_Letter</definedName>
    <definedName name="Print_Qtr_Letter" localSheetId="1">[5]!Print_Qtr_Letter</definedName>
    <definedName name="Print_Qtr_Letter" localSheetId="0">[6]!Print_Qtr_Letter</definedName>
    <definedName name="Print_Qtr_Letter">[5]!Print_Qtr_Letter</definedName>
    <definedName name="PRINT1" localSheetId="3">#REF!</definedName>
    <definedName name="PRINT1" localSheetId="1">#REF!</definedName>
    <definedName name="PRINT1" localSheetId="0">#REF!</definedName>
    <definedName name="PRINT1">#REF!</definedName>
    <definedName name="PRINT2" localSheetId="3">#REF!</definedName>
    <definedName name="PRINT2" localSheetId="1">#REF!</definedName>
    <definedName name="PRINT2" localSheetId="0">#REF!</definedName>
    <definedName name="PRINT2">#REF!</definedName>
    <definedName name="PRINT3" localSheetId="3">#REF!</definedName>
    <definedName name="PRINT3" localSheetId="1">#REF!</definedName>
    <definedName name="PRINT3" localSheetId="0">#REF!</definedName>
    <definedName name="PRINT3">#REF!</definedName>
    <definedName name="printt" localSheetId="3">[5]!Print_A4</definedName>
    <definedName name="printt" localSheetId="1">[5]!Print_A4</definedName>
    <definedName name="printt" localSheetId="0">[6]!Print_A4</definedName>
    <definedName name="printt">[5]!Print_A4</definedName>
    <definedName name="PRO" localSheetId="3">#REF!</definedName>
    <definedName name="PRO" localSheetId="1">#REF!</definedName>
    <definedName name="PRO" localSheetId="0">#REF!</definedName>
    <definedName name="PRO">#REF!</definedName>
    <definedName name="PROD" localSheetId="3">#REF!</definedName>
    <definedName name="PROD" localSheetId="1">#REF!</definedName>
    <definedName name="PROD" localSheetId="0">#REF!</definedName>
    <definedName name="PROD">#REF!</definedName>
    <definedName name="Prt_A4" localSheetId="3">[14]!Print_A4</definedName>
    <definedName name="Prt_A4" localSheetId="1">[14]!Print_A4</definedName>
    <definedName name="Prt_A4" localSheetId="0">[15]!Print_A4</definedName>
    <definedName name="Prt_A4">[14]!Print_A4</definedName>
    <definedName name="Prt_Letter" localSheetId="3">[14]!Print_Letter</definedName>
    <definedName name="Prt_Letter" localSheetId="1">[14]!Print_Letter</definedName>
    <definedName name="Prt_Letter" localSheetId="0">[15]!Print_Letter</definedName>
    <definedName name="Prt_Letter">[14]!Print_Letter</definedName>
    <definedName name="Prt_Qtr_A4" localSheetId="3">[14]!Print_Qtr_A4</definedName>
    <definedName name="Prt_Qtr_A4" localSheetId="1">[14]!Print_Qtr_A4</definedName>
    <definedName name="Prt_Qtr_A4" localSheetId="0">[15]!Print_Qtr_A4</definedName>
    <definedName name="Prt_Qtr_A4">[14]!Print_Qtr_A4</definedName>
    <definedName name="qwrt" localSheetId="3">[3]Ky!#REF!</definedName>
    <definedName name="qwrt" localSheetId="1">[3]Ky!#REF!</definedName>
    <definedName name="qwrt" localSheetId="0">[4]Ky!#REF!</definedName>
    <definedName name="qwrt">[3]Ky!#REF!</definedName>
    <definedName name="RAFF" localSheetId="3">#REF!</definedName>
    <definedName name="RAFF" localSheetId="1">#REF!</definedName>
    <definedName name="RAFF" localSheetId="0">#REF!</definedName>
    <definedName name="RAFF">#REF!</definedName>
    <definedName name="RHENI" localSheetId="3">#REF!</definedName>
    <definedName name="RHENI" localSheetId="1">#REF!</definedName>
    <definedName name="RHENI" localSheetId="0">#REF!</definedName>
    <definedName name="RHENI">#REF!</definedName>
    <definedName name="rngCandEUnits">"$Millions"</definedName>
    <definedName name="rngcurryr">1998</definedName>
    <definedName name="rngrptunit">"CUSA PRODUCTION"</definedName>
    <definedName name="sD" localSheetId="3">[5]!Print_Qtr_Letter</definedName>
    <definedName name="sD" localSheetId="1">[5]!Print_Qtr_Letter</definedName>
    <definedName name="sD" localSheetId="0">[6]!Print_Qtr_Letter</definedName>
    <definedName name="sD">[5]!Print_Qtr_Letter</definedName>
    <definedName name="sDdsAS" localSheetId="3">[5]!Print_Qtr_A4</definedName>
    <definedName name="sDdsAS" localSheetId="1">[5]!Print_Qtr_A4</definedName>
    <definedName name="sDdsAS" localSheetId="0">[6]!Print_Qtr_A4</definedName>
    <definedName name="sDdsAS">[5]!Print_Qtr_A4</definedName>
    <definedName name="SDsd" localSheetId="3">[3]Ky!#REF!</definedName>
    <definedName name="SDsd" localSheetId="1">[3]Ky!#REF!</definedName>
    <definedName name="SDsd" localSheetId="0">[4]Ky!#REF!</definedName>
    <definedName name="SDsd">[3]Ky!#REF!</definedName>
    <definedName name="SelectedYear" localSheetId="3">'[16]Never Sleep dividend portfolio'!#REF!</definedName>
    <definedName name="SelectedYear">'[17]Never Sleep dividend portfolio'!#REF!</definedName>
    <definedName name="SGU" localSheetId="3">#REF!</definedName>
    <definedName name="SGU" localSheetId="1">#REF!</definedName>
    <definedName name="SGU" localSheetId="0">#REF!</definedName>
    <definedName name="SGU">#REF!</definedName>
    <definedName name="Source" localSheetId="3">#REF!</definedName>
    <definedName name="Source" localSheetId="1">#REF!</definedName>
    <definedName name="Source" localSheetId="0">#REF!</definedName>
    <definedName name="Source">#REF!</definedName>
    <definedName name="SPO" localSheetId="3">#REF!</definedName>
    <definedName name="SPO" localSheetId="1">#REF!</definedName>
    <definedName name="SPO" localSheetId="0">#REF!</definedName>
    <definedName name="SPO">#REF!</definedName>
    <definedName name="SS" localSheetId="3">#REF!</definedName>
    <definedName name="SS" localSheetId="1">#REF!</definedName>
    <definedName name="SS" localSheetId="0">#REF!</definedName>
    <definedName name="SS">#REF!</definedName>
    <definedName name="SUBJECT" localSheetId="3">#REF!</definedName>
    <definedName name="SUBJECT" localSheetId="1">#REF!</definedName>
    <definedName name="SUBJECT" localSheetId="0">#REF!</definedName>
    <definedName name="SUBJECT">#REF!</definedName>
    <definedName name="SUPPLY" localSheetId="3">#REF!</definedName>
    <definedName name="SUPPLY" localSheetId="1">#REF!</definedName>
    <definedName name="SUPPLY" localSheetId="0">#REF!</definedName>
    <definedName name="SUPPLY">#REF!</definedName>
    <definedName name="SVSChargeType" localSheetId="3">[8]PCC!#REF!</definedName>
    <definedName name="SVSChargeType" localSheetId="1">[8]PCC!#REF!</definedName>
    <definedName name="SVSChargeType" localSheetId="0">[9]PCC!#REF!</definedName>
    <definedName name="SVSChargeType">[8]PCC!#REF!</definedName>
    <definedName name="tax" localSheetId="1">[8]PCC!#REF!</definedName>
    <definedName name="tax" localSheetId="0">[9]PCC!#REF!</definedName>
    <definedName name="tax">[8]PCC!#REF!</definedName>
    <definedName name="TITLE" localSheetId="3">#REF!</definedName>
    <definedName name="TITLE" localSheetId="1">#REF!</definedName>
    <definedName name="TITLE" localSheetId="0">#REF!</definedName>
    <definedName name="TITLE">#REF!</definedName>
    <definedName name="trashme" localSheetId="3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trashme" localSheetId="1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trashme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trashme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U" localSheetId="3">#REF!</definedName>
    <definedName name="UU" localSheetId="1">#REF!</definedName>
    <definedName name="UU" localSheetId="0">#REF!</definedName>
    <definedName name="UU">#REF!</definedName>
    <definedName name="VV" localSheetId="3">#REF!</definedName>
    <definedName name="VV" localSheetId="1">#REF!</definedName>
    <definedName name="VV" localSheetId="0">#REF!</definedName>
    <definedName name="VV">#REF!</definedName>
    <definedName name="wrn.Print._.All." localSheetId="3" hidden="1">{"Print Summary",#N/A,TRUE,"BASIN";"99 Outlook vs 98 Actual",#N/A,TRUE,"BASIN";"99 Outlook vs 99 Obj",#N/A,TRUE,"BASIN";"00 vs 99 Outlook",#N/A,TRUE,"BASIN";"01 vs 00",#N/A,TRUE,"BASIN";"02 vs 01",#N/A,TRUE,"BASIN"}</definedName>
    <definedName name="wrn.Print._.All." localSheetId="1" hidden="1">{"Print Summary",#N/A,TRUE,"BASIN";"99 Outlook vs 98 Actual",#N/A,TRUE,"BASIN";"99 Outlook vs 99 Obj",#N/A,TRUE,"BASIN";"00 vs 99 Outlook",#N/A,TRUE,"BASIN";"01 vs 00",#N/A,TRUE,"BASIN";"02 vs 01",#N/A,TRUE,"BASIN"}</definedName>
    <definedName name="wrn.Print._.All." localSheetId="0" hidden="1">{"Print Summary",#N/A,TRUE,"BASIN";"99 Outlook vs 98 Actual",#N/A,TRUE,"BASIN";"99 Outlook vs 99 Obj",#N/A,TRUE,"BASIN";"00 vs 99 Outlook",#N/A,TRUE,"BASIN";"01 vs 00",#N/A,TRUE,"BASIN";"02 vs 01",#N/A,TRUE,"BASIN"}</definedName>
    <definedName name="wrn.Print._.All." hidden="1">{"Print Summary",#N/A,TRUE,"BASIN";"99 Outlook vs 98 Actual",#N/A,TRUE,"BASIN";"99 Outlook vs 99 Obj",#N/A,TRUE,"BASIN";"00 vs 99 Outlook",#N/A,TRUE,"BASIN";"01 vs 00",#N/A,TRUE,"BASIN";"02 vs 01",#N/A,TRUE,"BASIN"}</definedName>
    <definedName name="wrn.Print._.BU._.and._.PC._.Print._.Summaries." localSheetId="3" hidden="1">{"BU Total Print Summary",#N/A,FALSE,"BU Total";"EPC Print Summary",#N/A,FALSE,"EPC";"WPC Print Summary",#N/A,FALSE,"WPC";"HPC Print Summary",#N/A,FALSE,"HPC-Total";"EXP Print Summary",#N/A,FALSE,"EXP";"BUGen Print Summary",#N/A,FALSE,"BU General"}</definedName>
    <definedName name="wrn.Print._.BU._.and._.PC._.Print._.Summaries." localSheetId="1" hidden="1">{"BU Total Print Summary",#N/A,FALSE,"BU Total";"EPC Print Summary",#N/A,FALSE,"EPC";"WPC Print Summary",#N/A,FALSE,"WPC";"HPC Print Summary",#N/A,FALSE,"HPC-Total";"EXP Print Summary",#N/A,FALSE,"EXP";"BUGen Print Summary",#N/A,FALSE,"BU General"}</definedName>
    <definedName name="wrn.Print._.BU._.and._.PC._.Print._.Summaries." localSheetId="0" hidden="1">{"BU Total Print Summary",#N/A,FALSE,"BU Total";"EPC Print Summary",#N/A,FALSE,"EPC";"WPC Print Summary",#N/A,FALSE,"WPC";"HPC Print Summary",#N/A,FALSE,"HPC-Total";"EXP Print Summary",#N/A,FALSE,"EXP";"BUGen Print Summary",#N/A,FALSE,"BU General"}</definedName>
    <definedName name="wrn.Print._.BU._.and._.PC._.Print._.Summaries." hidden="1">{"BU Total Print Summary",#N/A,FALSE,"BU Total";"EPC Print Summary",#N/A,FALSE,"EPC";"WPC Print Summary",#N/A,FALSE,"WPC";"HPC Print Summary",#N/A,FALSE,"HPC-Total";"EXP Print Summary",#N/A,FALSE,"EXP";"BUGen Print Summary",#N/A,FALSE,"BU General"}</definedName>
    <definedName name="wrn.Print._.BU._.General._.Package." localSheetId="3" hidden="1">{"BUGen Print Summary",#N/A,FALSE,"BU General";"BUGen 99 Outlook vs 98 Actual",#N/A,FALSE,"BU General";"BUGen 99 Outlook vs 99 Obj",#N/A,FALSE,"BU General";"BUGen 00 vs 99 Outlook",#N/A,FALSE,"BU General";"BUGen 01 vs 00",#N/A,FALSE,"BU General";"BUGen 02 vs 01",#N/A,FALSE,"BU General"}</definedName>
    <definedName name="wrn.Print._.BU._.General._.Package." localSheetId="1" hidden="1">{"BUGen Print Summary",#N/A,FALSE,"BU General";"BUGen 99 Outlook vs 98 Actual",#N/A,FALSE,"BU General";"BUGen 99 Outlook vs 99 Obj",#N/A,FALSE,"BU General";"BUGen 00 vs 99 Outlook",#N/A,FALSE,"BU General";"BUGen 01 vs 00",#N/A,FALSE,"BU General";"BUGen 02 vs 01",#N/A,FALSE,"BU General"}</definedName>
    <definedName name="wrn.Print._.BU._.General._.Package." localSheetId="0" hidden="1">{"BUGen Print Summary",#N/A,FALSE,"BU General";"BUGen 99 Outlook vs 98 Actual",#N/A,FALSE,"BU General";"BUGen 99 Outlook vs 99 Obj",#N/A,FALSE,"BU General";"BUGen 00 vs 99 Outlook",#N/A,FALSE,"BU General";"BUGen 01 vs 00",#N/A,FALSE,"BU General";"BUGen 02 vs 01",#N/A,FALSE,"BU General"}</definedName>
    <definedName name="wrn.Print._.BU._.General._.Package." hidden="1">{"BUGen Print Summary",#N/A,FALSE,"BU General";"BUGen 99 Outlook vs 98 Actual",#N/A,FALSE,"BU General";"BUGen 99 Outlook vs 99 Obj",#N/A,FALSE,"BU General";"BUGen 00 vs 99 Outlook",#N/A,FALSE,"BU General";"BUGen 01 vs 00",#N/A,FALSE,"BU General";"BUGen 02 vs 01",#N/A,FALSE,"BU General"}</definedName>
    <definedName name="wrn.Print._.BU._.Total._.with._.Variances." localSheetId="3" hidden="1">{"BU Total Print Summary",#N/A,FALSE,"BU Total";"BU Total 99 Outlook vs 98 Actual",#N/A,FALSE,"BU Total";"BU Total 99 Outlook vs 99 Obj",#N/A,FALSE,"BU Total";"BU Total 00 vs 99 Outlook",#N/A,FALSE,"BU Total";"BU Total 01 vs 00",#N/A,FALSE,"BU Total";"BU Total 02 vs 01",#N/A,FALSE,"BU Total"}</definedName>
    <definedName name="wrn.Print._.BU._.Total._.with._.Variances." localSheetId="1" hidden="1">{"BU Total Print Summary",#N/A,FALSE,"BU Total";"BU Total 99 Outlook vs 98 Actual",#N/A,FALSE,"BU Total";"BU Total 99 Outlook vs 99 Obj",#N/A,FALSE,"BU Total";"BU Total 00 vs 99 Outlook",#N/A,FALSE,"BU Total";"BU Total 01 vs 00",#N/A,FALSE,"BU Total";"BU Total 02 vs 01",#N/A,FALSE,"BU Total"}</definedName>
    <definedName name="wrn.Print._.BU._.Total._.with._.Variances." localSheetId="0" hidden="1">{"BU Total Print Summary",#N/A,FALSE,"BU Total";"BU Total 99 Outlook vs 98 Actual",#N/A,FALSE,"BU Total";"BU Total 99 Outlook vs 99 Obj",#N/A,FALSE,"BU Total";"BU Total 00 vs 99 Outlook",#N/A,FALSE,"BU Total";"BU Total 01 vs 00",#N/A,FALSE,"BU Total";"BU Total 02 vs 01",#N/A,FALSE,"BU Total"}</definedName>
    <definedName name="wrn.Print._.BU._.Total._.with._.Variances." hidden="1">{"BU Total Print Summary",#N/A,FALSE,"BU Total";"BU Total 99 Outlook vs 98 Actual",#N/A,FALSE,"BU Total";"BU Total 99 Outlook vs 99 Obj",#N/A,FALSE,"BU Total";"BU Total 00 vs 99 Outlook",#N/A,FALSE,"BU Total";"BU Total 01 vs 00",#N/A,FALSE,"BU Total";"BU Total 02 vs 01",#N/A,FALSE,"BU Total"}</definedName>
    <definedName name="wrn.Print._.EPC._.Package." localSheetId="3" hidden="1">{"EPC Print Summary",#N/A,FALSE,"EPC";"EPC 99 Outlook vs 98 Actual",#N/A,FALSE,"EPC";"EPC 99 Outlook vs 99 Obj",#N/A,FALSE,"EPC";"EPC 00 vs 99 Outlook",#N/A,FALSE,"EPC";"EPC 01 vs 00",#N/A,FALSE,"EPC";"EPC 02 vs 01",#N/A,FALSE,"EPC"}</definedName>
    <definedName name="wrn.Print._.EPC._.Package." localSheetId="1" hidden="1">{"EPC Print Summary",#N/A,FALSE,"EPC";"EPC 99 Outlook vs 98 Actual",#N/A,FALSE,"EPC";"EPC 99 Outlook vs 99 Obj",#N/A,FALSE,"EPC";"EPC 00 vs 99 Outlook",#N/A,FALSE,"EPC";"EPC 01 vs 00",#N/A,FALSE,"EPC";"EPC 02 vs 01",#N/A,FALSE,"EPC"}</definedName>
    <definedName name="wrn.Print._.EPC._.Package." localSheetId="0" hidden="1">{"EPC Print Summary",#N/A,FALSE,"EPC";"EPC 99 Outlook vs 98 Actual",#N/A,FALSE,"EPC";"EPC 99 Outlook vs 99 Obj",#N/A,FALSE,"EPC";"EPC 00 vs 99 Outlook",#N/A,FALSE,"EPC";"EPC 01 vs 00",#N/A,FALSE,"EPC";"EPC 02 vs 01",#N/A,FALSE,"EPC"}</definedName>
    <definedName name="wrn.Print._.EPC._.Package." hidden="1">{"EPC Print Summary",#N/A,FALSE,"EPC";"EPC 99 Outlook vs 98 Actual",#N/A,FALSE,"EPC";"EPC 99 Outlook vs 99 Obj",#N/A,FALSE,"EPC";"EPC 00 vs 99 Outlook",#N/A,FALSE,"EPC";"EPC 01 vs 00",#N/A,FALSE,"EPC";"EPC 02 vs 01",#N/A,FALSE,"EPC"}</definedName>
    <definedName name="wrn.Print._.Exploration._.Package." localSheetId="3" hidden="1">{"EXP Print Summary",#N/A,FALSE,"EXP";"EXP 99 Outlook vs 98 Actual",#N/A,FALSE,"EXP";"EXP 99 Outlook vs 99 Obj",#N/A,FALSE,"EXP";"EXP 00 vs 99 Outlook",#N/A,FALSE,"EXP";"EXP 01 vs 00",#N/A,FALSE,"EXP";"EXP 02 vs 01",#N/A,FALSE,"EXP"}</definedName>
    <definedName name="wrn.Print._.Exploration._.Package." localSheetId="1" hidden="1">{"EXP Print Summary",#N/A,FALSE,"EXP";"EXP 99 Outlook vs 98 Actual",#N/A,FALSE,"EXP";"EXP 99 Outlook vs 99 Obj",#N/A,FALSE,"EXP";"EXP 00 vs 99 Outlook",#N/A,FALSE,"EXP";"EXP 01 vs 00",#N/A,FALSE,"EXP";"EXP 02 vs 01",#N/A,FALSE,"EXP"}</definedName>
    <definedName name="wrn.Print._.Exploration._.Package." localSheetId="0" hidden="1">{"EXP Print Summary",#N/A,FALSE,"EXP";"EXP 99 Outlook vs 98 Actual",#N/A,FALSE,"EXP";"EXP 99 Outlook vs 99 Obj",#N/A,FALSE,"EXP";"EXP 00 vs 99 Outlook",#N/A,FALSE,"EXP";"EXP 01 vs 00",#N/A,FALSE,"EXP";"EXP 02 vs 01",#N/A,FALSE,"EXP"}</definedName>
    <definedName name="wrn.Print._.Exploration._.Package." hidden="1">{"EXP Print Summary",#N/A,FALSE,"EXP";"EXP 99 Outlook vs 98 Actual",#N/A,FALSE,"EXP";"EXP 99 Outlook vs 99 Obj",#N/A,FALSE,"EXP";"EXP 00 vs 99 Outlook",#N/A,FALSE,"EXP";"EXP 01 vs 00",#N/A,FALSE,"EXP";"EXP 02 vs 01",#N/A,FALSE,"EXP"}</definedName>
    <definedName name="wrn.Print._.Harvest._.Package." localSheetId="3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wrn.Print._.Harvest._.Package." localSheetId="1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wrn.Print._.Harvest._.Package.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wrn.Print._.Harvest._.Package.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wrn.Print._.WPC._.Package." localSheetId="3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wrn.Print._.WPC._.Package." localSheetId="1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wrn.Print._.WPC._.Package." localSheetId="0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wrn.Print._.WPC._.Package.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XX" localSheetId="3">#REF!</definedName>
    <definedName name="XX" localSheetId="1">#REF!</definedName>
    <definedName name="XX" localSheetId="0">#REF!</definedName>
    <definedName name="XX">#REF!</definedName>
    <definedName name="Z" localSheetId="3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Z" localSheetId="1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Z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Z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ZZ" localSheetId="3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ZZ" localSheetId="1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ZZ" localSheetId="0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ZZ" hidden="1">{"WPC Print Summary",#N/A,FALSE,"WPC";"WPC 99 Outlook vs 98 Actual",#N/A,FALSE,"WPC";"WPC 99 Outlook vs 99 Obj",#N/A,FALSE,"WPC";"WPC 00 vs 99 Outlook",#N/A,FALSE,"WPC";"WPC 01 vs 00",#N/A,FALSE,"WPC";"WPC 02 vs 01",#N/A,FALSE,"WPC"}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1" i="1" s="1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D9" i="6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E9" i="6"/>
  <c r="E10" i="6"/>
  <c r="E11" i="6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D8" i="6"/>
  <c r="E8" i="6"/>
  <c r="G8" i="6"/>
  <c r="H8" i="6"/>
  <c r="L55" i="7" l="1"/>
  <c r="L54" i="7"/>
  <c r="L53" i="7"/>
  <c r="L52" i="7"/>
  <c r="L47" i="7"/>
  <c r="L46" i="7"/>
  <c r="L45" i="7"/>
  <c r="L44" i="7"/>
  <c r="L39" i="7"/>
  <c r="L38" i="7"/>
  <c r="L37" i="7"/>
  <c r="L36" i="7"/>
  <c r="K55" i="7"/>
  <c r="O17" i="7"/>
  <c r="K22" i="7"/>
  <c r="K21" i="7"/>
  <c r="K19" i="7"/>
  <c r="K17" i="7"/>
  <c r="K15" i="7"/>
  <c r="H56" i="7"/>
  <c r="J56" i="7" s="1"/>
  <c r="H55" i="7"/>
  <c r="J55" i="7" s="1"/>
  <c r="H54" i="7"/>
  <c r="J54" i="7" s="1"/>
  <c r="H53" i="7"/>
  <c r="J53" i="7" s="1"/>
  <c r="H52" i="7"/>
  <c r="J52" i="7" s="1"/>
  <c r="H51" i="7"/>
  <c r="J51" i="7" s="1"/>
  <c r="H50" i="7"/>
  <c r="J50" i="7" s="1"/>
  <c r="H49" i="7"/>
  <c r="J49" i="7" s="1"/>
  <c r="H48" i="7"/>
  <c r="H47" i="7"/>
  <c r="H46" i="7"/>
  <c r="J46" i="7" s="1"/>
  <c r="H45" i="7"/>
  <c r="J45" i="7" s="1"/>
  <c r="H44" i="7"/>
  <c r="J44" i="7" s="1"/>
  <c r="H43" i="7"/>
  <c r="J43" i="7" s="1"/>
  <c r="H42" i="7"/>
  <c r="J42" i="7" s="1"/>
  <c r="H41" i="7"/>
  <c r="J41" i="7" s="1"/>
  <c r="H40" i="7"/>
  <c r="J40" i="7" s="1"/>
  <c r="H39" i="7"/>
  <c r="J39" i="7" s="1"/>
  <c r="H38" i="7"/>
  <c r="J38" i="7" s="1"/>
  <c r="H37" i="7"/>
  <c r="J37" i="7" s="1"/>
  <c r="H36" i="7"/>
  <c r="J36" i="7" s="1"/>
  <c r="H35" i="7"/>
  <c r="J35" i="7" s="1"/>
  <c r="H34" i="7"/>
  <c r="J34" i="7" s="1"/>
  <c r="H33" i="7"/>
  <c r="J33" i="7" s="1"/>
  <c r="H32" i="7"/>
  <c r="H31" i="7"/>
  <c r="J31" i="7" s="1"/>
  <c r="H30" i="7"/>
  <c r="J30" i="7" s="1"/>
  <c r="H29" i="7"/>
  <c r="F55" i="7"/>
  <c r="F48" i="7"/>
  <c r="F42" i="7"/>
  <c r="F40" i="7"/>
  <c r="F35" i="7"/>
  <c r="F29" i="7"/>
  <c r="G22" i="7"/>
  <c r="F21" i="7"/>
  <c r="F19" i="7"/>
  <c r="F17" i="7"/>
  <c r="F15" i="7"/>
  <c r="M22" i="7"/>
  <c r="L21" i="7" s="1"/>
  <c r="M57" i="7"/>
  <c r="L31" i="7" s="1"/>
  <c r="O56" i="7"/>
  <c r="O55" i="7"/>
  <c r="O53" i="7"/>
  <c r="O52" i="7"/>
  <c r="O51" i="7"/>
  <c r="O50" i="7"/>
  <c r="O49" i="7"/>
  <c r="O48" i="7"/>
  <c r="O47" i="7"/>
  <c r="O46" i="7"/>
  <c r="O45" i="7"/>
  <c r="O44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1" i="7"/>
  <c r="O20" i="7"/>
  <c r="O19" i="7"/>
  <c r="O18" i="7"/>
  <c r="O16" i="7"/>
  <c r="O15" i="7"/>
  <c r="H21" i="7"/>
  <c r="J21" i="7" s="1"/>
  <c r="H20" i="7"/>
  <c r="J20" i="7" s="1"/>
  <c r="H19" i="7"/>
  <c r="J19" i="7" s="1"/>
  <c r="H18" i="7"/>
  <c r="J18" i="7" s="1"/>
  <c r="H17" i="7"/>
  <c r="J17" i="7" s="1"/>
  <c r="H16" i="7"/>
  <c r="J16" i="7" s="1"/>
  <c r="H15" i="7"/>
  <c r="J15" i="7" s="1"/>
  <c r="J48" i="7"/>
  <c r="J47" i="7"/>
  <c r="J32" i="7"/>
  <c r="E50" i="5"/>
  <c r="F50" i="5" s="1"/>
  <c r="G50" i="5" s="1"/>
  <c r="H50" i="5" s="1"/>
  <c r="I50" i="5" s="1"/>
  <c r="J50" i="5" s="1"/>
  <c r="K50" i="5" s="1"/>
  <c r="L50" i="5" s="1"/>
  <c r="M50" i="5" s="1"/>
  <c r="N50" i="5" s="1"/>
  <c r="E54" i="5"/>
  <c r="F54" i="5" s="1"/>
  <c r="G54" i="5" s="1"/>
  <c r="H54" i="5" s="1"/>
  <c r="I54" i="5" s="1"/>
  <c r="J54" i="5" s="1"/>
  <c r="K54" i="5" s="1"/>
  <c r="L54" i="5" s="1"/>
  <c r="M54" i="5" s="1"/>
  <c r="N54" i="5" s="1"/>
  <c r="E52" i="5"/>
  <c r="F52" i="5" s="1"/>
  <c r="G52" i="5" s="1"/>
  <c r="H52" i="5" s="1"/>
  <c r="I52" i="5" s="1"/>
  <c r="J52" i="5" s="1"/>
  <c r="K52" i="5" s="1"/>
  <c r="L52" i="5" s="1"/>
  <c r="M52" i="5" s="1"/>
  <c r="N52" i="5" s="1"/>
  <c r="L32" i="7" l="1"/>
  <c r="L40" i="7"/>
  <c r="L48" i="7"/>
  <c r="L56" i="7"/>
  <c r="L33" i="7"/>
  <c r="K29" i="7" s="1"/>
  <c r="K57" i="7" s="1"/>
  <c r="L41" i="7"/>
  <c r="K40" i="7" s="1"/>
  <c r="L49" i="7"/>
  <c r="K48" i="7" s="1"/>
  <c r="L29" i="7"/>
  <c r="L34" i="7"/>
  <c r="L42" i="7"/>
  <c r="K42" i="7" s="1"/>
  <c r="L50" i="7"/>
  <c r="L30" i="7"/>
  <c r="L35" i="7"/>
  <c r="K35" i="7" s="1"/>
  <c r="L43" i="7"/>
  <c r="L51" i="7"/>
  <c r="F57" i="7"/>
  <c r="F22" i="7"/>
  <c r="O57" i="7"/>
  <c r="N57" i="7" s="1"/>
  <c r="L15" i="7"/>
  <c r="L22" i="7" s="1"/>
  <c r="L16" i="7"/>
  <c r="L17" i="7"/>
  <c r="L18" i="7"/>
  <c r="L19" i="7"/>
  <c r="L20" i="7"/>
  <c r="O22" i="7"/>
  <c r="N22" i="7" s="1"/>
  <c r="J22" i="7"/>
  <c r="I22" i="7" s="1"/>
  <c r="L57" i="7" l="1"/>
  <c r="G57" i="7"/>
  <c r="E34" i="5" l="1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D34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D26" i="5"/>
  <c r="D22" i="5"/>
  <c r="D16" i="5"/>
  <c r="T88" i="2"/>
  <c r="T87" i="2"/>
  <c r="T86" i="2"/>
  <c r="T85" i="2"/>
  <c r="E91" i="2"/>
  <c r="E89" i="2"/>
  <c r="E92" i="2" s="1"/>
  <c r="D89" i="2"/>
  <c r="E81" i="2"/>
  <c r="E76" i="2"/>
  <c r="D81" i="2"/>
  <c r="H81" i="2"/>
  <c r="D76" i="2"/>
  <c r="S80" i="2"/>
  <c r="T80" i="2" s="1"/>
  <c r="S79" i="2"/>
  <c r="T79" i="2" s="1"/>
  <c r="S78" i="2"/>
  <c r="T78" i="2" s="1"/>
  <c r="S77" i="2"/>
  <c r="T77" i="2" s="1"/>
  <c r="S75" i="2"/>
  <c r="T75" i="2" s="1"/>
  <c r="S74" i="2"/>
  <c r="T74" i="2" s="1"/>
  <c r="S73" i="2"/>
  <c r="T73" i="2" s="1"/>
  <c r="S72" i="2"/>
  <c r="T72" i="2" s="1"/>
  <c r="S71" i="2"/>
  <c r="S68" i="2"/>
  <c r="S67" i="2"/>
  <c r="S66" i="2"/>
  <c r="S64" i="2"/>
  <c r="S63" i="2"/>
  <c r="S62" i="2"/>
  <c r="S61" i="2"/>
  <c r="S60" i="2"/>
  <c r="S58" i="2"/>
  <c r="S57" i="2"/>
  <c r="S56" i="2"/>
  <c r="S54" i="2"/>
  <c r="S53" i="2"/>
  <c r="S52" i="2"/>
  <c r="S51" i="2"/>
  <c r="S50" i="2"/>
  <c r="S48" i="2"/>
  <c r="S47" i="2"/>
  <c r="S46" i="2"/>
  <c r="S45" i="2"/>
  <c r="S44" i="2"/>
  <c r="S43" i="2"/>
  <c r="S41" i="2"/>
  <c r="S40" i="2"/>
  <c r="S39" i="2"/>
  <c r="S38" i="2"/>
  <c r="T38" i="2" s="1"/>
  <c r="S37" i="2"/>
  <c r="S36" i="2"/>
  <c r="S35" i="2"/>
  <c r="S33" i="2"/>
  <c r="S32" i="2"/>
  <c r="S31" i="2"/>
  <c r="S30" i="2"/>
  <c r="S29" i="2"/>
  <c r="S28" i="2"/>
  <c r="S27" i="2"/>
  <c r="S25" i="2"/>
  <c r="S24" i="2"/>
  <c r="S16" i="2"/>
  <c r="T16" i="2" s="1"/>
  <c r="S15" i="2"/>
  <c r="S14" i="2"/>
  <c r="T14" i="2" s="1"/>
  <c r="S12" i="2"/>
  <c r="S11" i="2"/>
  <c r="S10" i="2"/>
  <c r="T10" i="2" s="1"/>
  <c r="S8" i="2"/>
  <c r="T8" i="2" s="1"/>
  <c r="S7" i="2"/>
  <c r="S6" i="2"/>
  <c r="E69" i="2"/>
  <c r="E65" i="2"/>
  <c r="E59" i="2"/>
  <c r="E55" i="2"/>
  <c r="E49" i="2"/>
  <c r="E42" i="2"/>
  <c r="E34" i="2"/>
  <c r="E26" i="2"/>
  <c r="D69" i="2"/>
  <c r="D65" i="2"/>
  <c r="D59" i="2"/>
  <c r="D55" i="2"/>
  <c r="D49" i="2"/>
  <c r="H49" i="2"/>
  <c r="D42" i="2"/>
  <c r="D34" i="2"/>
  <c r="D26" i="2"/>
  <c r="E17" i="2"/>
  <c r="E13" i="2"/>
  <c r="E9" i="2"/>
  <c r="D17" i="2"/>
  <c r="D13" i="2"/>
  <c r="D9" i="2"/>
  <c r="R13" i="2"/>
  <c r="Q13" i="2"/>
  <c r="P13" i="2"/>
  <c r="O13" i="2"/>
  <c r="N13" i="2"/>
  <c r="M13" i="2"/>
  <c r="L13" i="2"/>
  <c r="K13" i="2"/>
  <c r="J13" i="2"/>
  <c r="I13" i="2"/>
  <c r="H13" i="2"/>
  <c r="G13" i="2"/>
  <c r="R17" i="2"/>
  <c r="Q17" i="2"/>
  <c r="P17" i="2"/>
  <c r="O17" i="2"/>
  <c r="N17" i="2"/>
  <c r="M17" i="2"/>
  <c r="L17" i="2"/>
  <c r="K17" i="2"/>
  <c r="J17" i="2"/>
  <c r="I17" i="2"/>
  <c r="H17" i="2"/>
  <c r="G17" i="2"/>
  <c r="G9" i="2"/>
  <c r="H9" i="2"/>
  <c r="I9" i="2"/>
  <c r="J9" i="2"/>
  <c r="K9" i="2"/>
  <c r="L9" i="2"/>
  <c r="M9" i="2"/>
  <c r="N9" i="2"/>
  <c r="O9" i="2"/>
  <c r="P9" i="2"/>
  <c r="Q9" i="2"/>
  <c r="R9" i="2"/>
  <c r="G26" i="2"/>
  <c r="H26" i="2"/>
  <c r="I26" i="2"/>
  <c r="J26" i="2"/>
  <c r="K26" i="2"/>
  <c r="L26" i="2"/>
  <c r="M26" i="2"/>
  <c r="N26" i="2"/>
  <c r="O26" i="2"/>
  <c r="P26" i="2"/>
  <c r="Q26" i="2"/>
  <c r="R26" i="2"/>
  <c r="G34" i="2"/>
  <c r="H34" i="2"/>
  <c r="I34" i="2"/>
  <c r="J34" i="2"/>
  <c r="K34" i="2"/>
  <c r="L34" i="2"/>
  <c r="M34" i="2"/>
  <c r="N34" i="2"/>
  <c r="O34" i="2"/>
  <c r="P34" i="2"/>
  <c r="Q34" i="2"/>
  <c r="R34" i="2"/>
  <c r="G42" i="2"/>
  <c r="H42" i="2"/>
  <c r="I42" i="2"/>
  <c r="J42" i="2"/>
  <c r="K42" i="2"/>
  <c r="L42" i="2"/>
  <c r="M42" i="2"/>
  <c r="N42" i="2"/>
  <c r="O42" i="2"/>
  <c r="P42" i="2"/>
  <c r="Q42" i="2"/>
  <c r="R42" i="2"/>
  <c r="G49" i="2"/>
  <c r="I49" i="2"/>
  <c r="J49" i="2"/>
  <c r="K49" i="2"/>
  <c r="L49" i="2"/>
  <c r="M49" i="2"/>
  <c r="N49" i="2"/>
  <c r="O49" i="2"/>
  <c r="P49" i="2"/>
  <c r="Q49" i="2"/>
  <c r="R49" i="2"/>
  <c r="G55" i="2"/>
  <c r="H55" i="2"/>
  <c r="I55" i="2"/>
  <c r="J55" i="2"/>
  <c r="K55" i="2"/>
  <c r="L55" i="2"/>
  <c r="M55" i="2"/>
  <c r="N55" i="2"/>
  <c r="O55" i="2"/>
  <c r="P55" i="2"/>
  <c r="Q55" i="2"/>
  <c r="R55" i="2"/>
  <c r="T58" i="2"/>
  <c r="G59" i="2"/>
  <c r="H59" i="2"/>
  <c r="I59" i="2"/>
  <c r="J59" i="2"/>
  <c r="K59" i="2"/>
  <c r="L59" i="2"/>
  <c r="M59" i="2"/>
  <c r="N59" i="2"/>
  <c r="O59" i="2"/>
  <c r="P59" i="2"/>
  <c r="Q59" i="2"/>
  <c r="R59" i="2"/>
  <c r="G65" i="2"/>
  <c r="H65" i="2"/>
  <c r="I65" i="2"/>
  <c r="J65" i="2"/>
  <c r="K65" i="2"/>
  <c r="L65" i="2"/>
  <c r="M65" i="2"/>
  <c r="N65" i="2"/>
  <c r="O65" i="2"/>
  <c r="P65" i="2"/>
  <c r="Q65" i="2"/>
  <c r="R65" i="2"/>
  <c r="G69" i="2"/>
  <c r="H69" i="2"/>
  <c r="I69" i="2"/>
  <c r="J69" i="2"/>
  <c r="K69" i="2"/>
  <c r="L69" i="2"/>
  <c r="M69" i="2"/>
  <c r="N69" i="2"/>
  <c r="O69" i="2"/>
  <c r="P69" i="2"/>
  <c r="Q69" i="2"/>
  <c r="R69" i="2"/>
  <c r="G76" i="2"/>
  <c r="H76" i="2"/>
  <c r="I76" i="2"/>
  <c r="J76" i="2"/>
  <c r="K76" i="2"/>
  <c r="L76" i="2"/>
  <c r="M76" i="2"/>
  <c r="N76" i="2"/>
  <c r="O76" i="2"/>
  <c r="P76" i="2"/>
  <c r="Q76" i="2"/>
  <c r="R76" i="2"/>
  <c r="G81" i="2"/>
  <c r="I81" i="2"/>
  <c r="J81" i="2"/>
  <c r="K81" i="2"/>
  <c r="L81" i="2"/>
  <c r="M81" i="2"/>
  <c r="N81" i="2"/>
  <c r="O81" i="2"/>
  <c r="P81" i="2"/>
  <c r="Q81" i="2"/>
  <c r="R81" i="2"/>
  <c r="D8" i="1"/>
  <c r="D14" i="1"/>
  <c r="D18" i="1"/>
  <c r="R27" i="5" l="1"/>
  <c r="R36" i="5" s="1"/>
  <c r="D27" i="5"/>
  <c r="D36" i="5" s="1"/>
  <c r="J27" i="5"/>
  <c r="J36" i="5" s="1"/>
  <c r="Q27" i="5"/>
  <c r="Q36" i="5" s="1"/>
  <c r="I27" i="5"/>
  <c r="I36" i="5" s="1"/>
  <c r="T27" i="5"/>
  <c r="T36" i="5" s="1"/>
  <c r="L27" i="5"/>
  <c r="L36" i="5" s="1"/>
  <c r="U27" i="5"/>
  <c r="U36" i="5" s="1"/>
  <c r="M27" i="5"/>
  <c r="M36" i="5" s="1"/>
  <c r="E27" i="5"/>
  <c r="E36" i="5" s="1"/>
  <c r="P27" i="5"/>
  <c r="P36" i="5" s="1"/>
  <c r="H27" i="5"/>
  <c r="H36" i="5" s="1"/>
  <c r="S27" i="5"/>
  <c r="S36" i="5" s="1"/>
  <c r="K27" i="5"/>
  <c r="K36" i="5" s="1"/>
  <c r="W27" i="5"/>
  <c r="W36" i="5" s="1"/>
  <c r="O27" i="5"/>
  <c r="O36" i="5" s="1"/>
  <c r="V27" i="5"/>
  <c r="V36" i="5" s="1"/>
  <c r="N27" i="5"/>
  <c r="N36" i="5" s="1"/>
  <c r="F27" i="5"/>
  <c r="F36" i="5" s="1"/>
  <c r="G27" i="5"/>
  <c r="G36" i="5" s="1"/>
  <c r="P18" i="2"/>
  <c r="H18" i="2"/>
  <c r="Q18" i="2"/>
  <c r="I18" i="2"/>
  <c r="E82" i="2"/>
  <c r="L18" i="2"/>
  <c r="D82" i="2"/>
  <c r="S13" i="2"/>
  <c r="T52" i="2"/>
  <c r="R18" i="2"/>
  <c r="J18" i="2"/>
  <c r="T12" i="2"/>
  <c r="E18" i="2"/>
  <c r="O18" i="2"/>
  <c r="N18" i="2"/>
  <c r="S17" i="2"/>
  <c r="S9" i="2"/>
  <c r="T30" i="2"/>
  <c r="T57" i="2"/>
  <c r="D70" i="2"/>
  <c r="T24" i="2"/>
  <c r="T33" i="2"/>
  <c r="T43" i="2"/>
  <c r="T51" i="2"/>
  <c r="T61" i="2"/>
  <c r="T44" i="2"/>
  <c r="T62" i="2"/>
  <c r="T27" i="2"/>
  <c r="T36" i="2"/>
  <c r="T45" i="2"/>
  <c r="T37" i="2"/>
  <c r="T46" i="2"/>
  <c r="T54" i="2"/>
  <c r="T64" i="2"/>
  <c r="S76" i="2"/>
  <c r="K18" i="2"/>
  <c r="T25" i="2"/>
  <c r="T35" i="2"/>
  <c r="S81" i="2"/>
  <c r="T53" i="2"/>
  <c r="T63" i="2"/>
  <c r="E70" i="2"/>
  <c r="T28" i="2"/>
  <c r="S65" i="2"/>
  <c r="S34" i="2"/>
  <c r="T29" i="2"/>
  <c r="T56" i="2"/>
  <c r="T66" i="2"/>
  <c r="T39" i="2"/>
  <c r="T47" i="2"/>
  <c r="T67" i="2"/>
  <c r="S55" i="2"/>
  <c r="S49" i="2"/>
  <c r="T31" i="2"/>
  <c r="T40" i="2"/>
  <c r="T48" i="2"/>
  <c r="T68" i="2"/>
  <c r="S69" i="2"/>
  <c r="S59" i="2"/>
  <c r="S26" i="2"/>
  <c r="M18" i="2"/>
  <c r="T6" i="2"/>
  <c r="T32" i="2"/>
  <c r="T41" i="2"/>
  <c r="T50" i="2"/>
  <c r="T60" i="2"/>
  <c r="G70" i="2"/>
  <c r="M70" i="2"/>
  <c r="K70" i="2"/>
  <c r="O70" i="2"/>
  <c r="R70" i="2"/>
  <c r="J70" i="2"/>
  <c r="L70" i="2"/>
  <c r="S42" i="2"/>
  <c r="N70" i="2"/>
  <c r="I70" i="2"/>
  <c r="P70" i="2"/>
  <c r="H70" i="2"/>
  <c r="Q70" i="2"/>
  <c r="T11" i="2"/>
  <c r="T15" i="2"/>
  <c r="T7" i="2"/>
  <c r="D18" i="2"/>
  <c r="G18" i="2"/>
  <c r="F13" i="2"/>
  <c r="F17" i="2"/>
  <c r="J82" i="2"/>
  <c r="O82" i="2"/>
  <c r="K89" i="2"/>
  <c r="I82" i="2"/>
  <c r="N82" i="2"/>
  <c r="Q89" i="2"/>
  <c r="I89" i="2"/>
  <c r="M89" i="2"/>
  <c r="L82" i="2"/>
  <c r="F59" i="2"/>
  <c r="R82" i="2"/>
  <c r="Q82" i="2"/>
  <c r="R89" i="2"/>
  <c r="J89" i="2"/>
  <c r="N89" i="2"/>
  <c r="P82" i="2"/>
  <c r="H82" i="2"/>
  <c r="G82" i="2"/>
  <c r="F76" i="2"/>
  <c r="F69" i="2"/>
  <c r="F9" i="2"/>
  <c r="L89" i="2"/>
  <c r="P89" i="2"/>
  <c r="O89" i="2"/>
  <c r="F26" i="2"/>
  <c r="F49" i="2"/>
  <c r="F55" i="2"/>
  <c r="F81" i="2"/>
  <c r="H89" i="2"/>
  <c r="K82" i="2"/>
  <c r="G89" i="2"/>
  <c r="F65" i="2"/>
  <c r="F34" i="2"/>
  <c r="F42" i="2"/>
  <c r="D19" i="1"/>
  <c r="M82" i="2"/>
  <c r="D83" i="2" l="1"/>
  <c r="T76" i="2"/>
  <c r="U81" i="2"/>
  <c r="E83" i="2"/>
  <c r="E93" i="2" s="1"/>
  <c r="D90" i="2"/>
  <c r="D91" i="2" s="1"/>
  <c r="D92" i="2" s="1"/>
  <c r="D93" i="2" s="1"/>
  <c r="U65" i="2"/>
  <c r="U17" i="2"/>
  <c r="S89" i="2"/>
  <c r="U55" i="2"/>
  <c r="U76" i="2"/>
  <c r="U49" i="2"/>
  <c r="U59" i="2"/>
  <c r="T81" i="2"/>
  <c r="S18" i="2"/>
  <c r="U34" i="2"/>
  <c r="T42" i="2"/>
  <c r="U69" i="2"/>
  <c r="S82" i="2"/>
  <c r="T69" i="2"/>
  <c r="T65" i="2"/>
  <c r="T59" i="2"/>
  <c r="T55" i="2"/>
  <c r="S70" i="2"/>
  <c r="T49" i="2"/>
  <c r="U42" i="2"/>
  <c r="T34" i="2"/>
  <c r="F70" i="2"/>
  <c r="U26" i="2"/>
  <c r="T26" i="2"/>
  <c r="F18" i="2"/>
  <c r="U9" i="2"/>
  <c r="T9" i="2"/>
  <c r="T13" i="2"/>
  <c r="U13" i="2"/>
  <c r="T17" i="2"/>
  <c r="J83" i="2"/>
  <c r="J91" i="2" s="1"/>
  <c r="J92" i="2" s="1"/>
  <c r="N83" i="2"/>
  <c r="N91" i="2" s="1"/>
  <c r="N92" i="2" s="1"/>
  <c r="L83" i="2"/>
  <c r="L91" i="2" s="1"/>
  <c r="L92" i="2" s="1"/>
  <c r="O83" i="2"/>
  <c r="O91" i="2" s="1"/>
  <c r="I83" i="2"/>
  <c r="I91" i="2" s="1"/>
  <c r="I92" i="2" s="1"/>
  <c r="G83" i="2"/>
  <c r="K83" i="2"/>
  <c r="H83" i="2"/>
  <c r="R83" i="2"/>
  <c r="R91" i="2" s="1"/>
  <c r="P83" i="2"/>
  <c r="F89" i="2"/>
  <c r="Q83" i="2"/>
  <c r="Q91" i="2" s="1"/>
  <c r="F82" i="2"/>
  <c r="M83" i="2"/>
  <c r="T82" i="2" l="1"/>
  <c r="T89" i="2"/>
  <c r="U89" i="2"/>
  <c r="U18" i="2"/>
  <c r="U82" i="2"/>
  <c r="T70" i="2"/>
  <c r="S83" i="2"/>
  <c r="U70" i="2"/>
  <c r="T18" i="2"/>
  <c r="F83" i="2"/>
  <c r="F90" i="2" s="1"/>
  <c r="T90" i="2" s="1"/>
  <c r="K91" i="2"/>
  <c r="K92" i="2" s="1"/>
  <c r="I93" i="2"/>
  <c r="Q92" i="2"/>
  <c r="Q93" i="2" s="1"/>
  <c r="J93" i="2"/>
  <c r="N93" i="2"/>
  <c r="O92" i="2"/>
  <c r="O93" i="2" s="1"/>
  <c r="H91" i="2"/>
  <c r="H92" i="2" s="1"/>
  <c r="G91" i="2"/>
  <c r="L93" i="2"/>
  <c r="P91" i="2"/>
  <c r="R92" i="2"/>
  <c r="R93" i="2" s="1"/>
  <c r="G92" i="2" l="1"/>
  <c r="U83" i="2"/>
  <c r="T83" i="2"/>
  <c r="M91" i="2"/>
  <c r="M92" i="2" s="1"/>
  <c r="P92" i="2"/>
  <c r="P93" i="2" s="1"/>
  <c r="H93" i="2"/>
  <c r="K93" i="2"/>
  <c r="F91" i="2" l="1"/>
  <c r="S91" i="2"/>
  <c r="G93" i="2"/>
  <c r="M93" i="2"/>
  <c r="S92" i="2" l="1"/>
  <c r="T91" i="2"/>
  <c r="F92" i="2"/>
  <c r="U91" i="2"/>
  <c r="U92" i="2" l="1"/>
  <c r="F93" i="2"/>
  <c r="S93" i="2"/>
  <c r="T93" i="2" s="1"/>
  <c r="T92" i="2"/>
  <c r="U93" i="2" l="1"/>
  <c r="J29" i="7"/>
  <c r="J57" i="7" s="1"/>
  <c r="I5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purple cat</author>
  </authors>
  <commentList>
    <comment ref="C106" authorId="0" shapeId="0" xr:uid="{12D260FC-E45C-4665-B0D7-D1A15B1A2403}">
      <text>
        <r>
          <rPr>
            <b/>
            <sz val="9"/>
            <color indexed="81"/>
            <rFont val="Tahoma"/>
            <family val="2"/>
          </rPr>
          <t>purple cat: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신한카드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+ </t>
        </r>
        <r>
          <rPr>
            <sz val="9"/>
            <color indexed="81"/>
            <rFont val="돋움"/>
            <family val="3"/>
            <charset val="129"/>
          </rPr>
          <t>하나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직불카드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gscaltex</author>
    <author>purple cat</author>
  </authors>
  <commentList>
    <comment ref="C5" authorId="0" shapeId="0" xr:uid="{32F38862-FDAE-A246-946F-C91973C64DF0}">
      <text>
        <r>
          <rPr>
            <b/>
            <sz val="9"/>
            <color rgb="FF000000"/>
            <rFont val="Tahoma"/>
            <family val="2"/>
          </rPr>
          <t>gscaltex: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2"/>
            <charset val="129"/>
          </rPr>
          <t>퇴직금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원금</t>
        </r>
        <r>
          <rPr>
            <sz val="9"/>
            <color rgb="FF000000"/>
            <rFont val="Tahoma"/>
            <family val="2"/>
          </rPr>
          <t xml:space="preserve"> 581,286,020 _ </t>
        </r>
        <r>
          <rPr>
            <sz val="9"/>
            <color rgb="FF000000"/>
            <rFont val="돋움"/>
            <family val="2"/>
            <charset val="129"/>
          </rPr>
          <t>약</t>
        </r>
        <r>
          <rPr>
            <sz val="9"/>
            <color rgb="FF000000"/>
            <rFont val="Tahoma"/>
            <family val="2"/>
          </rPr>
          <t xml:space="preserve"> 10% </t>
        </r>
        <r>
          <rPr>
            <sz val="9"/>
            <color rgb="FF000000"/>
            <rFont val="돋움"/>
            <family val="2"/>
            <charset val="129"/>
          </rPr>
          <t>퇴직소득세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과세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이연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중</t>
        </r>
        <r>
          <rPr>
            <sz val="9"/>
            <color rgb="FF000000"/>
            <rFont val="Tahoma"/>
            <family val="2"/>
          </rPr>
          <t>, 55</t>
        </r>
        <r>
          <rPr>
            <sz val="9"/>
            <color rgb="FF000000"/>
            <rFont val="돋움"/>
            <family val="2"/>
            <charset val="129"/>
          </rPr>
          <t>세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연금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수령시</t>
        </r>
        <r>
          <rPr>
            <sz val="9"/>
            <color rgb="FF000000"/>
            <rFont val="Tahoma"/>
            <family val="2"/>
          </rPr>
          <t xml:space="preserve"> 30% </t>
        </r>
        <r>
          <rPr>
            <sz val="9"/>
            <color rgb="FF000000"/>
            <rFont val="돋움"/>
            <family val="2"/>
            <charset val="129"/>
          </rPr>
          <t>세액감면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H5" authorId="1" shapeId="0" xr:uid="{7253EECE-7059-7445-B795-FD0A7EE03828}">
      <text>
        <r>
          <rPr>
            <b/>
            <sz val="9"/>
            <color rgb="FF000000"/>
            <rFont val="Tahoma"/>
            <family val="2"/>
          </rPr>
          <t xml:space="preserve">purple cat: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&lt;</t>
        </r>
        <r>
          <rPr>
            <sz val="9"/>
            <color rgb="FF000000"/>
            <rFont val="돋움"/>
            <family val="2"/>
            <charset val="129"/>
          </rPr>
          <t>신한은행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신용대출</t>
        </r>
        <r>
          <rPr>
            <sz val="9"/>
            <color rgb="FF000000"/>
            <rFont val="Tahoma"/>
            <family val="2"/>
          </rPr>
          <t xml:space="preserve"> _ </t>
        </r>
        <r>
          <rPr>
            <sz val="9"/>
            <color rgb="FF000000"/>
            <rFont val="돋움"/>
            <family val="2"/>
            <charset val="129"/>
          </rPr>
          <t>이자율</t>
        </r>
        <r>
          <rPr>
            <sz val="9"/>
            <color rgb="FF000000"/>
            <rFont val="Tahoma"/>
            <family val="2"/>
          </rPr>
          <t xml:space="preserve"> 2.42%(</t>
        </r>
        <r>
          <rPr>
            <sz val="9"/>
            <color rgb="FF000000"/>
            <rFont val="돋움"/>
            <family val="2"/>
            <charset val="129"/>
          </rPr>
          <t>기준</t>
        </r>
        <r>
          <rPr>
            <sz val="9"/>
            <color rgb="FF000000"/>
            <rFont val="Tahoma"/>
            <family val="2"/>
          </rPr>
          <t xml:space="preserve"> 0.92 + </t>
        </r>
        <r>
          <rPr>
            <sz val="9"/>
            <color rgb="FF000000"/>
            <rFont val="돋움"/>
            <family val="2"/>
            <charset val="129"/>
          </rPr>
          <t>가산</t>
        </r>
        <r>
          <rPr>
            <sz val="9"/>
            <color rgb="FF000000"/>
            <rFont val="Tahoma"/>
            <family val="2"/>
          </rPr>
          <t xml:space="preserve"> 1.5, 2021</t>
        </r>
        <r>
          <rPr>
            <sz val="9"/>
            <color rgb="FF000000"/>
            <rFont val="돋움"/>
            <family val="2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2"/>
            <charset val="129"/>
          </rPr>
          <t>월</t>
        </r>
        <r>
          <rPr>
            <sz val="9"/>
            <color rgb="FF000000"/>
            <rFont val="Tahoma"/>
            <family val="2"/>
          </rPr>
          <t xml:space="preserve"> 4</t>
        </r>
        <r>
          <rPr>
            <sz val="9"/>
            <color rgb="FF000000"/>
            <rFont val="돋움"/>
            <family val="2"/>
            <charset val="129"/>
          </rPr>
          <t>일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기준</t>
        </r>
        <r>
          <rPr>
            <sz val="9"/>
            <color rgb="FF000000"/>
            <rFont val="Tahoma"/>
            <family val="2"/>
          </rPr>
          <t xml:space="preserve">) </t>
        </r>
        <r>
          <rPr>
            <sz val="9"/>
            <color rgb="FF000000"/>
            <rFont val="돋움"/>
            <family val="2"/>
            <charset val="129"/>
          </rPr>
          <t xml:space="preserve">
</t>
        </r>
        <r>
          <rPr>
            <sz val="9"/>
            <color rgb="FF000000"/>
            <rFont val="돋움"/>
            <family val="2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# 1</t>
        </r>
        <r>
          <rPr>
            <sz val="9"/>
            <color rgb="FF000000"/>
            <rFont val="돋움"/>
            <family val="2"/>
            <charset val="129"/>
          </rPr>
          <t>년단위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연장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2"/>
            <charset val="129"/>
          </rPr>
          <t>억원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# </t>
        </r>
        <r>
          <rPr>
            <sz val="9"/>
            <color rgb="FF000000"/>
            <rFont val="돋움"/>
            <family val="2"/>
            <charset val="129"/>
          </rPr>
          <t>마이너스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통장</t>
        </r>
        <r>
          <rPr>
            <sz val="9"/>
            <color rgb="FF000000"/>
            <rFont val="Tahoma"/>
            <family val="2"/>
          </rPr>
          <t xml:space="preserve"> : 8</t>
        </r>
        <r>
          <rPr>
            <sz val="9"/>
            <color rgb="FF000000"/>
            <rFont val="돋움"/>
            <family val="2"/>
            <charset val="129"/>
          </rPr>
          <t>천</t>
        </r>
        <r>
          <rPr>
            <sz val="9"/>
            <color rgb="FF000000"/>
            <rFont val="Tahoma"/>
            <family val="2"/>
          </rPr>
          <t xml:space="preserve"> 5</t>
        </r>
        <r>
          <rPr>
            <sz val="9"/>
            <color rgb="FF000000"/>
            <rFont val="돋움"/>
            <family val="2"/>
            <charset val="129"/>
          </rPr>
          <t>백만원</t>
        </r>
        <r>
          <rPr>
            <sz val="9"/>
            <color rgb="FF000000"/>
            <rFont val="Tahoma"/>
            <family val="2"/>
          </rPr>
          <t xml:space="preserve">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tc={E19D6082-B794-274A-9E24-3C59AF98C880}</author>
    <author>tc={AD6E2E8D-EC74-0F44-BAF5-03209F56B902}</author>
    <author>tc={0FF3EB7D-6063-4D42-BC87-6BEE409BC824}</author>
    <author>tc={2A0DACFC-34A0-8F4E-8088-E951A36F22E5}</author>
    <author>tc={51291EAD-544E-6F41-AF20-C78595FBB195}</author>
    <author>tc={EC193E12-47B5-5F44-B798-38F5DB993CAF}</author>
    <author>tc={E95B3845-A081-A740-A8D3-A870FFDF3DD6}</author>
    <author>tc={0526523F-E70A-7B42-B44A-4ABC116E4340}</author>
  </authors>
  <commentList>
    <comment ref="E29" authorId="0" shapeId="0" xr:uid="{E19D6082-B794-274A-9E24-3C59AF98C880}">
      <text>
        <t>[스레드 댓글]
사용 중인 버전의 Excel에서 이 스레드 댓글을 읽을 수 있지만 파일을 이후 버전의 Excel에서 열면 편집 내용이 모두 제거됩니다. 자세한 정보: https://go.microsoft.com/fwlink/?linkid=870924.
댓글:
    듀레이션 24.18년</t>
      </text>
    </comment>
    <comment ref="E30" authorId="1" shapeId="0" xr:uid="{AD6E2E8D-EC74-0F44-BAF5-03209F56B902}">
      <text>
        <t xml:space="preserve">[스레드 댓글]
사용 중인 버전의 Excel에서 이 스레드 댓글을 읽을 수 있지만 파일을 이후 버전의 Excel에서 열면 편집 내용이 모두 제거됩니다. 자세한 정보: https://go.microsoft.com/fwlink/?linkid=870924.
댓글:
    듀레이션 17.35년 
</t>
      </text>
    </comment>
    <comment ref="E31" authorId="2" shapeId="0" xr:uid="{0FF3EB7D-6063-4D42-BC87-6BEE409BC824}">
      <text>
        <t xml:space="preserve">[스레드 댓글]
사용 중인 버전의 Excel에서 이 스레드 댓글을 읽을 수 있지만 파일을 이후 버전의 Excel에서 열면 편집 내용이 모두 제거됩니다. 자세한 정보: https://go.microsoft.com/fwlink/?linkid=870924.
댓글:
    듀레이션 17.35년 
</t>
      </text>
    </comment>
    <comment ref="E35" authorId="3" shapeId="0" xr:uid="{2A0DACFC-34A0-8F4E-8088-E951A36F22E5}">
      <text>
        <t>[스레드 댓글]
사용 중인 버전의 Excel에서 이 스레드 댓글을 읽을 수 있지만 파일을 이후 버전의 Excel에서 열면 편집 내용이 모두 제거됩니다. 자세한 정보: https://go.microsoft.com/fwlink/?linkid=870924.
댓글:
    애플 30% + 국내 3년 미만 단기국고채 70%</t>
      </text>
    </comment>
    <comment ref="E37" authorId="4" shapeId="0" xr:uid="{51291EAD-544E-6F41-AF20-C78595FBB195}">
      <text>
        <t>[스레드 댓글]
사용 중인 버전의 Excel에서 이 스레드 댓글을 읽을 수 있지만 파일을 이후 버전의 Excel에서 열면 편집 내용이 모두 제거됩니다. 자세한 정보: https://go.microsoft.com/fwlink/?linkid=870924.
댓글:
    애플 30% + 국내 3년 미만 단기국고채 70%</t>
      </text>
    </comment>
    <comment ref="E38" authorId="5" shapeId="0" xr:uid="{EC193E12-47B5-5F44-B798-38F5DB993CAF}">
      <text>
        <t>[스레드 댓글]
사용 중인 버전의 Excel에서 이 스레드 댓글을 읽을 수 있지만 파일을 이후 버전의 Excel에서 열면 편집 내용이 모두 제거됩니다. 자세한 정보: https://go.microsoft.com/fwlink/?linkid=870924.
댓글:
    테슬라 30% + 국내 3~10년 중기 국고채 70%</t>
      </text>
    </comment>
    <comment ref="E39" authorId="6" shapeId="0" xr:uid="{E95B3845-A081-A740-A8D3-A870FFDF3DD6}">
      <text>
        <t xml:space="preserve">[스레드 댓글]
사용 중인 버전의 Excel에서 이 스레드 댓글을 읽을 수 있지만 파일을 이후 버전의 Excel에서 열면 편집 내용이 모두 제거됩니다. 자세한 정보: https://go.microsoft.com/fwlink/?linkid=870924.
댓글:
    앤비디아 30% + 국내 3년미만 단기국고채 70% </t>
      </text>
    </comment>
    <comment ref="E44" authorId="7" shapeId="0" xr:uid="{0526523F-E70A-7B42-B44A-4ABC116E4340}">
      <text>
        <t>[스레드 댓글]
사용 중인 버전의 Excel에서 이 스레드 댓글을 읽을 수 있지만 파일을 이후 버전의 Excel에서 열면 편집 내용이 모두 제거됩니다. 자세한 정보: https://go.microsoft.com/fwlink/?linkid=870924.
댓글:
    분배금 미지급 후 재투자</t>
      </text>
    </comment>
  </commentList>
</comments>
</file>

<file path=xl/sharedStrings.xml><?xml version="1.0" encoding="utf-8"?>
<sst xmlns="http://schemas.openxmlformats.org/spreadsheetml/2006/main" count="407" uniqueCount="237">
  <si>
    <t>자산 총합</t>
    <phoneticPr fontId="3" type="noConversion"/>
  </si>
  <si>
    <t>합계</t>
    <phoneticPr fontId="3" type="noConversion"/>
  </si>
  <si>
    <t>자동차</t>
    <phoneticPr fontId="3" type="noConversion"/>
  </si>
  <si>
    <t>전세금</t>
    <phoneticPr fontId="3" type="noConversion"/>
  </si>
  <si>
    <t>부동산 &amp; 사용성 자산</t>
    <phoneticPr fontId="3" type="noConversion"/>
  </si>
  <si>
    <t>순자산</t>
    <phoneticPr fontId="3" type="noConversion"/>
  </si>
  <si>
    <t>자본</t>
    <phoneticPr fontId="3" type="noConversion"/>
  </si>
  <si>
    <t xml:space="preserve">현금성 &amp; 금융투자 자산 </t>
    <phoneticPr fontId="3" type="noConversion"/>
  </si>
  <si>
    <t>연금성 자산</t>
    <phoneticPr fontId="3" type="noConversion"/>
  </si>
  <si>
    <t>전기와 비교</t>
    <phoneticPr fontId="3" type="noConversion"/>
  </si>
  <si>
    <t>부채</t>
    <phoneticPr fontId="3" type="noConversion"/>
  </si>
  <si>
    <t xml:space="preserve">자산 </t>
    <phoneticPr fontId="3" type="noConversion"/>
  </si>
  <si>
    <t>Balance Sheet</t>
    <phoneticPr fontId="3" type="noConversion"/>
  </si>
  <si>
    <t>지출/저축 총계</t>
    <phoneticPr fontId="3" type="noConversion"/>
  </si>
  <si>
    <t>저축 총계</t>
    <phoneticPr fontId="3" type="noConversion"/>
  </si>
  <si>
    <t>소    계</t>
    <phoneticPr fontId="3" type="noConversion"/>
  </si>
  <si>
    <t>short term 저축</t>
    <phoneticPr fontId="3" type="noConversion"/>
  </si>
  <si>
    <t>long term 저축</t>
    <phoneticPr fontId="27" type="noConversion"/>
  </si>
  <si>
    <t>저축</t>
    <phoneticPr fontId="3" type="noConversion"/>
  </si>
  <si>
    <t>지출총계</t>
    <phoneticPr fontId="3" type="noConversion"/>
  </si>
  <si>
    <t>양육비/교육비 소계</t>
    <phoneticPr fontId="3" type="noConversion"/>
  </si>
  <si>
    <t>기타</t>
    <phoneticPr fontId="3" type="noConversion"/>
  </si>
  <si>
    <t>용돈</t>
    <phoneticPr fontId="3" type="noConversion"/>
  </si>
  <si>
    <t>병원비</t>
    <phoneticPr fontId="3" type="noConversion"/>
  </si>
  <si>
    <t>학비</t>
    <phoneticPr fontId="3" type="noConversion"/>
  </si>
  <si>
    <t>양육비/교육비</t>
    <phoneticPr fontId="3" type="noConversion"/>
  </si>
  <si>
    <t>생활비 총계</t>
    <phoneticPr fontId="3" type="noConversion"/>
  </si>
  <si>
    <t>기타 지출</t>
    <phoneticPr fontId="3" type="noConversion"/>
  </si>
  <si>
    <t>이자비용 및 기타 지출</t>
    <phoneticPr fontId="27" type="noConversion"/>
  </si>
  <si>
    <t>수리비/기타</t>
    <phoneticPr fontId="3" type="noConversion"/>
  </si>
  <si>
    <t>보험료</t>
    <phoneticPr fontId="3" type="noConversion"/>
  </si>
  <si>
    <t>세금 및 공과금</t>
    <phoneticPr fontId="3" type="noConversion"/>
  </si>
  <si>
    <t>유류비</t>
    <phoneticPr fontId="3" type="noConversion"/>
  </si>
  <si>
    <t>차량할부금</t>
    <phoneticPr fontId="3" type="noConversion"/>
  </si>
  <si>
    <t>자동차관련비용</t>
    <phoneticPr fontId="27" type="noConversion"/>
  </si>
  <si>
    <t>지방세/재산세/자동차세</t>
    <phoneticPr fontId="3" type="noConversion"/>
  </si>
  <si>
    <t>아파트관리비</t>
    <phoneticPr fontId="3" type="noConversion"/>
  </si>
  <si>
    <t>주거비/공과금</t>
    <phoneticPr fontId="27" type="noConversion"/>
  </si>
  <si>
    <r>
      <t>인터넷+전화</t>
    </r>
    <r>
      <rPr>
        <sz val="11"/>
        <rFont val="돋움"/>
        <family val="3"/>
        <charset val="129"/>
      </rPr>
      <t>+TV</t>
    </r>
    <phoneticPr fontId="3" type="noConversion"/>
  </si>
  <si>
    <t>통신비</t>
    <phoneticPr fontId="27" type="noConversion"/>
  </si>
  <si>
    <t>가사도우미</t>
    <phoneticPr fontId="3" type="noConversion"/>
  </si>
  <si>
    <t>여행비</t>
    <phoneticPr fontId="3" type="noConversion"/>
  </si>
  <si>
    <t>세탁비</t>
    <phoneticPr fontId="3" type="noConversion"/>
  </si>
  <si>
    <t>식비/잡화</t>
    <phoneticPr fontId="3" type="noConversion"/>
  </si>
  <si>
    <t>외식비</t>
    <phoneticPr fontId="3" type="noConversion"/>
  </si>
  <si>
    <t>공동생활비</t>
    <phoneticPr fontId="3" type="noConversion"/>
  </si>
  <si>
    <t>자기개발비용</t>
    <phoneticPr fontId="3" type="noConversion"/>
  </si>
  <si>
    <t>골프</t>
    <phoneticPr fontId="3" type="noConversion"/>
  </si>
  <si>
    <t>교통비</t>
    <phoneticPr fontId="3" type="noConversion"/>
  </si>
  <si>
    <t>경조사비</t>
    <phoneticPr fontId="3" type="noConversion"/>
  </si>
  <si>
    <t>의류/머리/화장품 등 구입비</t>
    <phoneticPr fontId="3" type="noConversion"/>
  </si>
  <si>
    <t>아내생활비</t>
    <phoneticPr fontId="3" type="noConversion"/>
  </si>
  <si>
    <t>남편생활비</t>
    <phoneticPr fontId="3" type="noConversion"/>
  </si>
  <si>
    <t>장모님 생활비</t>
    <phoneticPr fontId="3" type="noConversion"/>
  </si>
  <si>
    <t>어머니 생활비</t>
    <phoneticPr fontId="3" type="noConversion"/>
  </si>
  <si>
    <t>부모님</t>
    <phoneticPr fontId="3" type="noConversion"/>
  </si>
  <si>
    <t>생활비</t>
    <phoneticPr fontId="3" type="noConversion"/>
  </si>
  <si>
    <t>절감율</t>
    <phoneticPr fontId="3" type="noConversion"/>
  </si>
  <si>
    <t>12월</t>
  </si>
  <si>
    <t>11월</t>
  </si>
  <si>
    <t>10월</t>
  </si>
  <si>
    <t>9월</t>
  </si>
  <si>
    <t>8월</t>
  </si>
  <si>
    <t>7월</t>
  </si>
  <si>
    <t>6월</t>
  </si>
  <si>
    <t>5월</t>
  </si>
  <si>
    <t>4월</t>
  </si>
  <si>
    <t>3월</t>
    <phoneticPr fontId="3" type="noConversion"/>
  </si>
  <si>
    <t>2월</t>
    <phoneticPr fontId="3" type="noConversion"/>
  </si>
  <si>
    <t>1월</t>
    <phoneticPr fontId="3" type="noConversion"/>
  </si>
  <si>
    <t>지출상세</t>
    <phoneticPr fontId="3" type="noConversion"/>
  </si>
  <si>
    <t>지출항목</t>
    <phoneticPr fontId="3" type="noConversion"/>
  </si>
  <si>
    <t>수입총계</t>
    <phoneticPr fontId="3" type="noConversion"/>
  </si>
  <si>
    <t>증감율</t>
    <phoneticPr fontId="3" type="noConversion"/>
  </si>
  <si>
    <t>예산 대비 증감</t>
    <phoneticPr fontId="3" type="noConversion"/>
  </si>
  <si>
    <t>12월</t>
    <phoneticPr fontId="3" type="noConversion"/>
  </si>
  <si>
    <t>수입상세</t>
    <phoneticPr fontId="3" type="noConversion"/>
  </si>
  <si>
    <t>수입항목</t>
    <phoneticPr fontId="3" type="noConversion"/>
  </si>
  <si>
    <r>
      <t>[단위</t>
    </r>
    <r>
      <rPr>
        <sz val="11"/>
        <rFont val="돋움"/>
        <family val="3"/>
        <charset val="129"/>
      </rPr>
      <t xml:space="preserve">: </t>
    </r>
    <r>
      <rPr>
        <sz val="11"/>
        <rFont val="돋움"/>
        <family val="3"/>
        <charset val="129"/>
      </rPr>
      <t>원]</t>
    </r>
    <phoneticPr fontId="3" type="noConversion"/>
  </si>
  <si>
    <t xml:space="preserve">해외 비과세 펀드 </t>
    <phoneticPr fontId="3" type="noConversion"/>
  </si>
  <si>
    <t>현금성 자산</t>
    <phoneticPr fontId="3" type="noConversion"/>
  </si>
  <si>
    <t>보유 아파트</t>
    <phoneticPr fontId="3" type="noConversion"/>
  </si>
  <si>
    <t>23년 예산</t>
    <phoneticPr fontId="3" type="noConversion"/>
  </si>
  <si>
    <t>23년 실적</t>
    <phoneticPr fontId="3" type="noConversion"/>
  </si>
  <si>
    <t>아내 수입</t>
    <phoneticPr fontId="3" type="noConversion"/>
  </si>
  <si>
    <t>남편 수입</t>
    <phoneticPr fontId="3" type="noConversion"/>
  </si>
  <si>
    <t>기타 수입</t>
    <phoneticPr fontId="3" type="noConversion"/>
  </si>
  <si>
    <t>이자 &amp; 배당 수입</t>
    <phoneticPr fontId="3" type="noConversion"/>
  </si>
  <si>
    <t>임대료 수입</t>
    <phoneticPr fontId="3" type="noConversion"/>
  </si>
  <si>
    <t>아들</t>
    <phoneticPr fontId="27" type="noConversion"/>
  </si>
  <si>
    <t>딸</t>
    <phoneticPr fontId="3" type="noConversion"/>
  </si>
  <si>
    <t>개인연금</t>
    <phoneticPr fontId="3" type="noConversion"/>
  </si>
  <si>
    <t>IRP</t>
    <phoneticPr fontId="3" type="noConversion"/>
  </si>
  <si>
    <t>주택담보대출원금상환</t>
    <phoneticPr fontId="3" type="noConversion"/>
  </si>
  <si>
    <t>24년 예산</t>
    <phoneticPr fontId="3" type="noConversion"/>
  </si>
  <si>
    <t>24년 실적</t>
    <phoneticPr fontId="3" type="noConversion"/>
  </si>
  <si>
    <t>월급</t>
    <phoneticPr fontId="3" type="noConversion"/>
  </si>
  <si>
    <t>상여금</t>
    <phoneticPr fontId="3" type="noConversion"/>
  </si>
  <si>
    <t>남편 핸드폰</t>
    <phoneticPr fontId="3" type="noConversion"/>
  </si>
  <si>
    <t>아내 핸드폰</t>
    <phoneticPr fontId="3" type="noConversion"/>
  </si>
  <si>
    <t>아들 핸드폰</t>
    <phoneticPr fontId="3" type="noConversion"/>
  </si>
  <si>
    <t>딸 핸드폰</t>
    <phoneticPr fontId="3" type="noConversion"/>
  </si>
  <si>
    <t>전세자금 대출이자</t>
    <phoneticPr fontId="3" type="noConversion"/>
  </si>
  <si>
    <t>마이너스통장 대출이자</t>
    <phoneticPr fontId="3" type="noConversion"/>
  </si>
  <si>
    <t>퇴직연금(IRP)</t>
  </si>
  <si>
    <t>퇴직연금(IRP)</t>
    <phoneticPr fontId="3" type="noConversion"/>
  </si>
  <si>
    <t>퇴직연금(DC)</t>
  </si>
  <si>
    <t>퇴직연금(DC)</t>
    <phoneticPr fontId="3" type="noConversion"/>
  </si>
  <si>
    <t>개인연금저축</t>
  </si>
  <si>
    <t>개인연금저축</t>
    <phoneticPr fontId="3" type="noConversion"/>
  </si>
  <si>
    <t>ISA계좌</t>
    <phoneticPr fontId="3" type="noConversion"/>
  </si>
  <si>
    <t>CMA계좌</t>
    <phoneticPr fontId="3" type="noConversion"/>
  </si>
  <si>
    <t>랩어카운트</t>
    <phoneticPr fontId="3" type="noConversion"/>
  </si>
  <si>
    <t>주택답보대출</t>
    <phoneticPr fontId="3" type="noConversion"/>
  </si>
  <si>
    <t>전세자금대출</t>
    <phoneticPr fontId="3" type="noConversion"/>
  </si>
  <si>
    <t>자동차 할부금</t>
    <phoneticPr fontId="3" type="noConversion"/>
  </si>
  <si>
    <t xml:space="preserve">신용대출 &amp; 마이너스 통장 </t>
    <phoneticPr fontId="3" type="noConversion"/>
  </si>
  <si>
    <t>부채총계</t>
    <phoneticPr fontId="3" type="noConversion"/>
  </si>
  <si>
    <t>Income Statement 2024</t>
    <phoneticPr fontId="3" type="noConversion"/>
  </si>
  <si>
    <t xml:space="preserve">Long Term Asset Growth Plan </t>
    <phoneticPr fontId="3" type="noConversion"/>
  </si>
  <si>
    <t>연금성 자산</t>
  </si>
  <si>
    <t>소    계</t>
  </si>
  <si>
    <t>현금성 &amp; 금융투자 자산</t>
  </si>
  <si>
    <t>ISA 계좌</t>
  </si>
  <si>
    <t>CMA 계좌</t>
  </si>
  <si>
    <t>랩 어카운트</t>
  </si>
  <si>
    <t>해외 비과세 계좌</t>
  </si>
  <si>
    <t>현금성 자산</t>
  </si>
  <si>
    <t>부동산 &amp; 사용성 자산</t>
  </si>
  <si>
    <t>보유 아파트</t>
  </si>
  <si>
    <t>전세금</t>
  </si>
  <si>
    <t>자동차</t>
  </si>
  <si>
    <t>2024년말</t>
    <phoneticPr fontId="3" type="noConversion"/>
  </si>
  <si>
    <t>2025년말</t>
    <phoneticPr fontId="3" type="noConversion"/>
  </si>
  <si>
    <t>2026년말</t>
  </si>
  <si>
    <t>2027년말</t>
  </si>
  <si>
    <t>2028년말</t>
  </si>
  <si>
    <t>2029년말</t>
  </si>
  <si>
    <t>2030년말</t>
  </si>
  <si>
    <t>2031년말</t>
  </si>
  <si>
    <t>2032년말</t>
  </si>
  <si>
    <t>2033년말</t>
  </si>
  <si>
    <t>2034년말</t>
  </si>
  <si>
    <t>2035년말</t>
  </si>
  <si>
    <t>2036년말</t>
  </si>
  <si>
    <t>2037년말</t>
  </si>
  <si>
    <t>2038년말</t>
  </si>
  <si>
    <t>2039년말</t>
  </si>
  <si>
    <t>2040년말</t>
  </si>
  <si>
    <t>2041년말</t>
  </si>
  <si>
    <t>2042년말</t>
  </si>
  <si>
    <t>2043년말</t>
  </si>
  <si>
    <t>자산총계</t>
    <phoneticPr fontId="3" type="noConversion"/>
  </si>
  <si>
    <t>주택담보대출</t>
  </si>
  <si>
    <t>전세자금대출</t>
  </si>
  <si>
    <t>신용대출 &amp; 마이너스 통장</t>
  </si>
  <si>
    <t>자동차 할부금</t>
  </si>
  <si>
    <t>자본</t>
  </si>
  <si>
    <t>예상소요자금</t>
    <phoneticPr fontId="3" type="noConversion"/>
  </si>
  <si>
    <t>전세금 반환</t>
    <phoneticPr fontId="3" type="noConversion"/>
  </si>
  <si>
    <t>전세금 증액</t>
    <phoneticPr fontId="3" type="noConversion"/>
  </si>
  <si>
    <t>-</t>
    <phoneticPr fontId="3" type="noConversion"/>
  </si>
  <si>
    <t>자산의 성장 예시</t>
    <phoneticPr fontId="3" type="noConversion"/>
  </si>
  <si>
    <t>자산 증식 방법</t>
    <phoneticPr fontId="3" type="noConversion"/>
  </si>
  <si>
    <t>(1) 매년 1백만원씩 저축</t>
    <phoneticPr fontId="3" type="noConversion"/>
  </si>
  <si>
    <t>(2) 기초자산 1천만원 + 매년 10% 복리 수익 달성</t>
    <phoneticPr fontId="3" type="noConversion"/>
  </si>
  <si>
    <t>(3) (1)+(2) 달성</t>
    <phoneticPr fontId="3" type="noConversion"/>
  </si>
  <si>
    <t>2026년말까지 주택구입 초과 소요비용 3억 5천만원 형성</t>
    <phoneticPr fontId="3" type="noConversion"/>
  </si>
  <si>
    <t xml:space="preserve">우리집 재무목표 </t>
    <phoneticPr fontId="3" type="noConversion"/>
  </si>
  <si>
    <t>2026년 말 이후 금융투자에 의한 연간 Cash Flow 1천만원 창출</t>
    <phoneticPr fontId="3" type="noConversion"/>
  </si>
  <si>
    <t>2034년말까지 아들/딸 ISA 잔고 각 5천만원 형성</t>
    <phoneticPr fontId="3" type="noConversion"/>
  </si>
  <si>
    <t>구분</t>
    <phoneticPr fontId="56" type="noConversion"/>
  </si>
  <si>
    <t>투자상품</t>
    <phoneticPr fontId="56" type="noConversion"/>
  </si>
  <si>
    <t>배당률(E)</t>
    <phoneticPr fontId="56" type="noConversion"/>
  </si>
  <si>
    <t>기대배당금(연)</t>
    <phoneticPr fontId="56" type="noConversion"/>
  </si>
  <si>
    <t>채권형</t>
    <phoneticPr fontId="3" type="noConversion"/>
  </si>
  <si>
    <t>비위험</t>
    <phoneticPr fontId="3" type="noConversion"/>
  </si>
  <si>
    <t>ACE 미국30년국채엔화노출액티브(H)</t>
    <phoneticPr fontId="56" type="noConversion"/>
  </si>
  <si>
    <t>TIGER 미국30년국채프리미엄액티브(H) _ 커버드콜</t>
    <phoneticPr fontId="56" type="noConversion"/>
  </si>
  <si>
    <t>주식형 _ 배당가치주</t>
    <phoneticPr fontId="56" type="noConversion"/>
  </si>
  <si>
    <t>위험</t>
    <phoneticPr fontId="3" type="noConversion"/>
  </si>
  <si>
    <t>SOL 미국배당다우존스(H) (한국판 SCHD)</t>
    <phoneticPr fontId="56" type="noConversion"/>
  </si>
  <si>
    <t>TIGER 미국배당+7%프리미엄다우존스 _ 커버드콜</t>
    <phoneticPr fontId="56" type="noConversion"/>
  </si>
  <si>
    <t>주식형 _ 성장기술주</t>
    <phoneticPr fontId="56" type="noConversion"/>
  </si>
  <si>
    <t>ACE 미국빅테크10(H)</t>
    <phoneticPr fontId="56" type="noConversion"/>
  </si>
  <si>
    <t>ACE 미국빅테크7+15%프리미엄분배(합성)</t>
    <phoneticPr fontId="56" type="noConversion"/>
  </si>
  <si>
    <t>주식형 _ 리츠</t>
    <phoneticPr fontId="3" type="noConversion"/>
  </si>
  <si>
    <t>TIGER 리츠부동산인프라</t>
    <phoneticPr fontId="56" type="noConversion"/>
  </si>
  <si>
    <t>합산</t>
    <phoneticPr fontId="56" type="noConversion"/>
  </si>
  <si>
    <t>KBSTAR KIS국고채30년Enhanced</t>
    <phoneticPr fontId="56" type="noConversion"/>
  </si>
  <si>
    <t>월배당</t>
    <phoneticPr fontId="56" type="noConversion"/>
  </si>
  <si>
    <t>ACE 미국30년국채액티브(한국판 TLT)</t>
    <phoneticPr fontId="56" type="noConversion"/>
  </si>
  <si>
    <t>ACE 미국30년국채액티브(H)</t>
    <phoneticPr fontId="56" type="noConversion"/>
  </si>
  <si>
    <t>ACE 미국30년국채엔화노출액티브(합성H)</t>
    <phoneticPr fontId="56" type="noConversion"/>
  </si>
  <si>
    <t xml:space="preserve">SOL 미국30년국채커버드콜(합성)(한국판 TLTW) _ 커버드콜 </t>
    <phoneticPr fontId="56" type="noConversion"/>
  </si>
  <si>
    <t>채권형 _ 채권혼합</t>
    <phoneticPr fontId="56" type="noConversion"/>
  </si>
  <si>
    <t>KODEX TDF2050액티브</t>
    <phoneticPr fontId="56" type="noConversion"/>
  </si>
  <si>
    <t>TIGER미국테크TOP10채권혼합</t>
    <phoneticPr fontId="56" type="noConversion"/>
  </si>
  <si>
    <t>ARIRANG Apple채권혼합</t>
    <phoneticPr fontId="56" type="noConversion"/>
  </si>
  <si>
    <t>TIGER 테슬라채권혼합ACE</t>
    <phoneticPr fontId="56" type="noConversion"/>
  </si>
  <si>
    <t xml:space="preserve"> ACE 엔비디아채권혼합블룸버그</t>
    <phoneticPr fontId="56" type="noConversion"/>
  </si>
  <si>
    <t>현금성 자금 파킹</t>
    <phoneticPr fontId="56" type="noConversion"/>
  </si>
  <si>
    <t>TIGER 미국달러단기채권액티브 _ 달러 파킹</t>
    <phoneticPr fontId="56" type="noConversion"/>
  </si>
  <si>
    <t xml:space="preserve">TIGER 1년은행양도성예금증서액티브(합성) _ 원화 파킹 </t>
    <phoneticPr fontId="56" type="noConversion"/>
  </si>
  <si>
    <t>TIGER 미국배당다우존스(한국판 SCHD)</t>
    <phoneticPr fontId="56" type="noConversion"/>
  </si>
  <si>
    <t>ACE 미국WideMoat가치주(한국판 MOAT)</t>
    <phoneticPr fontId="56" type="noConversion"/>
  </si>
  <si>
    <t>KBSTAR 버크셔포트폴리오TOP10</t>
    <phoneticPr fontId="56" type="noConversion"/>
  </si>
  <si>
    <t>TIGER 미국배당+7%프리미엄다우존스(한국판 JEPI) _ 커버드콜</t>
    <phoneticPr fontId="56" type="noConversion"/>
  </si>
  <si>
    <t>KODEX 미국S&amp;P500배당귀족커버드콜(합성H) _ 커버드콜</t>
    <phoneticPr fontId="56" type="noConversion"/>
  </si>
  <si>
    <t>KODEX 미국빅테크10(H)</t>
    <phoneticPr fontId="56" type="noConversion"/>
  </si>
  <si>
    <t>TIGER 미국테크TOP10INDXX</t>
    <phoneticPr fontId="56" type="noConversion"/>
  </si>
  <si>
    <t>TIGER 미국테크TOP10INDXX(H)</t>
    <phoneticPr fontId="56" type="noConversion"/>
  </si>
  <si>
    <t>에셋플러스 글로벌일등기업포커스10액티브</t>
    <phoneticPr fontId="56" type="noConversion"/>
  </si>
  <si>
    <t>TIGER 미국필라델피아반도체나스닥</t>
  </si>
  <si>
    <t>TIGER 글로벌비만치료제TOP2Plus</t>
    <phoneticPr fontId="56" type="noConversion"/>
  </si>
  <si>
    <t xml:space="preserve">포트폴리오 운영 Guideline </t>
  </si>
  <si>
    <t>1. 월간 인컴 목표 설정: 매월 5%의 월급처럼 안정적인 소득을 목표로 하여, 해당 수익을 통해 지속 가능한 생활비를 충당한다.</t>
    <phoneticPr fontId="3" type="noConversion"/>
  </si>
  <si>
    <t>2. 상승장에서의 참여 전략: 시장이 상승하는 동안, 포트폴리오가 시장 평균 상승분의 최소 절반 이상 수익률을 달성함으로써, 시장 상승의 기회룰 적극적으로 활용한다.</t>
    <phoneticPr fontId="3" type="noConversion"/>
  </si>
  <si>
    <t>3. 하락장에서의 손실 관리: 시장이 하락할 때는 포트폴리오 손실이 시장 평균 손실의 절반 이하로 제한되도록 리스크 관리 전략을 적용한다.</t>
    <phoneticPr fontId="3" type="noConversion"/>
  </si>
  <si>
    <t>4. 장기적 자산 성장 목표: 장기적 관점에서 매월 5%의 금융 소득을 기반으로 생활하는 동시에, 자산이 연간 기준 5% 이상의 성장률을 달성하도록 포트폴리오를 관리한다.  </t>
    <phoneticPr fontId="3" type="noConversion"/>
  </si>
  <si>
    <t>55세 연금 개시를 시작하는 나를 위한 실전 포트폴리오 _ 기본형  … 2024년 5월말 현재</t>
    <phoneticPr fontId="3" type="noConversion"/>
  </si>
  <si>
    <t>55세 연금 개시를 시작하는 나를 위한 실전 포트폴리오 _ 확장형  … 2024년 5월말 현재</t>
    <phoneticPr fontId="3" type="noConversion"/>
  </si>
  <si>
    <t>투자비중(REAL)</t>
    <phoneticPr fontId="56" type="noConversion"/>
  </si>
  <si>
    <t>투자비중(IDEAL)</t>
    <phoneticPr fontId="56" type="noConversion"/>
  </si>
  <si>
    <t>투자금액(IDEAL)</t>
    <phoneticPr fontId="56" type="noConversion"/>
  </si>
  <si>
    <t>투자금액(REAL)</t>
    <phoneticPr fontId="56" type="noConversion"/>
  </si>
  <si>
    <t>월배당</t>
    <phoneticPr fontId="3" type="noConversion"/>
  </si>
  <si>
    <t>반기배당</t>
    <phoneticPr fontId="3" type="noConversion"/>
  </si>
  <si>
    <t>KBSTAR 글로벌리얼티인컴</t>
    <phoneticPr fontId="56" type="noConversion"/>
  </si>
  <si>
    <t>연배당</t>
    <phoneticPr fontId="3" type="noConversion"/>
  </si>
  <si>
    <t xml:space="preserve">매년 5% 지속 수익 가정 시 </t>
    <phoneticPr fontId="3" type="noConversion"/>
  </si>
  <si>
    <t xml:space="preserve">매년 8% 지속 수익 가정 시 </t>
    <phoneticPr fontId="3" type="noConversion"/>
  </si>
  <si>
    <t>실제 투자실현 결과</t>
    <phoneticPr fontId="3" type="noConversion"/>
  </si>
  <si>
    <t>당기 실현 수익</t>
    <phoneticPr fontId="3" type="noConversion"/>
  </si>
  <si>
    <t>수익률</t>
    <phoneticPr fontId="3" type="noConversion"/>
  </si>
  <si>
    <t>우리집 투자자산 증감표</t>
    <phoneticPr fontId="3" type="noConversion"/>
  </si>
  <si>
    <t>"필자는 그 어떤 금융회사와 그 어떤 이권도 관련되어 있지 않다. 필자가 제시한 금융상품들은 필자가 실제로 활용하고 있는 철저히 개인적인 의견일 뿐 어떤 형태의 투자권유도 아니다. 따라서, 각 개인의 투자판단은 철저히 투자자의 몫이라는 점을 알려 드린다."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</si>
</sst>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176" formatCode="_-* #,##0_-;\-* #,##0_-;_-* &quot;-&quot;_-;_-@_-"/>
    <numFmt numFmtId="177" formatCode="0_);[Red]\(0\)"/>
    <numFmt numFmtId="178" formatCode="#,##0_ "/>
    <numFmt numFmtId="179" formatCode="0.0_);[Red]\(0.0\)"/>
    <numFmt numFmtId="180" formatCode="0.0%"/>
    <numFmt numFmtId="181" formatCode="_-* #,##0.0_-;\-* #,##0.0_-;_-* &quot;-&quot;_-;_-@_-"/>
    <numFmt numFmtId="182" formatCode="#,##0.0_ "/>
    <numFmt numFmtId="183" formatCode="_(* #,##0_);_(* \(#,##0\);_(* &quot;-&quot;??_);_(@_)"/>
  </numFmts>
  <fonts count="67">
    <font>
      <sz val="11"/>
      <name val="돋움"/>
      <family val="3"/>
      <charset val="129"/>
    </font>
    <font>
      <sz val="12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theme="0" tint="-0.249977111117893"/>
      <name val="돋움"/>
      <family val="3"/>
      <charset val="129"/>
    </font>
    <font>
      <b/>
      <sz val="12"/>
      <name val="돋움"/>
      <family val="3"/>
      <charset val="129"/>
    </font>
    <font>
      <sz val="11"/>
      <color rgb="FF0000FF"/>
      <name val="돋움"/>
      <family val="3"/>
      <charset val="129"/>
    </font>
    <font>
      <b/>
      <sz val="11"/>
      <color theme="7" tint="-0.499984740745262"/>
      <name val="돋움"/>
      <family val="3"/>
      <charset val="129"/>
    </font>
    <font>
      <b/>
      <sz val="11"/>
      <color indexed="53"/>
      <name val="돋움"/>
      <family val="3"/>
      <charset val="129"/>
    </font>
    <font>
      <b/>
      <sz val="11"/>
      <color rgb="FF0000FF"/>
      <name val="돋움"/>
      <family val="3"/>
      <charset val="129"/>
    </font>
    <font>
      <sz val="10"/>
      <color theme="0" tint="-0.249977111117893"/>
      <name val="돋움"/>
      <family val="3"/>
      <charset val="129"/>
    </font>
    <font>
      <b/>
      <sz val="11"/>
      <color theme="0" tint="-0.249977111117893"/>
      <name val="돋움"/>
      <family val="3"/>
      <charset val="129"/>
    </font>
    <font>
      <b/>
      <sz val="14"/>
      <color theme="0"/>
      <name val="돋움"/>
      <family val="3"/>
      <charset val="129"/>
    </font>
    <font>
      <b/>
      <sz val="11"/>
      <name val="돋움"/>
      <family val="3"/>
      <charset val="129"/>
    </font>
    <font>
      <b/>
      <sz val="16"/>
      <color indexed="12"/>
      <name val="돋움"/>
      <family val="3"/>
      <charset val="129"/>
    </font>
    <font>
      <u/>
      <sz val="18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indexed="10"/>
      <name val="돋움"/>
      <family val="3"/>
      <charset val="129"/>
    </font>
    <font>
      <sz val="11"/>
      <color indexed="9"/>
      <name val="돋움"/>
      <family val="3"/>
      <charset val="129"/>
    </font>
    <font>
      <b/>
      <sz val="11"/>
      <color indexed="10"/>
      <name val="돋움"/>
      <family val="3"/>
      <charset val="129"/>
    </font>
    <font>
      <b/>
      <sz val="11"/>
      <color indexed="9"/>
      <name val="돋움체"/>
      <family val="3"/>
      <charset val="129"/>
    </font>
    <font>
      <b/>
      <sz val="14"/>
      <color indexed="9"/>
      <name val="돋움체"/>
      <family val="3"/>
      <charset val="129"/>
    </font>
    <font>
      <b/>
      <sz val="11"/>
      <name val="돋움체"/>
      <family val="3"/>
      <charset val="129"/>
    </font>
    <font>
      <sz val="11"/>
      <name val="돋움체"/>
      <family val="3"/>
      <charset val="129"/>
    </font>
    <font>
      <sz val="11"/>
      <color rgb="FF7030A0"/>
      <name val="돋움"/>
      <family val="3"/>
      <charset val="129"/>
    </font>
    <font>
      <sz val="12"/>
      <name val="바탕체"/>
      <family val="1"/>
      <charset val="129"/>
    </font>
    <font>
      <b/>
      <sz val="12"/>
      <name val="돋움체"/>
      <family val="3"/>
      <charset val="129"/>
    </font>
    <font>
      <sz val="11"/>
      <color rgb="FFFF0000"/>
      <name val="돋움체"/>
      <family val="3"/>
      <charset val="129"/>
    </font>
    <font>
      <sz val="11"/>
      <color indexed="8"/>
      <name val="돋움"/>
      <family val="3"/>
      <charset val="129"/>
    </font>
    <font>
      <sz val="11"/>
      <color indexed="8"/>
      <name val="돋움체"/>
      <family val="3"/>
      <charset val="129"/>
    </font>
    <font>
      <sz val="11"/>
      <color theme="1"/>
      <name val="돋움체"/>
      <family val="3"/>
      <charset val="129"/>
    </font>
    <font>
      <b/>
      <sz val="13"/>
      <name val="돋움"/>
      <family val="3"/>
      <charset val="129"/>
    </font>
    <font>
      <u/>
      <sz val="14"/>
      <name val="HY헤드라인M"/>
      <family val="1"/>
      <charset val="129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rgb="FF000000"/>
      <name val="돋움"/>
      <family val="2"/>
      <charset val="129"/>
    </font>
    <font>
      <sz val="14"/>
      <name val="돋움"/>
      <family val="3"/>
      <charset val="129"/>
    </font>
    <font>
      <sz val="14"/>
      <name val="돋움"/>
      <family val="2"/>
      <charset val="129"/>
    </font>
    <font>
      <b/>
      <sz val="12"/>
      <color theme="0"/>
      <name val="돋움"/>
      <family val="3"/>
      <charset val="129"/>
    </font>
    <font>
      <b/>
      <sz val="16"/>
      <color theme="0"/>
      <name val="돋움"/>
      <family val="3"/>
      <charset val="129"/>
    </font>
    <font>
      <b/>
      <sz val="16"/>
      <color theme="0"/>
      <name val="돋움"/>
      <family val="2"/>
      <charset val="129"/>
    </font>
    <font>
      <u/>
      <sz val="22"/>
      <name val="돋움"/>
      <family val="3"/>
      <charset val="129"/>
    </font>
    <font>
      <u/>
      <sz val="22"/>
      <name val="HY헤드라인M"/>
      <family val="1"/>
      <charset val="129"/>
    </font>
    <font>
      <sz val="14"/>
      <color theme="0"/>
      <name val="돋움"/>
      <family val="2"/>
      <charset val="129"/>
    </font>
    <font>
      <b/>
      <sz val="14"/>
      <color theme="0"/>
      <name val="돋움"/>
      <family val="2"/>
      <charset val="129"/>
    </font>
    <font>
      <sz val="14"/>
      <color rgb="FFFFFFFF"/>
      <name val="돋움"/>
      <family val="2"/>
      <charset val="129"/>
    </font>
    <font>
      <b/>
      <u/>
      <sz val="14"/>
      <color theme="0"/>
      <name val="돋움"/>
      <family val="2"/>
      <charset val="129"/>
    </font>
    <font>
      <b/>
      <sz val="12"/>
      <color theme="0"/>
      <name val="맑은 고딕"/>
      <family val="2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b/>
      <sz val="14"/>
      <name val="돋움"/>
      <family val="2"/>
      <charset val="129"/>
    </font>
    <font>
      <sz val="12"/>
      <name val="돋움"/>
      <family val="2"/>
      <charset val="129"/>
    </font>
    <font>
      <b/>
      <sz val="18"/>
      <name val="돋움"/>
      <family val="2"/>
      <charset val="129"/>
    </font>
    <font>
      <b/>
      <u/>
      <sz val="18"/>
      <name val="돋움"/>
      <family val="2"/>
      <charset val="129"/>
    </font>
    <font>
      <sz val="16"/>
      <name val="돋움"/>
      <family val="2"/>
      <charset val="129"/>
    </font>
    <font>
      <sz val="8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u/>
      <sz val="12"/>
      <color theme="10"/>
      <name val="맑은 고딕"/>
      <family val="2"/>
      <charset val="129"/>
      <scheme val="minor"/>
    </font>
    <font>
      <sz val="12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u/>
      <sz val="18"/>
      <color theme="1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u/>
      <sz val="22"/>
      <name val="돋움"/>
      <family val="2"/>
      <charset val="129"/>
    </font>
    <font>
      <sz val="14"/>
      <color rgb="FFFF40FF"/>
      <name val="나눔명조"/>
      <family val="3"/>
      <charset val="129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4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883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</cellStyleXfs>
  <cellXfs count="3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1" applyFont="1">
      <alignment vertical="center"/>
    </xf>
    <xf numFmtId="0" fontId="0" fillId="0" borderId="0" xfId="0" applyAlignment="1">
      <alignment horizontal="right" vertical="center"/>
    </xf>
    <xf numFmtId="38" fontId="0" fillId="0" borderId="0" xfId="0" applyNumberFormat="1" applyAlignment="1">
      <alignment horizontal="center" vertical="center"/>
    </xf>
    <xf numFmtId="176" fontId="2" fillId="0" borderId="0" xfId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7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8" fillId="0" borderId="0" xfId="0" applyNumberFormat="1" applyFont="1" applyAlignment="1">
      <alignment horizontal="center" vertical="center"/>
    </xf>
    <xf numFmtId="176" fontId="9" fillId="0" borderId="0" xfId="1" applyFont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178" fontId="11" fillId="0" borderId="0" xfId="0" applyNumberFormat="1" applyFont="1" applyAlignment="1">
      <alignment horizontal="right" vertical="center"/>
    </xf>
    <xf numFmtId="178" fontId="10" fillId="0" borderId="0" xfId="0" applyNumberFormat="1" applyFont="1" applyAlignment="1">
      <alignment horizontal="right" vertical="center"/>
    </xf>
    <xf numFmtId="178" fontId="12" fillId="3" borderId="7" xfId="0" applyNumberFormat="1" applyFont="1" applyFill="1" applyBorder="1" applyAlignment="1">
      <alignment horizontal="right" vertical="center"/>
    </xf>
    <xf numFmtId="178" fontId="13" fillId="4" borderId="11" xfId="0" applyNumberFormat="1" applyFont="1" applyFill="1" applyBorder="1" applyAlignment="1">
      <alignment horizontal="right" vertical="center"/>
    </xf>
    <xf numFmtId="176" fontId="11" fillId="0" borderId="0" xfId="1" applyFont="1" applyBorder="1" applyAlignment="1">
      <alignment horizontal="center" vertical="center"/>
    </xf>
    <xf numFmtId="176" fontId="2" fillId="0" borderId="14" xfId="1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176" fontId="2" fillId="0" borderId="16" xfId="1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176" fontId="2" fillId="0" borderId="18" xfId="1" applyFon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178" fontId="13" fillId="4" borderId="10" xfId="0" applyNumberFormat="1" applyFont="1" applyFill="1" applyBorder="1" applyAlignment="1">
      <alignment horizontal="right" vertical="center"/>
    </xf>
    <xf numFmtId="176" fontId="4" fillId="0" borderId="0" xfId="1" applyFont="1" applyBorder="1" applyAlignment="1">
      <alignment horizontal="center" vertical="center" wrapText="1"/>
    </xf>
    <xf numFmtId="176" fontId="0" fillId="0" borderId="18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2" fillId="0" borderId="0" xfId="2">
      <alignment vertical="center"/>
    </xf>
    <xf numFmtId="179" fontId="2" fillId="0" borderId="0" xfId="2" applyNumberFormat="1">
      <alignment vertical="center"/>
    </xf>
    <xf numFmtId="180" fontId="2" fillId="0" borderId="0" xfId="3" applyNumberFormat="1">
      <alignment vertical="center"/>
    </xf>
    <xf numFmtId="0" fontId="19" fillId="0" borderId="0" xfId="2" applyFont="1">
      <alignment vertical="center"/>
    </xf>
    <xf numFmtId="0" fontId="0" fillId="0" borderId="0" xfId="2" applyFont="1">
      <alignment vertical="center"/>
    </xf>
    <xf numFmtId="176" fontId="2" fillId="0" borderId="0" xfId="2" applyNumberFormat="1">
      <alignment vertical="center"/>
    </xf>
    <xf numFmtId="176" fontId="2" fillId="0" borderId="0" xfId="1">
      <alignment vertical="center"/>
    </xf>
    <xf numFmtId="0" fontId="0" fillId="0" borderId="0" xfId="2" applyFont="1" applyAlignment="1">
      <alignment horizontal="right" vertical="center"/>
    </xf>
    <xf numFmtId="178" fontId="2" fillId="0" borderId="0" xfId="2" applyNumberFormat="1">
      <alignment vertical="center"/>
    </xf>
    <xf numFmtId="0" fontId="20" fillId="0" borderId="0" xfId="2" applyFont="1">
      <alignment vertical="center"/>
    </xf>
    <xf numFmtId="180" fontId="20" fillId="0" borderId="0" xfId="3" applyNumberFormat="1" applyFont="1">
      <alignment vertical="center"/>
    </xf>
    <xf numFmtId="181" fontId="20" fillId="0" borderId="0" xfId="1" applyNumberFormat="1" applyFont="1">
      <alignment vertical="center"/>
    </xf>
    <xf numFmtId="181" fontId="19" fillId="0" borderId="0" xfId="1" applyNumberFormat="1" applyFont="1">
      <alignment vertical="center"/>
    </xf>
    <xf numFmtId="182" fontId="21" fillId="0" borderId="0" xfId="2" applyNumberFormat="1" applyFont="1">
      <alignment vertical="center"/>
    </xf>
    <xf numFmtId="180" fontId="22" fillId="6" borderId="12" xfId="3" applyNumberFormat="1" applyFont="1" applyFill="1" applyBorder="1">
      <alignment vertical="center"/>
    </xf>
    <xf numFmtId="178" fontId="22" fillId="6" borderId="11" xfId="1" applyNumberFormat="1" applyFont="1" applyFill="1" applyBorder="1">
      <alignment vertical="center"/>
    </xf>
    <xf numFmtId="178" fontId="22" fillId="6" borderId="28" xfId="1" applyNumberFormat="1" applyFont="1" applyFill="1" applyBorder="1">
      <alignment vertical="center"/>
    </xf>
    <xf numFmtId="178" fontId="22" fillId="6" borderId="12" xfId="1" applyNumberFormat="1" applyFont="1" applyFill="1" applyBorder="1">
      <alignment vertical="center"/>
    </xf>
    <xf numFmtId="178" fontId="22" fillId="6" borderId="30" xfId="1" applyNumberFormat="1" applyFont="1" applyFill="1" applyBorder="1">
      <alignment vertical="center"/>
    </xf>
    <xf numFmtId="178" fontId="22" fillId="6" borderId="31" xfId="1" applyNumberFormat="1" applyFont="1" applyFill="1" applyBorder="1">
      <alignment vertical="center"/>
    </xf>
    <xf numFmtId="180" fontId="24" fillId="7" borderId="12" xfId="3" applyNumberFormat="1" applyFont="1" applyFill="1" applyBorder="1">
      <alignment vertical="center"/>
    </xf>
    <xf numFmtId="178" fontId="24" fillId="7" borderId="11" xfId="1" applyNumberFormat="1" applyFont="1" applyFill="1" applyBorder="1">
      <alignment vertical="center"/>
    </xf>
    <xf numFmtId="178" fontId="24" fillId="7" borderId="28" xfId="1" applyNumberFormat="1" applyFont="1" applyFill="1" applyBorder="1">
      <alignment vertical="center"/>
    </xf>
    <xf numFmtId="178" fontId="24" fillId="7" borderId="12" xfId="1" applyNumberFormat="1" applyFont="1" applyFill="1" applyBorder="1">
      <alignment vertical="center"/>
    </xf>
    <xf numFmtId="178" fontId="24" fillId="7" borderId="29" xfId="1" applyNumberFormat="1" applyFont="1" applyFill="1" applyBorder="1">
      <alignment vertical="center"/>
    </xf>
    <xf numFmtId="180" fontId="25" fillId="0" borderId="32" xfId="3" applyNumberFormat="1" applyFont="1" applyFill="1" applyBorder="1">
      <alignment vertical="center"/>
    </xf>
    <xf numFmtId="178" fontId="25" fillId="0" borderId="33" xfId="1" applyNumberFormat="1" applyFont="1" applyFill="1" applyBorder="1">
      <alignment vertical="center"/>
    </xf>
    <xf numFmtId="178" fontId="25" fillId="0" borderId="32" xfId="1" applyNumberFormat="1" applyFont="1" applyFill="1" applyBorder="1">
      <alignment vertical="center"/>
    </xf>
    <xf numFmtId="178" fontId="25" fillId="0" borderId="34" xfId="1" applyNumberFormat="1" applyFont="1" applyFill="1" applyBorder="1">
      <alignment vertical="center"/>
    </xf>
    <xf numFmtId="178" fontId="25" fillId="0" borderId="35" xfId="1" applyNumberFormat="1" applyFont="1" applyFill="1" applyBorder="1">
      <alignment vertical="center"/>
    </xf>
    <xf numFmtId="178" fontId="25" fillId="0" borderId="36" xfId="1" applyNumberFormat="1" applyFont="1" applyFill="1" applyBorder="1">
      <alignment vertical="center"/>
    </xf>
    <xf numFmtId="180" fontId="25" fillId="0" borderId="38" xfId="3" applyNumberFormat="1" applyFont="1" applyFill="1" applyBorder="1">
      <alignment vertical="center"/>
    </xf>
    <xf numFmtId="178" fontId="25" fillId="0" borderId="0" xfId="1" applyNumberFormat="1" applyFont="1" applyFill="1" applyBorder="1">
      <alignment vertical="center"/>
    </xf>
    <xf numFmtId="178" fontId="25" fillId="8" borderId="40" xfId="1" applyNumberFormat="1" applyFont="1" applyFill="1" applyBorder="1">
      <alignment vertical="center"/>
    </xf>
    <xf numFmtId="0" fontId="2" fillId="0" borderId="34" xfId="2" applyBorder="1" applyAlignment="1">
      <alignment horizontal="center" vertical="center"/>
    </xf>
    <xf numFmtId="0" fontId="25" fillId="0" borderId="41" xfId="2" applyFont="1" applyBorder="1">
      <alignment vertical="center"/>
    </xf>
    <xf numFmtId="180" fontId="25" fillId="0" borderId="42" xfId="3" applyNumberFormat="1" applyFont="1" applyFill="1" applyBorder="1">
      <alignment vertical="center"/>
    </xf>
    <xf numFmtId="178" fontId="25" fillId="0" borderId="34" xfId="1" applyNumberFormat="1" applyFont="1" applyBorder="1">
      <alignment vertical="center"/>
    </xf>
    <xf numFmtId="178" fontId="25" fillId="0" borderId="35" xfId="1" applyNumberFormat="1" applyFont="1" applyBorder="1">
      <alignment vertical="center"/>
    </xf>
    <xf numFmtId="178" fontId="25" fillId="0" borderId="0" xfId="1" applyNumberFormat="1" applyFont="1" applyBorder="1">
      <alignment vertical="center"/>
    </xf>
    <xf numFmtId="178" fontId="25" fillId="8" borderId="43" xfId="1" applyNumberFormat="1" applyFont="1" applyFill="1" applyBorder="1">
      <alignment vertical="center"/>
    </xf>
    <xf numFmtId="178" fontId="25" fillId="0" borderId="20" xfId="1" applyNumberFormat="1" applyFont="1" applyFill="1" applyBorder="1">
      <alignment vertical="center"/>
    </xf>
    <xf numFmtId="0" fontId="25" fillId="0" borderId="4" xfId="2" applyFont="1" applyBorder="1">
      <alignment vertical="center"/>
    </xf>
    <xf numFmtId="0" fontId="0" fillId="0" borderId="38" xfId="2" applyFont="1" applyBorder="1" applyAlignment="1">
      <alignment horizontal="center" vertical="center"/>
    </xf>
    <xf numFmtId="178" fontId="25" fillId="2" borderId="20" xfId="1" applyNumberFormat="1" applyFont="1" applyFill="1" applyBorder="1">
      <alignment vertical="center"/>
    </xf>
    <xf numFmtId="178" fontId="25" fillId="0" borderId="46" xfId="1" applyNumberFormat="1" applyFont="1" applyFill="1" applyBorder="1">
      <alignment vertical="center"/>
    </xf>
    <xf numFmtId="180" fontId="25" fillId="0" borderId="47" xfId="3" quotePrefix="1" applyNumberFormat="1" applyFont="1" applyFill="1" applyBorder="1" applyAlignment="1">
      <alignment horizontal="center" vertical="center"/>
    </xf>
    <xf numFmtId="182" fontId="25" fillId="0" borderId="0" xfId="2" quotePrefix="1" applyNumberFormat="1" applyFont="1" applyAlignment="1">
      <alignment horizontal="center" vertical="center"/>
    </xf>
    <xf numFmtId="182" fontId="25" fillId="0" borderId="47" xfId="2" quotePrefix="1" applyNumberFormat="1" applyFont="1" applyBorder="1" applyAlignment="1">
      <alignment horizontal="center" vertical="center"/>
    </xf>
    <xf numFmtId="0" fontId="25" fillId="0" borderId="47" xfId="2" quotePrefix="1" applyFont="1" applyBorder="1" applyAlignment="1">
      <alignment horizontal="center" vertical="center"/>
    </xf>
    <xf numFmtId="0" fontId="2" fillId="0" borderId="47" xfId="2" applyBorder="1" applyAlignment="1">
      <alignment horizontal="center" vertical="center" wrapText="1"/>
    </xf>
    <xf numFmtId="0" fontId="28" fillId="0" borderId="24" xfId="2" applyFont="1" applyBorder="1" applyAlignment="1">
      <alignment horizontal="left" vertical="center"/>
    </xf>
    <xf numFmtId="180" fontId="24" fillId="8" borderId="12" xfId="3" applyNumberFormat="1" applyFont="1" applyFill="1" applyBorder="1">
      <alignment vertical="center"/>
    </xf>
    <xf numFmtId="178" fontId="24" fillId="8" borderId="11" xfId="1" applyNumberFormat="1" applyFont="1" applyFill="1" applyBorder="1">
      <alignment vertical="center"/>
    </xf>
    <xf numFmtId="178" fontId="24" fillId="8" borderId="28" xfId="1" applyNumberFormat="1" applyFont="1" applyFill="1" applyBorder="1">
      <alignment vertical="center"/>
    </xf>
    <xf numFmtId="180" fontId="24" fillId="8" borderId="28" xfId="3" applyNumberFormat="1" applyFont="1" applyFill="1" applyBorder="1">
      <alignment vertical="center"/>
    </xf>
    <xf numFmtId="178" fontId="24" fillId="8" borderId="12" xfId="1" applyNumberFormat="1" applyFont="1" applyFill="1" applyBorder="1">
      <alignment vertical="center"/>
    </xf>
    <xf numFmtId="178" fontId="24" fillId="8" borderId="29" xfId="1" applyNumberFormat="1" applyFont="1" applyFill="1" applyBorder="1">
      <alignment vertical="center"/>
    </xf>
    <xf numFmtId="0" fontId="2" fillId="8" borderId="28" xfId="2" applyFill="1" applyBorder="1" applyAlignment="1">
      <alignment horizontal="center" vertical="center"/>
    </xf>
    <xf numFmtId="0" fontId="24" fillId="8" borderId="13" xfId="2" applyFont="1" applyFill="1" applyBorder="1" applyAlignment="1">
      <alignment horizontal="center" vertical="center"/>
    </xf>
    <xf numFmtId="178" fontId="25" fillId="0" borderId="42" xfId="1" applyNumberFormat="1" applyFont="1" applyFill="1" applyBorder="1">
      <alignment vertical="center"/>
    </xf>
    <xf numFmtId="178" fontId="25" fillId="0" borderId="48" xfId="1" applyNumberFormat="1" applyFont="1" applyFill="1" applyBorder="1">
      <alignment vertical="center"/>
    </xf>
    <xf numFmtId="178" fontId="25" fillId="8" borderId="38" xfId="1" applyNumberFormat="1" applyFont="1" applyFill="1" applyBorder="1">
      <alignment vertical="center"/>
    </xf>
    <xf numFmtId="0" fontId="2" fillId="0" borderId="38" xfId="2" applyBorder="1" applyAlignment="1">
      <alignment horizontal="center" vertical="center"/>
    </xf>
    <xf numFmtId="178" fontId="25" fillId="0" borderId="48" xfId="1" applyNumberFormat="1" applyFont="1" applyBorder="1">
      <alignment vertical="center"/>
    </xf>
    <xf numFmtId="178" fontId="25" fillId="8" borderId="45" xfId="1" applyNumberFormat="1" applyFont="1" applyFill="1" applyBorder="1">
      <alignment vertical="center"/>
    </xf>
    <xf numFmtId="178" fontId="25" fillId="0" borderId="0" xfId="2" quotePrefix="1" applyNumberFormat="1" applyFont="1" applyAlignment="1">
      <alignment horizontal="center" vertical="center"/>
    </xf>
    <xf numFmtId="178" fontId="25" fillId="0" borderId="47" xfId="2" quotePrefix="1" applyNumberFormat="1" applyFont="1" applyBorder="1" applyAlignment="1">
      <alignment horizontal="center" vertical="center"/>
    </xf>
    <xf numFmtId="178" fontId="24" fillId="8" borderId="30" xfId="1" applyNumberFormat="1" applyFont="1" applyFill="1" applyBorder="1">
      <alignment vertical="center"/>
    </xf>
    <xf numFmtId="178" fontId="24" fillId="8" borderId="49" xfId="1" applyNumberFormat="1" applyFont="1" applyFill="1" applyBorder="1">
      <alignment vertical="center"/>
    </xf>
    <xf numFmtId="178" fontId="25" fillId="0" borderId="50" xfId="1" applyNumberFormat="1" applyFont="1" applyBorder="1">
      <alignment vertical="center"/>
    </xf>
    <xf numFmtId="0" fontId="25" fillId="0" borderId="51" xfId="2" applyFont="1" applyBorder="1" applyAlignment="1">
      <alignment vertical="center" wrapText="1"/>
    </xf>
    <xf numFmtId="0" fontId="25" fillId="0" borderId="4" xfId="2" applyFont="1" applyBorder="1" applyAlignment="1">
      <alignment vertical="center" wrapText="1"/>
    </xf>
    <xf numFmtId="0" fontId="25" fillId="0" borderId="21" xfId="2" applyFont="1" applyBorder="1" applyAlignment="1">
      <alignment vertical="center" wrapText="1"/>
    </xf>
    <xf numFmtId="0" fontId="30" fillId="0" borderId="0" xfId="2" applyFont="1">
      <alignment vertical="center"/>
    </xf>
    <xf numFmtId="179" fontId="30" fillId="0" borderId="0" xfId="2" applyNumberFormat="1" applyFont="1">
      <alignment vertical="center"/>
    </xf>
    <xf numFmtId="180" fontId="31" fillId="0" borderId="38" xfId="3" applyNumberFormat="1" applyFont="1" applyFill="1" applyBorder="1">
      <alignment vertical="center"/>
    </xf>
    <xf numFmtId="0" fontId="0" fillId="0" borderId="52" xfId="2" applyFont="1" applyBorder="1" applyAlignment="1">
      <alignment horizontal="center" vertical="center"/>
    </xf>
    <xf numFmtId="0" fontId="25" fillId="0" borderId="1" xfId="2" applyFont="1" applyBorder="1">
      <alignment vertical="center"/>
    </xf>
    <xf numFmtId="0" fontId="25" fillId="0" borderId="47" xfId="2" applyFont="1" applyBorder="1" applyAlignment="1">
      <alignment horizontal="center" vertical="center"/>
    </xf>
    <xf numFmtId="0" fontId="28" fillId="0" borderId="24" xfId="2" applyFont="1" applyBorder="1" applyAlignment="1">
      <alignment horizontal="center" vertical="center"/>
    </xf>
    <xf numFmtId="180" fontId="25" fillId="9" borderId="28" xfId="3" applyNumberFormat="1" applyFont="1" applyFill="1" applyBorder="1" applyAlignment="1">
      <alignment horizontal="center" vertical="center"/>
    </xf>
    <xf numFmtId="0" fontId="25" fillId="9" borderId="28" xfId="2" applyFont="1" applyFill="1" applyBorder="1" applyAlignment="1">
      <alignment horizontal="center" vertical="center" wrapText="1"/>
    </xf>
    <xf numFmtId="0" fontId="25" fillId="9" borderId="28" xfId="2" applyFont="1" applyFill="1" applyBorder="1" applyAlignment="1">
      <alignment horizontal="center" vertical="center"/>
    </xf>
    <xf numFmtId="0" fontId="25" fillId="9" borderId="12" xfId="2" applyFont="1" applyFill="1" applyBorder="1" applyAlignment="1">
      <alignment horizontal="center" vertical="center"/>
    </xf>
    <xf numFmtId="0" fontId="25" fillId="9" borderId="30" xfId="2" quotePrefix="1" applyFont="1" applyFill="1" applyBorder="1" applyAlignment="1">
      <alignment horizontal="center" vertical="center"/>
    </xf>
    <xf numFmtId="0" fontId="25" fillId="9" borderId="12" xfId="2" quotePrefix="1" applyFont="1" applyFill="1" applyBorder="1" applyAlignment="1">
      <alignment horizontal="center" vertical="center"/>
    </xf>
    <xf numFmtId="0" fontId="25" fillId="9" borderId="28" xfId="2" quotePrefix="1" applyFont="1" applyFill="1" applyBorder="1" applyAlignment="1">
      <alignment horizontal="center" vertical="center"/>
    </xf>
    <xf numFmtId="0" fontId="2" fillId="9" borderId="12" xfId="2" applyFill="1" applyBorder="1" applyAlignment="1">
      <alignment horizontal="center" vertical="center" wrapText="1"/>
    </xf>
    <xf numFmtId="0" fontId="25" fillId="9" borderId="29" xfId="2" applyFont="1" applyFill="1" applyBorder="1" applyAlignment="1">
      <alignment horizontal="center" vertical="center"/>
    </xf>
    <xf numFmtId="178" fontId="25" fillId="2" borderId="38" xfId="1" applyNumberFormat="1" applyFont="1" applyFill="1" applyBorder="1">
      <alignment vertical="center"/>
    </xf>
    <xf numFmtId="180" fontId="2" fillId="0" borderId="0" xfId="3" applyNumberFormat="1" applyFont="1" applyAlignment="1">
      <alignment horizontal="right" vertical="center"/>
    </xf>
    <xf numFmtId="0" fontId="2" fillId="0" borderId="0" xfId="2" applyAlignment="1">
      <alignment horizontal="right" vertical="center"/>
    </xf>
    <xf numFmtId="0" fontId="19" fillId="0" borderId="0" xfId="2" applyFont="1" applyAlignment="1">
      <alignment horizontal="right" vertical="center"/>
    </xf>
    <xf numFmtId="0" fontId="33" fillId="0" borderId="0" xfId="2" applyFont="1">
      <alignment vertical="center"/>
    </xf>
    <xf numFmtId="0" fontId="34" fillId="0" borderId="0" xfId="4" applyFont="1">
      <alignment vertical="center"/>
    </xf>
    <xf numFmtId="0" fontId="2" fillId="2" borderId="0" xfId="2" applyFill="1">
      <alignment vertical="center"/>
    </xf>
    <xf numFmtId="178" fontId="32" fillId="2" borderId="20" xfId="1" applyNumberFormat="1" applyFont="1" applyFill="1" applyBorder="1">
      <alignment vertical="center"/>
    </xf>
    <xf numFmtId="178" fontId="32" fillId="2" borderId="38" xfId="1" applyNumberFormat="1" applyFont="1" applyFill="1" applyBorder="1">
      <alignment vertical="center"/>
    </xf>
    <xf numFmtId="177" fontId="2" fillId="2" borderId="0" xfId="2" applyNumberFormat="1" applyFill="1">
      <alignment vertical="center"/>
    </xf>
    <xf numFmtId="177" fontId="25" fillId="2" borderId="38" xfId="1" applyNumberFormat="1" applyFont="1" applyFill="1" applyBorder="1">
      <alignment vertical="center"/>
    </xf>
    <xf numFmtId="3" fontId="2" fillId="2" borderId="0" xfId="0" applyNumberFormat="1" applyFont="1" applyFill="1">
      <alignment vertical="center"/>
    </xf>
    <xf numFmtId="178" fontId="29" fillId="2" borderId="20" xfId="1" applyNumberFormat="1" applyFont="1" applyFill="1" applyBorder="1">
      <alignment vertical="center"/>
    </xf>
    <xf numFmtId="178" fontId="25" fillId="2" borderId="45" xfId="1" applyNumberFormat="1" applyFont="1" applyFill="1" applyBorder="1">
      <alignment vertical="center"/>
    </xf>
    <xf numFmtId="178" fontId="25" fillId="0" borderId="43" xfId="1" applyNumberFormat="1" applyFont="1" applyFill="1" applyBorder="1">
      <alignment vertical="center"/>
    </xf>
    <xf numFmtId="178" fontId="25" fillId="2" borderId="34" xfId="1" applyNumberFormat="1" applyFont="1" applyFill="1" applyBorder="1">
      <alignment vertical="center"/>
    </xf>
    <xf numFmtId="178" fontId="26" fillId="2" borderId="39" xfId="2" applyNumberFormat="1" applyFont="1" applyFill="1" applyBorder="1">
      <alignment vertical="center"/>
    </xf>
    <xf numFmtId="178" fontId="26" fillId="2" borderId="17" xfId="2" applyNumberFormat="1" applyFont="1" applyFill="1" applyBorder="1">
      <alignment vertical="center"/>
    </xf>
    <xf numFmtId="178" fontId="25" fillId="2" borderId="0" xfId="1" applyNumberFormat="1" applyFont="1" applyFill="1" applyBorder="1">
      <alignment vertical="center"/>
    </xf>
    <xf numFmtId="0" fontId="38" fillId="0" borderId="0" xfId="0" applyFont="1">
      <alignment vertical="center"/>
    </xf>
    <xf numFmtId="0" fontId="5" fillId="0" borderId="23" xfId="0" applyFont="1" applyBorder="1">
      <alignment vertical="center"/>
    </xf>
    <xf numFmtId="38" fontId="5" fillId="0" borderId="16" xfId="1" applyNumberFormat="1" applyFont="1" applyBorder="1" applyAlignment="1">
      <alignment vertical="center"/>
    </xf>
    <xf numFmtId="0" fontId="43" fillId="0" borderId="0" xfId="0" applyFont="1">
      <alignment vertical="center"/>
    </xf>
    <xf numFmtId="0" fontId="44" fillId="0" borderId="0" xfId="4" applyFont="1">
      <alignment vertical="center"/>
    </xf>
    <xf numFmtId="0" fontId="39" fillId="0" borderId="0" xfId="0" applyFont="1">
      <alignment vertical="center"/>
    </xf>
    <xf numFmtId="0" fontId="3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6" fillId="10" borderId="17" xfId="0" applyFont="1" applyFill="1" applyBorder="1" applyAlignment="1">
      <alignment horizontal="center" vertical="center"/>
    </xf>
    <xf numFmtId="0" fontId="39" fillId="0" borderId="17" xfId="0" applyFont="1" applyBorder="1">
      <alignment vertical="center"/>
    </xf>
    <xf numFmtId="0" fontId="45" fillId="10" borderId="17" xfId="0" applyFont="1" applyFill="1" applyBorder="1">
      <alignment vertical="center"/>
    </xf>
    <xf numFmtId="0" fontId="46" fillId="12" borderId="17" xfId="0" applyFont="1" applyFill="1" applyBorder="1" applyAlignment="1">
      <alignment horizontal="center" vertical="center"/>
    </xf>
    <xf numFmtId="0" fontId="47" fillId="0" borderId="0" xfId="0" applyFont="1">
      <alignment vertical="center"/>
    </xf>
    <xf numFmtId="0" fontId="45" fillId="12" borderId="17" xfId="0" applyFont="1" applyFill="1" applyBorder="1">
      <alignment vertical="center"/>
    </xf>
    <xf numFmtId="0" fontId="45" fillId="13" borderId="0" xfId="0" applyFont="1" applyFill="1">
      <alignment vertical="center"/>
    </xf>
    <xf numFmtId="0" fontId="39" fillId="14" borderId="17" xfId="0" applyFont="1" applyFill="1" applyBorder="1">
      <alignment vertical="center"/>
    </xf>
    <xf numFmtId="0" fontId="0" fillId="14" borderId="17" xfId="0" applyFill="1" applyBorder="1">
      <alignment vertical="center"/>
    </xf>
    <xf numFmtId="0" fontId="46" fillId="15" borderId="17" xfId="0" applyFont="1" applyFill="1" applyBorder="1" applyAlignment="1">
      <alignment horizontal="center" vertical="center"/>
    </xf>
    <xf numFmtId="176" fontId="39" fillId="0" borderId="17" xfId="1" applyFont="1" applyBorder="1">
      <alignment vertical="center"/>
    </xf>
    <xf numFmtId="176" fontId="39" fillId="0" borderId="0" xfId="1" applyFont="1" applyBorder="1">
      <alignment vertical="center"/>
    </xf>
    <xf numFmtId="178" fontId="39" fillId="0" borderId="17" xfId="1" applyNumberFormat="1" applyFont="1" applyBorder="1">
      <alignment vertical="center"/>
    </xf>
    <xf numFmtId="0" fontId="53" fillId="0" borderId="0" xfId="0" applyFont="1">
      <alignment vertical="center"/>
    </xf>
    <xf numFmtId="0" fontId="54" fillId="0" borderId="0" xfId="0" applyFont="1">
      <alignment vertical="center"/>
    </xf>
    <xf numFmtId="0" fontId="49" fillId="12" borderId="17" xfId="7" applyFont="1" applyFill="1" applyBorder="1" applyAlignment="1">
      <alignment horizontal="center" vertical="center"/>
    </xf>
    <xf numFmtId="0" fontId="1" fillId="0" borderId="0" xfId="7">
      <alignment vertical="center"/>
    </xf>
    <xf numFmtId="0" fontId="1" fillId="0" borderId="45" xfId="7" applyBorder="1" applyAlignment="1">
      <alignment horizontal="center" vertical="center"/>
    </xf>
    <xf numFmtId="10" fontId="59" fillId="0" borderId="46" xfId="9" applyNumberFormat="1" applyFont="1" applyFill="1" applyBorder="1" applyAlignment="1">
      <alignment horizontal="center" vertical="center"/>
    </xf>
    <xf numFmtId="183" fontId="57" fillId="0" borderId="45" xfId="8" applyNumberFormat="1" applyFont="1" applyBorder="1">
      <alignment vertical="center"/>
    </xf>
    <xf numFmtId="0" fontId="57" fillId="0" borderId="0" xfId="8" applyFont="1">
      <alignment vertical="center"/>
    </xf>
    <xf numFmtId="0" fontId="1" fillId="0" borderId="34" xfId="7" applyBorder="1" applyAlignment="1">
      <alignment horizontal="center" vertical="center"/>
    </xf>
    <xf numFmtId="0" fontId="58" fillId="17" borderId="55" xfId="8" applyFont="1" applyFill="1" applyBorder="1" applyAlignment="1">
      <alignment horizontal="center" vertical="center"/>
    </xf>
    <xf numFmtId="0" fontId="58" fillId="17" borderId="57" xfId="8" applyFont="1" applyFill="1" applyBorder="1" applyAlignment="1">
      <alignment horizontal="center" vertical="center"/>
    </xf>
    <xf numFmtId="0" fontId="58" fillId="17" borderId="17" xfId="8" applyFont="1" applyFill="1" applyBorder="1" applyAlignment="1">
      <alignment horizontal="center" vertical="center" wrapText="1"/>
    </xf>
    <xf numFmtId="0" fontId="58" fillId="17" borderId="58" xfId="8" applyFont="1" applyFill="1" applyBorder="1" applyAlignment="1">
      <alignment horizontal="center" vertical="center"/>
    </xf>
    <xf numFmtId="0" fontId="61" fillId="0" borderId="34" xfId="10" applyFont="1" applyFill="1" applyBorder="1" applyAlignment="1">
      <alignment horizontal="center" vertical="center"/>
    </xf>
    <xf numFmtId="10" fontId="62" fillId="0" borderId="35" xfId="9" applyNumberFormat="1" applyFont="1" applyFill="1" applyBorder="1" applyAlignment="1">
      <alignment horizontal="center" vertical="center"/>
    </xf>
    <xf numFmtId="9" fontId="1" fillId="0" borderId="17" xfId="7" applyNumberFormat="1" applyBorder="1" applyAlignment="1">
      <alignment horizontal="center" vertical="center"/>
    </xf>
    <xf numFmtId="41" fontId="50" fillId="0" borderId="17" xfId="6" applyFont="1" applyBorder="1" applyAlignment="1">
      <alignment horizontal="center" vertical="center"/>
    </xf>
    <xf numFmtId="183" fontId="50" fillId="0" borderId="17" xfId="7" applyNumberFormat="1" applyFont="1" applyBorder="1">
      <alignment vertical="center"/>
    </xf>
    <xf numFmtId="0" fontId="1" fillId="0" borderId="0" xfId="7" applyAlignment="1">
      <alignment horizontal="center" vertical="center"/>
    </xf>
    <xf numFmtId="0" fontId="49" fillId="12" borderId="45" xfId="7" applyFont="1" applyFill="1" applyBorder="1" applyAlignment="1">
      <alignment horizontal="center" vertical="center"/>
    </xf>
    <xf numFmtId="49" fontId="49" fillId="12" borderId="45" xfId="7" applyNumberFormat="1" applyFont="1" applyFill="1" applyBorder="1" applyAlignment="1">
      <alignment horizontal="center" vertical="center"/>
    </xf>
    <xf numFmtId="0" fontId="58" fillId="16" borderId="55" xfId="8" applyFont="1" applyFill="1" applyBorder="1" applyAlignment="1">
      <alignment horizontal="center" vertical="center"/>
    </xf>
    <xf numFmtId="0" fontId="58" fillId="18" borderId="55" xfId="8" applyFont="1" applyFill="1" applyBorder="1" applyAlignment="1">
      <alignment horizontal="center" vertical="center"/>
    </xf>
    <xf numFmtId="9" fontId="1" fillId="0" borderId="45" xfId="7" applyNumberFormat="1" applyBorder="1" applyAlignment="1">
      <alignment horizontal="center" vertical="center"/>
    </xf>
    <xf numFmtId="10" fontId="59" fillId="0" borderId="55" xfId="9" applyNumberFormat="1" applyFont="1" applyFill="1" applyBorder="1" applyAlignment="1">
      <alignment horizontal="center" vertical="center"/>
    </xf>
    <xf numFmtId="0" fontId="58" fillId="18" borderId="57" xfId="8" applyFont="1" applyFill="1" applyBorder="1" applyAlignment="1">
      <alignment horizontal="center" vertical="center"/>
    </xf>
    <xf numFmtId="0" fontId="1" fillId="0" borderId="38" xfId="7" applyBorder="1" applyAlignment="1">
      <alignment horizontal="center" vertical="center"/>
    </xf>
    <xf numFmtId="10" fontId="59" fillId="0" borderId="57" xfId="9" applyNumberFormat="1" applyFont="1" applyFill="1" applyBorder="1" applyAlignment="1">
      <alignment horizontal="center" vertical="center"/>
    </xf>
    <xf numFmtId="183" fontId="57" fillId="0" borderId="38" xfId="8" applyNumberFormat="1" applyFont="1" applyBorder="1">
      <alignment vertical="center"/>
    </xf>
    <xf numFmtId="41" fontId="57" fillId="0" borderId="38" xfId="6" applyFont="1" applyBorder="1">
      <alignment vertical="center"/>
    </xf>
    <xf numFmtId="10" fontId="59" fillId="0" borderId="58" xfId="9" applyNumberFormat="1" applyFont="1" applyFill="1" applyBorder="1" applyAlignment="1">
      <alignment horizontal="center" vertical="center"/>
    </xf>
    <xf numFmtId="41" fontId="57" fillId="0" borderId="34" xfId="6" applyFont="1" applyBorder="1">
      <alignment vertical="center"/>
    </xf>
    <xf numFmtId="0" fontId="58" fillId="18" borderId="38" xfId="8" applyFont="1" applyFill="1" applyBorder="1" applyAlignment="1">
      <alignment horizontal="center" vertical="center"/>
    </xf>
    <xf numFmtId="0" fontId="61" fillId="0" borderId="20" xfId="7" applyFont="1" applyBorder="1" applyAlignment="1">
      <alignment horizontal="center" vertical="center"/>
    </xf>
    <xf numFmtId="41" fontId="1" fillId="0" borderId="38" xfId="6" applyFont="1" applyFill="1" applyBorder="1" applyAlignment="1">
      <alignment horizontal="center" vertical="center"/>
    </xf>
    <xf numFmtId="10" fontId="59" fillId="0" borderId="38" xfId="9" applyNumberFormat="1" applyFont="1" applyFill="1" applyBorder="1" applyAlignment="1">
      <alignment horizontal="center" vertical="center"/>
    </xf>
    <xf numFmtId="183" fontId="57" fillId="0" borderId="20" xfId="8" applyNumberFormat="1" applyFont="1" applyBorder="1">
      <alignment vertical="center"/>
    </xf>
    <xf numFmtId="41" fontId="1" fillId="0" borderId="34" xfId="6" applyFont="1" applyFill="1" applyBorder="1" applyAlignment="1">
      <alignment horizontal="center" vertical="center"/>
    </xf>
    <xf numFmtId="10" fontId="59" fillId="0" borderId="34" xfId="9" applyNumberFormat="1" applyFont="1" applyFill="1" applyBorder="1" applyAlignment="1">
      <alignment horizontal="center" vertical="center"/>
    </xf>
    <xf numFmtId="0" fontId="1" fillId="0" borderId="46" xfId="7" applyBorder="1" applyAlignment="1">
      <alignment horizontal="center" vertical="center"/>
    </xf>
    <xf numFmtId="10" fontId="59" fillId="0" borderId="56" xfId="9" applyNumberFormat="1" applyFont="1" applyFill="1" applyBorder="1" applyAlignment="1">
      <alignment horizontal="center" vertical="center"/>
    </xf>
    <xf numFmtId="0" fontId="58" fillId="16" borderId="58" xfId="8" applyFont="1" applyFill="1" applyBorder="1" applyAlignment="1">
      <alignment horizontal="center" vertical="center"/>
    </xf>
    <xf numFmtId="0" fontId="58" fillId="18" borderId="34" xfId="8" applyFont="1" applyFill="1" applyBorder="1" applyAlignment="1">
      <alignment horizontal="center" vertical="center"/>
    </xf>
    <xf numFmtId="0" fontId="1" fillId="0" borderId="35" xfId="7" applyBorder="1" applyAlignment="1">
      <alignment horizontal="center" vertical="center"/>
    </xf>
    <xf numFmtId="10" fontId="59" fillId="0" borderId="59" xfId="9" applyNumberFormat="1" applyFont="1" applyFill="1" applyBorder="1" applyAlignment="1">
      <alignment horizontal="center" vertical="center"/>
    </xf>
    <xf numFmtId="183" fontId="57" fillId="0" borderId="34" xfId="8" applyNumberFormat="1" applyFont="1" applyBorder="1">
      <alignment vertical="center"/>
    </xf>
    <xf numFmtId="0" fontId="61" fillId="0" borderId="45" xfId="7" applyFont="1" applyBorder="1" applyAlignment="1">
      <alignment horizontal="center" vertical="center"/>
    </xf>
    <xf numFmtId="0" fontId="61" fillId="0" borderId="38" xfId="7" applyFont="1" applyBorder="1" applyAlignment="1">
      <alignment horizontal="center" vertical="center"/>
    </xf>
    <xf numFmtId="10" fontId="59" fillId="0" borderId="45" xfId="9" applyNumberFormat="1" applyFont="1" applyFill="1" applyBorder="1" applyAlignment="1">
      <alignment horizontal="center" vertical="center"/>
    </xf>
    <xf numFmtId="183" fontId="57" fillId="0" borderId="46" xfId="8" applyNumberFormat="1" applyFont="1" applyBorder="1">
      <alignment vertical="center"/>
    </xf>
    <xf numFmtId="0" fontId="61" fillId="0" borderId="57" xfId="7" applyFont="1" applyBorder="1" applyAlignment="1">
      <alignment horizontal="center" vertical="center"/>
    </xf>
    <xf numFmtId="0" fontId="1" fillId="0" borderId="57" xfId="7" applyBorder="1" applyAlignment="1">
      <alignment horizontal="center" vertical="center"/>
    </xf>
    <xf numFmtId="0" fontId="61" fillId="0" borderId="45" xfId="10" applyFont="1" applyFill="1" applyBorder="1" applyAlignment="1">
      <alignment horizontal="center" vertical="center"/>
    </xf>
    <xf numFmtId="9" fontId="50" fillId="0" borderId="17" xfId="7" applyNumberFormat="1" applyFont="1" applyBorder="1" applyAlignment="1">
      <alignment horizontal="center" vertical="center"/>
    </xf>
    <xf numFmtId="10" fontId="50" fillId="0" borderId="17" xfId="9" applyNumberFormat="1" applyFont="1" applyBorder="1" applyAlignment="1">
      <alignment horizontal="center" vertical="center"/>
    </xf>
    <xf numFmtId="41" fontId="1" fillId="0" borderId="45" xfId="6" applyFont="1" applyFill="1" applyBorder="1" applyAlignment="1">
      <alignment horizontal="center" vertical="center"/>
    </xf>
    <xf numFmtId="9" fontId="1" fillId="0" borderId="34" xfId="7" applyNumberFormat="1" applyBorder="1" applyAlignment="1">
      <alignment horizontal="center" vertical="center"/>
    </xf>
    <xf numFmtId="10" fontId="59" fillId="0" borderId="0" xfId="9" applyNumberFormat="1" applyFont="1" applyFill="1" applyBorder="1" applyAlignment="1">
      <alignment horizontal="center" vertical="center"/>
    </xf>
    <xf numFmtId="0" fontId="1" fillId="0" borderId="55" xfId="7" applyBorder="1" applyAlignment="1">
      <alignment horizontal="center" vertical="center"/>
    </xf>
    <xf numFmtId="41" fontId="0" fillId="0" borderId="56" xfId="6" applyFont="1" applyFill="1" applyBorder="1" applyAlignment="1">
      <alignment horizontal="center" vertical="center"/>
    </xf>
    <xf numFmtId="0" fontId="1" fillId="0" borderId="58" xfId="7" applyBorder="1" applyAlignment="1">
      <alignment horizontal="center" vertical="center"/>
    </xf>
    <xf numFmtId="41" fontId="0" fillId="0" borderId="59" xfId="6" applyFont="1" applyFill="1" applyBorder="1" applyAlignment="1">
      <alignment horizontal="center" vertical="center"/>
    </xf>
    <xf numFmtId="183" fontId="57" fillId="0" borderId="35" xfId="8" applyNumberFormat="1" applyFont="1" applyBorder="1">
      <alignment vertical="center"/>
    </xf>
    <xf numFmtId="0" fontId="61" fillId="0" borderId="54" xfId="10" applyFont="1" applyFill="1" applyBorder="1" applyAlignment="1">
      <alignment horizontal="center" vertical="center"/>
    </xf>
    <xf numFmtId="41" fontId="0" fillId="0" borderId="60" xfId="6" applyFont="1" applyFill="1" applyBorder="1" applyAlignment="1">
      <alignment horizontal="center" vertical="center"/>
    </xf>
    <xf numFmtId="183" fontId="57" fillId="0" borderId="39" xfId="8" applyNumberFormat="1" applyFont="1" applyBorder="1">
      <alignment vertical="center"/>
    </xf>
    <xf numFmtId="0" fontId="49" fillId="12" borderId="55" xfId="7" applyFont="1" applyFill="1" applyBorder="1" applyAlignment="1">
      <alignment horizontal="center" vertical="center"/>
    </xf>
    <xf numFmtId="0" fontId="49" fillId="12" borderId="46" xfId="7" applyFont="1" applyFill="1" applyBorder="1" applyAlignment="1">
      <alignment horizontal="center" vertical="center"/>
    </xf>
    <xf numFmtId="183" fontId="50" fillId="0" borderId="35" xfId="7" applyNumberFormat="1" applyFont="1" applyBorder="1">
      <alignment vertical="center"/>
    </xf>
    <xf numFmtId="10" fontId="62" fillId="0" borderId="17" xfId="9" applyNumberFormat="1" applyFont="1" applyFill="1" applyBorder="1" applyAlignment="1">
      <alignment horizontal="center" vertical="center"/>
    </xf>
    <xf numFmtId="9" fontId="1" fillId="0" borderId="55" xfId="7" applyNumberFormat="1" applyBorder="1" applyAlignment="1">
      <alignment horizontal="center" vertical="center"/>
    </xf>
    <xf numFmtId="9" fontId="1" fillId="0" borderId="57" xfId="7" applyNumberFormat="1" applyBorder="1" applyAlignment="1">
      <alignment horizontal="center" vertical="center"/>
    </xf>
    <xf numFmtId="9" fontId="1" fillId="0" borderId="58" xfId="7" applyNumberFormat="1" applyBorder="1" applyAlignment="1">
      <alignment horizontal="center" vertical="center"/>
    </xf>
    <xf numFmtId="9" fontId="61" fillId="0" borderId="46" xfId="10" applyNumberFormat="1" applyFont="1" applyFill="1" applyBorder="1" applyAlignment="1">
      <alignment horizontal="center" vertical="center"/>
    </xf>
    <xf numFmtId="9" fontId="61" fillId="0" borderId="20" xfId="10" applyNumberFormat="1" applyFont="1" applyFill="1" applyBorder="1" applyAlignment="1">
      <alignment horizontal="center" vertical="center"/>
    </xf>
    <xf numFmtId="10" fontId="50" fillId="0" borderId="34" xfId="9" applyNumberFormat="1" applyFont="1" applyBorder="1" applyAlignment="1">
      <alignment horizontal="center" vertical="center"/>
    </xf>
    <xf numFmtId="41" fontId="50" fillId="2" borderId="59" xfId="6" applyFont="1" applyFill="1" applyBorder="1" applyAlignment="1">
      <alignment horizontal="center" vertical="center"/>
    </xf>
    <xf numFmtId="0" fontId="63" fillId="0" borderId="0" xfId="7" applyFont="1" applyAlignment="1">
      <alignment horizontal="center" vertical="center"/>
    </xf>
    <xf numFmtId="0" fontId="49" fillId="19" borderId="55" xfId="7" applyFont="1" applyFill="1" applyBorder="1" applyAlignment="1">
      <alignment horizontal="center" vertical="center"/>
    </xf>
    <xf numFmtId="49" fontId="49" fillId="19" borderId="45" xfId="7" applyNumberFormat="1" applyFont="1" applyFill="1" applyBorder="1" applyAlignment="1">
      <alignment horizontal="center" vertical="center"/>
    </xf>
    <xf numFmtId="0" fontId="49" fillId="19" borderId="46" xfId="7" applyFont="1" applyFill="1" applyBorder="1" applyAlignment="1">
      <alignment horizontal="center" vertical="center"/>
    </xf>
    <xf numFmtId="41" fontId="0" fillId="2" borderId="56" xfId="6" applyFont="1" applyFill="1" applyBorder="1" applyAlignment="1">
      <alignment horizontal="center" vertical="center"/>
    </xf>
    <xf numFmtId="41" fontId="0" fillId="2" borderId="59" xfId="6" applyFont="1" applyFill="1" applyBorder="1" applyAlignment="1">
      <alignment horizontal="center" vertical="center"/>
    </xf>
    <xf numFmtId="41" fontId="0" fillId="2" borderId="60" xfId="6" applyFont="1" applyFill="1" applyBorder="1" applyAlignment="1">
      <alignment horizontal="center" vertical="center"/>
    </xf>
    <xf numFmtId="41" fontId="50" fillId="0" borderId="59" xfId="6" applyFont="1" applyFill="1" applyBorder="1" applyAlignment="1">
      <alignment horizontal="center" vertical="center"/>
    </xf>
    <xf numFmtId="9" fontId="61" fillId="0" borderId="54" xfId="10" applyNumberFormat="1" applyFont="1" applyFill="1" applyBorder="1" applyAlignment="1">
      <alignment horizontal="center" vertical="center"/>
    </xf>
    <xf numFmtId="9" fontId="50" fillId="0" borderId="58" xfId="7" applyNumberFormat="1" applyFont="1" applyBorder="1" applyAlignment="1">
      <alignment horizontal="center" vertical="center"/>
    </xf>
    <xf numFmtId="10" fontId="62" fillId="0" borderId="45" xfId="9" applyNumberFormat="1" applyFont="1" applyFill="1" applyBorder="1" applyAlignment="1">
      <alignment horizontal="center" vertical="center"/>
    </xf>
    <xf numFmtId="10" fontId="62" fillId="0" borderId="34" xfId="9" applyNumberFormat="1" applyFont="1" applyFill="1" applyBorder="1" applyAlignment="1">
      <alignment horizontal="center" vertical="center"/>
    </xf>
    <xf numFmtId="9" fontId="50" fillId="0" borderId="34" xfId="7" applyNumberFormat="1" applyFont="1" applyBorder="1" applyAlignment="1">
      <alignment horizontal="center" vertical="center"/>
    </xf>
    <xf numFmtId="10" fontId="59" fillId="0" borderId="20" xfId="9" applyNumberFormat="1" applyFont="1" applyFill="1" applyBorder="1" applyAlignment="1">
      <alignment horizontal="center" vertical="center"/>
    </xf>
    <xf numFmtId="10" fontId="62" fillId="0" borderId="46" xfId="9" applyNumberFormat="1" applyFont="1" applyFill="1" applyBorder="1" applyAlignment="1">
      <alignment horizontal="center" vertical="center"/>
    </xf>
    <xf numFmtId="41" fontId="50" fillId="2" borderId="34" xfId="6" applyFont="1" applyFill="1" applyBorder="1" applyAlignment="1">
      <alignment horizontal="center" vertical="center"/>
    </xf>
    <xf numFmtId="9" fontId="50" fillId="0" borderId="17" xfId="5" applyFont="1" applyBorder="1" applyAlignment="1">
      <alignment horizontal="center" vertical="center"/>
    </xf>
    <xf numFmtId="9" fontId="61" fillId="0" borderId="56" xfId="10" applyNumberFormat="1" applyFont="1" applyFill="1" applyBorder="1" applyAlignment="1">
      <alignment horizontal="center" vertical="center"/>
    </xf>
    <xf numFmtId="9" fontId="61" fillId="0" borderId="0" xfId="10" applyNumberFormat="1" applyFont="1" applyFill="1" applyBorder="1" applyAlignment="1">
      <alignment horizontal="center" vertical="center"/>
    </xf>
    <xf numFmtId="9" fontId="1" fillId="0" borderId="38" xfId="7" applyNumberFormat="1" applyBorder="1" applyAlignment="1">
      <alignment horizontal="center" vertical="center"/>
    </xf>
    <xf numFmtId="41" fontId="1" fillId="2" borderId="57" xfId="6" applyFont="1" applyFill="1" applyBorder="1" applyAlignment="1">
      <alignment horizontal="center" vertical="center"/>
    </xf>
    <xf numFmtId="41" fontId="1" fillId="2" borderId="38" xfId="6" applyFont="1" applyFill="1" applyBorder="1" applyAlignment="1">
      <alignment horizontal="center" vertical="center"/>
    </xf>
    <xf numFmtId="41" fontId="1" fillId="2" borderId="55" xfId="6" applyFont="1" applyFill="1" applyBorder="1" applyAlignment="1">
      <alignment horizontal="center" vertical="center"/>
    </xf>
    <xf numFmtId="41" fontId="1" fillId="2" borderId="58" xfId="6" applyFont="1" applyFill="1" applyBorder="1" applyAlignment="1">
      <alignment horizontal="center" vertical="center"/>
    </xf>
    <xf numFmtId="41" fontId="64" fillId="2" borderId="45" xfId="6" applyFont="1" applyFill="1" applyBorder="1" applyAlignment="1">
      <alignment horizontal="center" vertical="center"/>
    </xf>
    <xf numFmtId="41" fontId="64" fillId="2" borderId="34" xfId="6" applyFont="1" applyFill="1" applyBorder="1" applyAlignment="1">
      <alignment horizontal="center" vertical="center"/>
    </xf>
    <xf numFmtId="41" fontId="64" fillId="2" borderId="58" xfId="6" applyFont="1" applyFill="1" applyBorder="1" applyAlignment="1">
      <alignment horizontal="center" vertical="center"/>
    </xf>
    <xf numFmtId="41" fontId="64" fillId="2" borderId="38" xfId="6" applyFont="1" applyFill="1" applyBorder="1" applyAlignment="1">
      <alignment horizontal="center" vertical="center"/>
    </xf>
    <xf numFmtId="41" fontId="1" fillId="2" borderId="45" xfId="6" applyFont="1" applyFill="1" applyBorder="1" applyAlignment="1">
      <alignment horizontal="center" vertical="center"/>
    </xf>
    <xf numFmtId="0" fontId="52" fillId="0" borderId="17" xfId="0" applyFont="1" applyBorder="1">
      <alignment vertical="center"/>
    </xf>
    <xf numFmtId="176" fontId="46" fillId="19" borderId="17" xfId="1" applyFont="1" applyFill="1" applyBorder="1" applyAlignment="1">
      <alignment horizontal="center" vertical="center"/>
    </xf>
    <xf numFmtId="0" fontId="46" fillId="19" borderId="17" xfId="0" applyFont="1" applyFill="1" applyBorder="1" applyAlignment="1">
      <alignment horizontal="center" vertical="center"/>
    </xf>
    <xf numFmtId="180" fontId="46" fillId="19" borderId="17" xfId="5" applyNumberFormat="1" applyFont="1" applyFill="1" applyBorder="1" applyAlignment="1">
      <alignment horizontal="center" vertical="center"/>
    </xf>
    <xf numFmtId="176" fontId="39" fillId="0" borderId="17" xfId="1" applyFont="1" applyFill="1" applyBorder="1" applyAlignment="1">
      <alignment horizontal="center" vertical="center"/>
    </xf>
    <xf numFmtId="176" fontId="51" fillId="0" borderId="17" xfId="1" applyFont="1" applyFill="1" applyBorder="1">
      <alignment vertical="center"/>
    </xf>
    <xf numFmtId="176" fontId="39" fillId="0" borderId="17" xfId="1" applyFont="1" applyFill="1" applyBorder="1">
      <alignment vertical="center"/>
    </xf>
    <xf numFmtId="180" fontId="39" fillId="0" borderId="17" xfId="5" applyNumberFormat="1" applyFont="1" applyFill="1" applyBorder="1" applyAlignment="1">
      <alignment horizontal="center" vertical="center"/>
    </xf>
    <xf numFmtId="176" fontId="51" fillId="0" borderId="17" xfId="1" applyFont="1" applyFill="1" applyBorder="1" applyAlignment="1">
      <alignment horizontal="center" vertical="center"/>
    </xf>
    <xf numFmtId="180" fontId="51" fillId="0" borderId="17" xfId="5" applyNumberFormat="1" applyFont="1" applyFill="1" applyBorder="1" applyAlignment="1">
      <alignment horizontal="center" vertical="center"/>
    </xf>
    <xf numFmtId="38" fontId="5" fillId="0" borderId="61" xfId="1" applyNumberFormat="1" applyFont="1" applyBorder="1" applyAlignment="1">
      <alignment vertical="center"/>
    </xf>
    <xf numFmtId="0" fontId="5" fillId="0" borderId="21" xfId="0" applyFont="1" applyBorder="1">
      <alignment vertical="center"/>
    </xf>
    <xf numFmtId="0" fontId="40" fillId="11" borderId="22" xfId="0" applyFont="1" applyFill="1" applyBorder="1" applyAlignment="1">
      <alignment horizontal="center" vertical="center"/>
    </xf>
    <xf numFmtId="38" fontId="42" fillId="11" borderId="16" xfId="0" applyNumberFormat="1" applyFont="1" applyFill="1" applyBorder="1">
      <alignment vertical="center"/>
    </xf>
    <xf numFmtId="0" fontId="66" fillId="0" borderId="0" xfId="0" applyFont="1">
      <alignment vertical="center"/>
    </xf>
    <xf numFmtId="0" fontId="25" fillId="0" borderId="44" xfId="2" applyFont="1" applyBorder="1" applyAlignment="1">
      <alignment horizontal="center" vertical="center"/>
    </xf>
    <xf numFmtId="0" fontId="25" fillId="0" borderId="42" xfId="2" applyFont="1" applyBorder="1" applyAlignment="1">
      <alignment horizontal="center" vertical="center"/>
    </xf>
    <xf numFmtId="0" fontId="24" fillId="7" borderId="13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0" fontId="25" fillId="0" borderId="37" xfId="2" applyFont="1" applyBorder="1" applyAlignment="1">
      <alignment horizontal="center" vertical="center"/>
    </xf>
    <xf numFmtId="0" fontId="25" fillId="0" borderId="35" xfId="2" applyFont="1" applyBorder="1" applyAlignment="1">
      <alignment horizontal="center" vertical="center"/>
    </xf>
    <xf numFmtId="0" fontId="23" fillId="6" borderId="13" xfId="2" applyFont="1" applyFill="1" applyBorder="1" applyAlignment="1">
      <alignment horizontal="center" vertical="center"/>
    </xf>
    <xf numFmtId="0" fontId="23" fillId="6" borderId="12" xfId="2" applyFont="1" applyFill="1" applyBorder="1" applyAlignment="1">
      <alignment horizontal="center" vertical="center"/>
    </xf>
    <xf numFmtId="0" fontId="24" fillId="8" borderId="13" xfId="2" applyFont="1" applyFill="1" applyBorder="1" applyAlignment="1">
      <alignment horizontal="center" vertical="center"/>
    </xf>
    <xf numFmtId="0" fontId="24" fillId="8" borderId="12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41" fillId="10" borderId="27" xfId="0" applyFont="1" applyFill="1" applyBorder="1" applyAlignment="1">
      <alignment horizontal="center" vertical="center"/>
    </xf>
    <xf numFmtId="0" fontId="42" fillId="10" borderId="26" xfId="0" applyFont="1" applyFill="1" applyBorder="1" applyAlignment="1">
      <alignment horizontal="center" vertical="center"/>
    </xf>
    <xf numFmtId="0" fontId="42" fillId="10" borderId="2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1" fillId="11" borderId="24" xfId="0" applyFont="1" applyFill="1" applyBorder="1" applyAlignment="1">
      <alignment horizontal="center" vertical="center"/>
    </xf>
    <xf numFmtId="0" fontId="42" fillId="11" borderId="5" xfId="0" applyFont="1" applyFill="1" applyBorder="1" applyAlignment="1">
      <alignment horizontal="center" vertical="center"/>
    </xf>
    <xf numFmtId="38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4" fillId="5" borderId="2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46" fillId="10" borderId="17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6" fillId="12" borderId="17" xfId="0" applyFont="1" applyFill="1" applyBorder="1" applyAlignment="1">
      <alignment horizontal="center" vertical="center"/>
    </xf>
    <xf numFmtId="0" fontId="46" fillId="13" borderId="17" xfId="0" applyFont="1" applyFill="1" applyBorder="1" applyAlignment="1">
      <alignment horizontal="center" vertical="center"/>
    </xf>
    <xf numFmtId="49" fontId="48" fillId="15" borderId="17" xfId="0" applyNumberFormat="1" applyFont="1" applyFill="1" applyBorder="1" applyAlignment="1">
      <alignment horizontal="center" vertical="center"/>
    </xf>
    <xf numFmtId="49" fontId="39" fillId="14" borderId="17" xfId="0" applyNumberFormat="1" applyFont="1" applyFill="1" applyBorder="1" applyAlignment="1">
      <alignment horizontal="right" vertical="center"/>
    </xf>
    <xf numFmtId="0" fontId="52" fillId="0" borderId="0" xfId="0" applyFont="1" applyAlignment="1">
      <alignment horizontal="right" vertical="center"/>
    </xf>
    <xf numFmtId="0" fontId="55" fillId="0" borderId="54" xfId="0" applyFont="1" applyBorder="1" applyAlignment="1">
      <alignment horizontal="center" vertical="center"/>
    </xf>
    <xf numFmtId="0" fontId="55" fillId="0" borderId="39" xfId="0" applyFont="1" applyBorder="1" applyAlignment="1">
      <alignment horizontal="center" vertical="center"/>
    </xf>
    <xf numFmtId="0" fontId="63" fillId="0" borderId="54" xfId="7" applyFont="1" applyBorder="1" applyAlignment="1">
      <alignment horizontal="center" vertical="center"/>
    </xf>
    <xf numFmtId="0" fontId="63" fillId="0" borderId="60" xfId="7" applyFont="1" applyBorder="1" applyAlignment="1">
      <alignment horizontal="center" vertical="center"/>
    </xf>
    <xf numFmtId="0" fontId="63" fillId="0" borderId="39" xfId="7" applyFont="1" applyBorder="1" applyAlignment="1">
      <alignment horizontal="center" vertical="center"/>
    </xf>
    <xf numFmtId="0" fontId="49" fillId="12" borderId="17" xfId="7" applyFont="1" applyFill="1" applyBorder="1" applyAlignment="1">
      <alignment horizontal="center" vertical="center"/>
    </xf>
    <xf numFmtId="0" fontId="58" fillId="16" borderId="45" xfId="8" applyFont="1" applyFill="1" applyBorder="1" applyAlignment="1">
      <alignment horizontal="center" vertical="center"/>
    </xf>
    <xf numFmtId="0" fontId="58" fillId="16" borderId="34" xfId="8" applyFont="1" applyFill="1" applyBorder="1" applyAlignment="1">
      <alignment horizontal="center" vertical="center"/>
    </xf>
    <xf numFmtId="9" fontId="61" fillId="0" borderId="45" xfId="7" applyNumberFormat="1" applyFont="1" applyBorder="1" applyAlignment="1">
      <alignment horizontal="center" vertical="center"/>
    </xf>
    <xf numFmtId="0" fontId="61" fillId="0" borderId="38" xfId="7" applyFont="1" applyBorder="1" applyAlignment="1">
      <alignment horizontal="center" vertical="center"/>
    </xf>
    <xf numFmtId="0" fontId="61" fillId="0" borderId="34" xfId="7" applyFont="1" applyBorder="1" applyAlignment="1">
      <alignment horizontal="center" vertical="center"/>
    </xf>
    <xf numFmtId="9" fontId="1" fillId="0" borderId="45" xfId="7" applyNumberFormat="1" applyBorder="1" applyAlignment="1">
      <alignment horizontal="center" vertical="center"/>
    </xf>
    <xf numFmtId="0" fontId="1" fillId="0" borderId="38" xfId="7" applyBorder="1" applyAlignment="1">
      <alignment horizontal="center" vertical="center"/>
    </xf>
    <xf numFmtId="9" fontId="61" fillId="0" borderId="45" xfId="10" applyNumberFormat="1" applyFont="1" applyFill="1" applyBorder="1" applyAlignment="1">
      <alignment horizontal="center" vertical="center"/>
    </xf>
    <xf numFmtId="0" fontId="61" fillId="0" borderId="34" xfId="10" applyFont="1" applyFill="1" applyBorder="1" applyAlignment="1">
      <alignment horizontal="center" vertical="center"/>
    </xf>
    <xf numFmtId="0" fontId="58" fillId="17" borderId="45" xfId="8" applyFont="1" applyFill="1" applyBorder="1" applyAlignment="1">
      <alignment horizontal="center" vertical="center" wrapText="1"/>
    </xf>
    <xf numFmtId="0" fontId="58" fillId="17" borderId="34" xfId="8" applyFont="1" applyFill="1" applyBorder="1" applyAlignment="1">
      <alignment horizontal="center" vertical="center"/>
    </xf>
    <xf numFmtId="0" fontId="58" fillId="17" borderId="55" xfId="8" applyFont="1" applyFill="1" applyBorder="1" applyAlignment="1">
      <alignment horizontal="center" vertical="center"/>
    </xf>
    <xf numFmtId="0" fontId="58" fillId="17" borderId="57" xfId="8" applyFont="1" applyFill="1" applyBorder="1" applyAlignment="1">
      <alignment horizontal="center" vertical="center"/>
    </xf>
    <xf numFmtId="0" fontId="58" fillId="17" borderId="58" xfId="8" applyFont="1" applyFill="1" applyBorder="1" applyAlignment="1">
      <alignment horizontal="center" vertical="center"/>
    </xf>
    <xf numFmtId="0" fontId="58" fillId="17" borderId="38" xfId="8" applyFont="1" applyFill="1" applyBorder="1" applyAlignment="1">
      <alignment horizontal="center" vertical="center" wrapText="1"/>
    </xf>
    <xf numFmtId="0" fontId="50" fillId="0" borderId="17" xfId="7" applyFont="1" applyBorder="1" applyAlignment="1">
      <alignment horizontal="center" vertical="center"/>
    </xf>
    <xf numFmtId="0" fontId="50" fillId="0" borderId="34" xfId="7" applyFont="1" applyBorder="1" applyAlignment="1">
      <alignment horizontal="center" vertical="center"/>
    </xf>
    <xf numFmtId="0" fontId="58" fillId="17" borderId="38" xfId="8" applyFont="1" applyFill="1" applyBorder="1" applyAlignment="1">
      <alignment horizontal="center" vertical="center"/>
    </xf>
    <xf numFmtId="0" fontId="58" fillId="17" borderId="45" xfId="8" applyFont="1" applyFill="1" applyBorder="1" applyAlignment="1">
      <alignment horizontal="center" vertical="center"/>
    </xf>
    <xf numFmtId="183" fontId="57" fillId="0" borderId="45" xfId="8" applyNumberFormat="1" applyFont="1" applyBorder="1" applyAlignment="1">
      <alignment horizontal="center" vertical="center"/>
    </xf>
    <xf numFmtId="183" fontId="57" fillId="0" borderId="34" xfId="8" applyNumberFormat="1" applyFont="1" applyBorder="1" applyAlignment="1">
      <alignment horizontal="center" vertical="center"/>
    </xf>
    <xf numFmtId="0" fontId="50" fillId="0" borderId="58" xfId="7" applyFont="1" applyBorder="1" applyAlignment="1">
      <alignment horizontal="center" vertical="center"/>
    </xf>
    <xf numFmtId="0" fontId="58" fillId="16" borderId="38" xfId="8" applyFont="1" applyFill="1" applyBorder="1" applyAlignment="1">
      <alignment horizontal="center" vertical="center"/>
    </xf>
    <xf numFmtId="0" fontId="58" fillId="16" borderId="55" xfId="8" applyFont="1" applyFill="1" applyBorder="1" applyAlignment="1">
      <alignment horizontal="center" vertical="center"/>
    </xf>
    <xf numFmtId="0" fontId="58" fillId="16" borderId="57" xfId="8" applyFont="1" applyFill="1" applyBorder="1" applyAlignment="1">
      <alignment horizontal="center" vertical="center"/>
    </xf>
    <xf numFmtId="0" fontId="58" fillId="16" borderId="58" xfId="8" applyFont="1" applyFill="1" applyBorder="1" applyAlignment="1">
      <alignment horizontal="center" vertical="center"/>
    </xf>
    <xf numFmtId="0" fontId="1" fillId="0" borderId="34" xfId="7" applyBorder="1" applyAlignment="1">
      <alignment horizontal="center" vertical="center"/>
    </xf>
    <xf numFmtId="9" fontId="57" fillId="0" borderId="45" xfId="5" applyFont="1" applyBorder="1" applyAlignment="1">
      <alignment horizontal="center" vertical="center"/>
    </xf>
    <xf numFmtId="9" fontId="57" fillId="0" borderId="38" xfId="5" applyFont="1" applyBorder="1" applyAlignment="1">
      <alignment horizontal="center" vertical="center"/>
    </xf>
    <xf numFmtId="9" fontId="57" fillId="0" borderId="34" xfId="5" applyFont="1" applyBorder="1" applyAlignment="1">
      <alignment horizontal="center" vertical="center"/>
    </xf>
    <xf numFmtId="0" fontId="49" fillId="12" borderId="54" xfId="7" applyFont="1" applyFill="1" applyBorder="1" applyAlignment="1">
      <alignment horizontal="center" vertical="center"/>
    </xf>
    <xf numFmtId="0" fontId="49" fillId="12" borderId="39" xfId="7" applyFont="1" applyFill="1" applyBorder="1" applyAlignment="1">
      <alignment horizontal="center" vertical="center"/>
    </xf>
    <xf numFmtId="0" fontId="49" fillId="19" borderId="54" xfId="7" applyFont="1" applyFill="1" applyBorder="1" applyAlignment="1">
      <alignment horizontal="center" vertical="center"/>
    </xf>
    <xf numFmtId="0" fontId="49" fillId="19" borderId="39" xfId="7" applyFont="1" applyFill="1" applyBorder="1" applyAlignment="1">
      <alignment horizontal="center" vertical="center"/>
    </xf>
    <xf numFmtId="0" fontId="65" fillId="0" borderId="0" xfId="0" applyFont="1" applyAlignment="1">
      <alignment horizontal="center" vertical="center"/>
    </xf>
  </cellXfs>
  <cellStyles count="11">
    <cellStyle name="백분율" xfId="5" builtinId="5"/>
    <cellStyle name="백분율 2" xfId="3" xr:uid="{F26B16F7-4FE7-4F4E-8A90-A696929741A1}"/>
    <cellStyle name="백분율 3" xfId="9" xr:uid="{44E1B53A-34F9-184D-9B4B-21411F12AB24}"/>
    <cellStyle name="쉼표 [0]" xfId="1" builtinId="6"/>
    <cellStyle name="쉼표 [0] 2" xfId="6" xr:uid="{B88AB40C-BF79-DA49-9391-566326D7D7FD}"/>
    <cellStyle name="표준" xfId="0" builtinId="0"/>
    <cellStyle name="표준 2" xfId="7" xr:uid="{AC13DA14-47B7-C544-B91E-5531E6D1ADA1}"/>
    <cellStyle name="표준 2 2" xfId="8" xr:uid="{C288242D-BC1E-5345-B1D7-24EB3EFE6E9A}"/>
    <cellStyle name="표준_2010 업무홍보부문 비용예산-부사장님 보고 0906-통합" xfId="2" xr:uid="{2C25E0EB-A038-114A-BB65-72FDC80B35E7}"/>
    <cellStyle name="표준_C1_비용예산편성양식(3)" xfId="4" xr:uid="{E0B306AE-47F6-1D44-AF90-DD721482C763}"/>
    <cellStyle name="하이퍼링크" xfId="10" builtinId="8"/>
  </cellStyles>
  <dxfs count="0"/>
  <tableStyles count="0" defaultTableStyle="TableStyleMedium2" defaultPivotStyle="PivotStyleLight16"/>
  <colors>
    <mruColors>
      <color rgb="FFFF40FF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22</xdr:row>
      <xdr:rowOff>0</xdr:rowOff>
    </xdr:from>
    <xdr:ext cx="123825" cy="85725"/>
    <xdr:pic>
      <xdr:nvPicPr>
        <xdr:cNvPr id="2" name="Picture 3" descr="plus">
          <a:extLst>
            <a:ext uri="{FF2B5EF4-FFF2-40B4-BE49-F238E27FC236}">
              <a16:creationId xmlns:a16="http://schemas.microsoft.com/office/drawing/2014/main" id="{841BF28A-078A-F54E-BF56-3FCCB2126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00" y="5867400"/>
          <a:ext cx="1238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22</xdr:row>
      <xdr:rowOff>0</xdr:rowOff>
    </xdr:from>
    <xdr:ext cx="123825" cy="85725"/>
    <xdr:pic>
      <xdr:nvPicPr>
        <xdr:cNvPr id="3" name="Picture 4" descr="plus">
          <a:extLst>
            <a:ext uri="{FF2B5EF4-FFF2-40B4-BE49-F238E27FC236}">
              <a16:creationId xmlns:a16="http://schemas.microsoft.com/office/drawing/2014/main" id="{9CC63469-D563-5242-AA69-4F82B2BA0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00" y="5867400"/>
          <a:ext cx="1238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22</xdr:row>
      <xdr:rowOff>0</xdr:rowOff>
    </xdr:from>
    <xdr:ext cx="123825" cy="85725"/>
    <xdr:pic>
      <xdr:nvPicPr>
        <xdr:cNvPr id="4" name="Picture 6" descr="plus">
          <a:extLst>
            <a:ext uri="{FF2B5EF4-FFF2-40B4-BE49-F238E27FC236}">
              <a16:creationId xmlns:a16="http://schemas.microsoft.com/office/drawing/2014/main" id="{D092F280-D988-8A48-A00A-F9249C969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00" y="5867400"/>
          <a:ext cx="1238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22</xdr:row>
      <xdr:rowOff>0</xdr:rowOff>
    </xdr:from>
    <xdr:ext cx="123825" cy="85725"/>
    <xdr:pic>
      <xdr:nvPicPr>
        <xdr:cNvPr id="5" name="Picture 7" descr="plus">
          <a:extLst>
            <a:ext uri="{FF2B5EF4-FFF2-40B4-BE49-F238E27FC236}">
              <a16:creationId xmlns:a16="http://schemas.microsoft.com/office/drawing/2014/main" id="{BE0A35AE-2761-884C-BDC4-3226DCD4B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00" y="5867400"/>
          <a:ext cx="1238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22</xdr:row>
      <xdr:rowOff>0</xdr:rowOff>
    </xdr:from>
    <xdr:ext cx="123825" cy="85725"/>
    <xdr:pic>
      <xdr:nvPicPr>
        <xdr:cNvPr id="6" name="Picture 8" descr="plus">
          <a:extLst>
            <a:ext uri="{FF2B5EF4-FFF2-40B4-BE49-F238E27FC236}">
              <a16:creationId xmlns:a16="http://schemas.microsoft.com/office/drawing/2014/main" id="{537B216C-4F88-4048-B258-0777F347D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00" y="5867400"/>
          <a:ext cx="1238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HSK-BUD/PCC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BMC/A1_Project/Synergy_Model/00_CT_data/Mer00/E-CABLE/2000/1_SKK_~1/CASHFLOW/1997/STAND/CF97-ST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&#47568;&#46629;&#44032;&#47532;/BMC/A1_Project/Synergy_Model/00_CT_data/Mer00/E-CABLE/2000/1_SKK_~1/CASHFLOW/1997/STAND/CF97-ST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YP/Act/02Act/Data/Mer0212_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&#47568;&#46629;&#44032;&#47532;/YP/Act/02Act/Data/Mer0212_f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Documents%20and%20Settings/C14040.DOMAINHQ/My%20Documents/03VM/Model_2/03bps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&#47568;&#46629;&#44032;&#47532;/Documents%20and%20Settings/C14040.DOMAINHQ/My%20Documents/03VM/Model_2/03bpsl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Users/jwpark/Library/CloudStorage/OneDrive-&#4352;&#4450;&#4363;&#4469;&#4523;/&#4355;&#4454;&#4361;&#4467;&#4367;&#4467;&#4368;&#4449;&#4536;/PURPLE%20CAT/&#4368;&#4462;&#4364;&#4449;/&#4352;&#4449;&#4352;&#4456;&#4359;&#4462;%2020230902.xlsx" TargetMode="External"/><Relationship Id="rId1" Type="http://schemas.openxmlformats.org/officeDocument/2006/relationships/externalLinkPath" Target="https://d.docs.live.net/6201ac03d97368e8/&#45936;&#49828;&#53356;&#53457;/PURPLE%20CAT/&#53804;&#51088;/&#4352;&#4449;&#4352;&#4456;&#4359;&#4462;%2020230902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Users/jwpark/Library/CloudStorage/OneDrive-&#4352;&#4450;&#4363;&#4469;&#4523;/&#4355;&#4454;&#4361;&#4467;&#4367;&#4467;&#4368;&#4449;&#4536;/PURPLE%20CAT/&#4368;&#4462;&#4364;&#4449;/&#4352;&#4449;&#4352;&#4456;&#4359;&#4462;%2020231201.xlsx" TargetMode="External"/><Relationship Id="rId1" Type="http://schemas.openxmlformats.org/officeDocument/2006/relationships/externalLinkPath" Target="https://d.docs.live.net/6201ac03d97368e8/&#45936;&#49828;&#53356;&#53457;/PURPLE%20CAT/&#53804;&#51088;/&#4352;&#4449;&#4352;&#4456;&#4359;&#4462;%2020231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&#47568;&#46629;&#44032;&#47532;/HSK-BUD/PCC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1Sm/CM_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&#47568;&#46629;&#44032;&#47532;/1Sm/CM_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BMC/A1_Project/Synergy_Model/00_CT_data/Mer00/E-CABLE/2000/FORM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&#47568;&#46629;&#44032;&#47532;/BMC/A1_Project/Synergy_Model/00_CT_data/Mer00/E-CABLE/2000/FORMA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14366/2003bp/BMC/A1_Project/Synergy_Model/00_CT_data/Mer00/E-CABLE/2000/1_SKK_~1/CASHFLOW/1997/STAND/CF97-ST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jtk-note/&#44428;&#51333;&#53469;(00.9&#51060;&#54980;)/2003%20BP/Network%20Value(2003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&#47568;&#46629;&#44032;&#47532;/jtk-note/&#44428;&#51333;&#53469;(00.9&#51060;&#54980;)/2003%20BP/Network%20Value(200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C"/>
      <sheetName val="SRW"/>
      <sheetName val="현황"/>
      <sheetName val="JAN"/>
      <sheetName val="PCC-1"/>
      <sheetName val="부탄_FS별"/>
      <sheetName val="프로판_FS별"/>
      <sheetName val="각종산출기준_변경전"/>
      <sheetName val="UNIT DATA"/>
      <sheetName val="HYUNDAI"/>
      <sheetName val="LG-CTX"/>
      <sheetName val="TwoWayPi (2)"/>
      <sheetName val="송유관"/>
      <sheetName val="재선정계(196)"/>
      <sheetName val="추가협상13개소"/>
      <sheetName val="PCC(430개소) "/>
      <sheetName val="CA_Data"/>
      <sheetName val="MM"/>
      <sheetName val="MM_A"/>
      <sheetName val="S.Rev"/>
      <sheetName val="TPA"/>
      <sheetName val="Sales"/>
      <sheetName val="MM_F"/>
      <sheetName val="시산표"/>
      <sheetName val="MBA"/>
      <sheetName val="month"/>
      <sheetName val="TOTAL(JAN-DEC)"/>
      <sheetName val="재고"/>
      <sheetName val="Model"/>
      <sheetName val="자산list"/>
      <sheetName val="Data"/>
      <sheetName val="15년 Market Seg"/>
      <sheetName val="시도별_회사Thru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송유관"/>
      <sheetName val="Ky"/>
      <sheetName val="Spot Economics"/>
      <sheetName val="범례(필독)"/>
      <sheetName val="Input Names"/>
      <sheetName val="직매이관_관할마스터"/>
      <sheetName val="PCC"/>
      <sheetName val="LAND_HOYU"/>
      <sheetName val="LAND_YUKO"/>
      <sheetName val="US$ I (SEG.)"/>
      <sheetName val="be"/>
      <sheetName val="Spot_Economics"/>
      <sheetName val="IMPORT"/>
      <sheetName val="Data Input"/>
      <sheetName val="MN2G"/>
      <sheetName val="Data"/>
      <sheetName val="Lookup3_BTX"/>
      <sheetName val="Lookup3_GP"/>
      <sheetName val="Lookup3_Heavy"/>
      <sheetName val="Lookup3_PP"/>
      <sheetName val="DATA for Bill"/>
      <sheetName val="PV"/>
      <sheetName val="pl"/>
      <sheetName val="CASECOMP"/>
      <sheetName val="관세-기금 효과"/>
      <sheetName val="Codes"/>
      <sheetName val="#REF"/>
      <sheetName val="CB"/>
      <sheetName val="rawdata"/>
      <sheetName val="Reference"/>
      <sheetName val="BP"/>
      <sheetName val="cur_sb"/>
      <sheetName val="pre_sb"/>
      <sheetName val="Sheet1"/>
      <sheetName val="합계신고"/>
      <sheetName val="MBA"/>
      <sheetName val="FACTOR94"/>
      <sheetName val="손익요약(미사용)"/>
      <sheetName val="GraphData"/>
      <sheetName val="EX-기금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송유관"/>
      <sheetName val="Ky"/>
      <sheetName val="Spot Economics"/>
      <sheetName val="범례(필독)"/>
      <sheetName val="Input Names"/>
      <sheetName val="직매이관_관할마스터"/>
      <sheetName val="PCC"/>
      <sheetName val="LAND_HOYU"/>
      <sheetName val="LAND_YUKO"/>
      <sheetName val="US$ I (SEG.)"/>
      <sheetName val="be"/>
      <sheetName val="Spot_Economics"/>
      <sheetName val="IMPORT"/>
      <sheetName val="Data Input"/>
      <sheetName val="MN2G"/>
      <sheetName val="Data"/>
      <sheetName val="Lookup3_BTX"/>
      <sheetName val="Lookup3_GP"/>
      <sheetName val="Lookup3_Heavy"/>
      <sheetName val="Lookup3_PP"/>
      <sheetName val="DATA for Bill"/>
      <sheetName val="PV"/>
      <sheetName val="pl"/>
      <sheetName val="CASECOMP"/>
      <sheetName val="관세-기금 효과"/>
      <sheetName val="Codes"/>
      <sheetName val="#REF"/>
      <sheetName val="CB"/>
      <sheetName val="rawdata"/>
      <sheetName val="Reference"/>
      <sheetName val="BP"/>
      <sheetName val="cur_sb"/>
      <sheetName val="pre_sb"/>
      <sheetName val="Sheet1"/>
      <sheetName val="합계신고"/>
      <sheetName val="MBA"/>
      <sheetName val="FACTOR94"/>
      <sheetName val="손익요약(미사용)"/>
      <sheetName val="GraphData"/>
      <sheetName val="EX-기금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손익요약(미사용)"/>
      <sheetName val="손익분석(미사용)"/>
      <sheetName val="Sheet1"/>
      <sheetName val="pre대비final"/>
      <sheetName val="5월set up"/>
      <sheetName val="0212"/>
      <sheetName val="0212F_요약"/>
      <sheetName val="bse"/>
      <sheetName val="실적"/>
      <sheetName val="VM_NEW"/>
      <sheetName val="0201tb"/>
      <sheetName val="1_2차증감"/>
      <sheetName val="VM기준_누계 "/>
      <sheetName val="VM기준"/>
      <sheetName val="정유"/>
      <sheetName val="윤활유"/>
      <sheetName val="PP"/>
      <sheetName val="방향족"/>
      <sheetName val="SPL"/>
      <sheetName val="세전분석"/>
      <sheetName val="Module1"/>
      <sheetName val="SR-PRE비교(미사용)"/>
      <sheetName val="YTD-SR(미사용)"/>
      <sheetName val="SR-전년비교(미사용)"/>
      <sheetName val="SR(YTD)"/>
      <sheetName val="CM_M"/>
      <sheetName val="공표매출액"/>
      <sheetName val="Mer0212_final"/>
      <sheetName val="#REF"/>
      <sheetName val="IMPORT"/>
      <sheetName val="Checks"/>
      <sheetName val="5월set_up"/>
      <sheetName val="VM기준_누계_"/>
      <sheetName val="관세-기금 효과"/>
      <sheetName val="A_T Earn by Month"/>
      <sheetName val="FACTOR94"/>
      <sheetName val="Da"/>
      <sheetName val="LAND_HOYU"/>
      <sheetName val="LAND_YUKO"/>
      <sheetName val="US$ I (SEG.)"/>
      <sheetName val="Site구분"/>
      <sheetName val="월별상세"/>
      <sheetName val="TERM95-96"/>
      <sheetName val="HYUNDAI"/>
      <sheetName val="LG-CTX"/>
      <sheetName val="cash"/>
      <sheetName val="TC IN"/>
      <sheetName val="BP"/>
      <sheetName val="Back Data"/>
      <sheetName val="MBA"/>
      <sheetName val="항목"/>
      <sheetName val="New Valuation"/>
      <sheetName val="assess"/>
      <sheetName val="Code"/>
      <sheetName val="SPOT_00"/>
      <sheetName val="b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손익요약(미사용)"/>
      <sheetName val="손익분석(미사용)"/>
      <sheetName val="Sheet1"/>
      <sheetName val="pre대비final"/>
      <sheetName val="5월set up"/>
      <sheetName val="0212"/>
      <sheetName val="0212F_요약"/>
      <sheetName val="bse"/>
      <sheetName val="실적"/>
      <sheetName val="VM_NEW"/>
      <sheetName val="0201tb"/>
      <sheetName val="1_2차증감"/>
      <sheetName val="VM기준_누계 "/>
      <sheetName val="VM기준"/>
      <sheetName val="정유"/>
      <sheetName val="윤활유"/>
      <sheetName val="PP"/>
      <sheetName val="방향족"/>
      <sheetName val="SPL"/>
      <sheetName val="세전분석"/>
      <sheetName val="Module1"/>
      <sheetName val="SR-PRE비교(미사용)"/>
      <sheetName val="YTD-SR(미사용)"/>
      <sheetName val="SR-전년비교(미사용)"/>
      <sheetName val="SR(YTD)"/>
      <sheetName val="CM_M"/>
      <sheetName val="공표매출액"/>
      <sheetName val="Mer0212_final"/>
      <sheetName val="#REF"/>
      <sheetName val="IMPORT"/>
      <sheetName val="Checks"/>
      <sheetName val="5월set_up"/>
      <sheetName val="VM기준_누계_"/>
      <sheetName val="관세-기금 효과"/>
      <sheetName val="A_T Earn by Month"/>
      <sheetName val="FACTOR94"/>
      <sheetName val="Da"/>
      <sheetName val="LAND_HOYU"/>
      <sheetName val="LAND_YUKO"/>
      <sheetName val="US$ I (SEG.)"/>
      <sheetName val="Site구분"/>
      <sheetName val="월별상세"/>
      <sheetName val="TERM95-96"/>
      <sheetName val="HYUNDAI"/>
      <sheetName val="LG-CTX"/>
      <sheetName val="cash"/>
      <sheetName val="TC IN"/>
      <sheetName val="BP"/>
      <sheetName val="Back Data"/>
      <sheetName val="MBA"/>
      <sheetName val="항목"/>
      <sheetName val="New Valuation"/>
      <sheetName val="assess"/>
      <sheetName val="Code"/>
      <sheetName val="SPOT_00"/>
      <sheetName val="b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Da"/>
      <sheetName val="Fn"/>
      <sheetName val="Wf"/>
      <sheetName val="2W"/>
      <sheetName val="2W(2)"/>
      <sheetName val="3W"/>
      <sheetName val="3W(2)"/>
      <sheetName val="2D"/>
      <sheetName val="3D"/>
      <sheetName val="YW"/>
      <sheetName val="YW(2)"/>
      <sheetName val="YD"/>
      <sheetName val="CF"/>
      <sheetName val="BS"/>
      <sheetName val="BSs"/>
      <sheetName val="EVA1"/>
      <sheetName val="Rto"/>
      <sheetName val="EVA2"/>
      <sheetName val="EVA3"/>
      <sheetName val="check"/>
      <sheetName val="03bpsl"/>
      <sheetName val="SPOT_00"/>
      <sheetName val="prmap"/>
      <sheetName val="출하처"/>
      <sheetName val="TERM95-96"/>
      <sheetName val="UNIT DATA"/>
      <sheetName val="UNIT_DATA"/>
      <sheetName val="Aromatics Fuel Gas Balance"/>
      <sheetName val="HERO01"/>
      <sheetName val="PRO"/>
      <sheetName val="손익요약(미사용)"/>
      <sheetName val="관세-기금 효과"/>
      <sheetName val="RE9604"/>
      <sheetName val="MAVG"/>
      <sheetName val="이전가격"/>
      <sheetName val="가공사"/>
      <sheetName val="P50_Case"/>
      <sheetName val="특외대"/>
    </sheetNames>
    <definedNames>
      <definedName name="Print_A4"/>
      <definedName name="Print_Letter"/>
      <definedName name="Print_Qtr_A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Da"/>
      <sheetName val="Fn"/>
      <sheetName val="Wf"/>
      <sheetName val="2W"/>
      <sheetName val="2W(2)"/>
      <sheetName val="3W"/>
      <sheetName val="3W(2)"/>
      <sheetName val="2D"/>
      <sheetName val="3D"/>
      <sheetName val="YW"/>
      <sheetName val="YW(2)"/>
      <sheetName val="YD"/>
      <sheetName val="CF"/>
      <sheetName val="BS"/>
      <sheetName val="BSs"/>
      <sheetName val="EVA1"/>
      <sheetName val="Rto"/>
      <sheetName val="EVA2"/>
      <sheetName val="EVA3"/>
      <sheetName val="check"/>
      <sheetName val="03bpsl"/>
      <sheetName val="SPOT_00"/>
      <sheetName val="prmap"/>
      <sheetName val="출하처"/>
      <sheetName val="TERM95-96"/>
      <sheetName val="UNIT DATA"/>
      <sheetName val="UNIT_DATA"/>
      <sheetName val="Aromatics Fuel Gas Balance"/>
      <sheetName val="HERO01"/>
      <sheetName val="PRO"/>
      <sheetName val="손익요약(미사용)"/>
      <sheetName val="관세-기금 효과"/>
      <sheetName val="RE9604"/>
      <sheetName val="MAVG"/>
      <sheetName val="이전가격"/>
      <sheetName val="가공사"/>
      <sheetName val="P50_Case"/>
      <sheetName val="특외대"/>
    </sheetNames>
    <definedNames>
      <definedName name="Print_A4"/>
      <definedName name="Print_Letter"/>
      <definedName name="Print_Qtr_A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월별 수익률"/>
      <sheetName val="포트폴리오설계"/>
      <sheetName val="연금 및 인컴 설계"/>
      <sheetName val="부채매칭"/>
      <sheetName val="포트폴리오전략"/>
      <sheetName val="인컴포트폴리오"/>
      <sheetName val="더퍼블릭"/>
      <sheetName val="국내리츠"/>
      <sheetName val="공모주투자"/>
      <sheetName val="항쑤&amp;작은누님"/>
      <sheetName val="성환형 포트"/>
      <sheetName val="성환형 포트 (2)"/>
      <sheetName val="수수료"/>
      <sheetName val="Sheet14"/>
      <sheetName val="자산배분"/>
      <sheetName val="개별주식전략"/>
      <sheetName val="인컴포트폴리오-보유"/>
      <sheetName val="ETF 포트폴리오"/>
      <sheetName val="분산투자-종합"/>
      <sheetName val="분산투자-종합 (2)"/>
      <sheetName val="항쑤&amp;작은누님 (2)"/>
      <sheetName val="완선누님"/>
      <sheetName val="분산투자-TO BE 포트"/>
      <sheetName val="펀드 포트폴리오"/>
      <sheetName val="Cash Flow 설계"/>
      <sheetName val="듀얼모멘텀 포트폴리오"/>
      <sheetName val="듀얼모멘텀 적용"/>
      <sheetName val="듀얼모멘텀 적용 (2)"/>
      <sheetName val="BS as of 211231"/>
      <sheetName val="2021년 예산 (2)"/>
      <sheetName val="2021년 예산"/>
      <sheetName val="인컴포트폴리오 SAMPLE"/>
      <sheetName val="듀얼모멘텀"/>
      <sheetName val="개별주식모멘텀"/>
      <sheetName val="듀얼모멘텀-Back Testing"/>
      <sheetName val="듀얼모멘텀-Back Testing-결과정리"/>
      <sheetName val="IRP 매매가능 ETF"/>
      <sheetName val="Sheet4"/>
      <sheetName val="리츠 &amp; 배당주"/>
      <sheetName val="리츠 List"/>
      <sheetName val="Sheet8"/>
      <sheetName val="Never Sleep dividend portfolio"/>
      <sheetName val="Sheet7"/>
      <sheetName val="CEF"/>
      <sheetName val="100 CEF List"/>
      <sheetName val="Sheet6"/>
      <sheetName val="보험 보장분석 sheet"/>
      <sheetName val="푸르덴셜 해약환금표"/>
      <sheetName val="IRP채권ETF"/>
      <sheetName val="아파트관리비"/>
      <sheetName val="위험비위험자산"/>
      <sheetName val="Sheet1"/>
      <sheetName val="data"/>
      <sheetName val="퇴직소득세"/>
      <sheetName val="Sheet2"/>
      <sheetName val="Sheet3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월별 수익률"/>
      <sheetName val="포트폴리오설계"/>
      <sheetName val="연금 및 인컴 설계"/>
      <sheetName val="부채매칭"/>
      <sheetName val="포트폴리오전략"/>
      <sheetName val="인컴포트폴리오"/>
      <sheetName val="더퍼블릭"/>
      <sheetName val="국내리츠"/>
      <sheetName val="공모주투자"/>
      <sheetName val="항쑤&amp;작은누님"/>
      <sheetName val="성환형 포트"/>
      <sheetName val="성환형 포트 (2)"/>
      <sheetName val="수수료"/>
      <sheetName val="Sheet14"/>
      <sheetName val="자산배분"/>
      <sheetName val="개별주식전략"/>
      <sheetName val="인컴포트폴리오-보유"/>
      <sheetName val="ETF 포트폴리오"/>
      <sheetName val="분산투자-종합"/>
      <sheetName val="분산투자-종합 (2)"/>
      <sheetName val="항쑤&amp;작은누님 (2)"/>
      <sheetName val="완선누님"/>
      <sheetName val="분산투자-TO BE 포트"/>
      <sheetName val="펀드 포트폴리오"/>
      <sheetName val="Cash Flow 설계"/>
      <sheetName val="듀얼모멘텀 포트폴리오"/>
      <sheetName val="듀얼모멘텀 적용"/>
      <sheetName val="듀얼모멘텀 적용 (2)"/>
      <sheetName val="2021년 예산 (3)"/>
      <sheetName val="BS as of 211231"/>
      <sheetName val="2021년 예산"/>
      <sheetName val="인컴포트폴리오 SAMPLE"/>
      <sheetName val="듀얼모멘텀"/>
      <sheetName val="개별주식모멘텀"/>
      <sheetName val="듀얼모멘텀-Back Testing"/>
      <sheetName val="듀얼모멘텀-Back Testing-결과정리"/>
      <sheetName val="IRP 매매가능 ETF"/>
      <sheetName val="Sheet4"/>
      <sheetName val="리츠 &amp; 배당주"/>
      <sheetName val="리츠 List"/>
      <sheetName val="Sheet8"/>
      <sheetName val="Never Sleep dividend portfolio"/>
      <sheetName val="Sheet7"/>
      <sheetName val="CEF"/>
      <sheetName val="100 CEF List"/>
      <sheetName val="Sheet6"/>
      <sheetName val="보험 보장분석 sheet"/>
      <sheetName val="푸르덴셜 해약환금표"/>
      <sheetName val="IRP채권ETF"/>
      <sheetName val="아파트관리비"/>
      <sheetName val="위험비위험자산"/>
      <sheetName val="Sheet1"/>
      <sheetName val="data"/>
      <sheetName val="퇴직소득세"/>
      <sheetName val="Sheet2"/>
      <sheetName val="Sheet3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C"/>
      <sheetName val="SRW"/>
      <sheetName val="현황"/>
      <sheetName val="JAN"/>
      <sheetName val="PCC-1"/>
      <sheetName val="부탄_FS별"/>
      <sheetName val="프로판_FS별"/>
      <sheetName val="각종산출기준_변경전"/>
      <sheetName val="UNIT DATA"/>
      <sheetName val="HYUNDAI"/>
      <sheetName val="LG-CTX"/>
      <sheetName val="TwoWayPi (2)"/>
      <sheetName val="송유관"/>
      <sheetName val="재선정계(196)"/>
      <sheetName val="추가협상13개소"/>
      <sheetName val="PCC(430개소) "/>
      <sheetName val="CA_Data"/>
      <sheetName val="MM"/>
      <sheetName val="MM_A"/>
      <sheetName val="S.Rev"/>
      <sheetName val="TPA"/>
      <sheetName val="Sales"/>
      <sheetName val="MM_F"/>
      <sheetName val="시산표"/>
      <sheetName val="MBA"/>
      <sheetName val="month"/>
      <sheetName val="TOTAL(JAN-DEC)"/>
      <sheetName val="재고"/>
      <sheetName val="Model"/>
      <sheetName val="자산list"/>
      <sheetName val="Data"/>
      <sheetName val="15년 Market Seg"/>
      <sheetName val="시도별_회사Thru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Fm"/>
      <sheetName val="M(월별)"/>
      <sheetName val="M(IPP)"/>
      <sheetName val="M(MOPS)"/>
      <sheetName val="M"/>
      <sheetName val="D"/>
      <sheetName val="Prc"/>
      <sheetName val="Bd"/>
      <sheetName val="Bbl"/>
      <sheetName val="Rev"/>
      <sheetName val="Cost"/>
      <sheetName val="C"/>
      <sheetName val="Lub"/>
      <sheetName val="PP"/>
      <sheetName val="Aro"/>
      <sheetName val="AR"/>
      <sheetName val="Otr"/>
      <sheetName val="CM_M"/>
      <sheetName val="SR_YTD"/>
      <sheetName val="ER"/>
      <sheetName val="Comp"/>
      <sheetName val="Comp-F(QPRC)"/>
      <sheetName val="Comp-F(APR)"/>
      <sheetName val="Comp-F(Prc)"/>
      <sheetName val="Comp-F"/>
      <sheetName val="O"/>
      <sheetName val="Comp(QPRC)"/>
      <sheetName val="CM_01"/>
      <sheetName val="#REF"/>
      <sheetName val="PCC"/>
      <sheetName val="Scenario"/>
      <sheetName val="US$ I (SEG.)"/>
      <sheetName val="UNIT DATA"/>
      <sheetName val="Option_Data"/>
      <sheetName val="Option_Check"/>
      <sheetName val="SP_FWD_Input"/>
      <sheetName val="SP_FWD_Data"/>
      <sheetName val="BS-E"/>
      <sheetName val="BS요약"/>
      <sheetName val="Balance sheet"/>
      <sheetName val="shTemp"/>
      <sheetName val="ref.ea"/>
      <sheetName val="US$_I_(SEG_)"/>
      <sheetName val="UNIT_DATA"/>
      <sheetName val="ref_ea"/>
      <sheetName val="Sheet1"/>
      <sheetName val="관세-기금 효과"/>
      <sheetName val="EX-기금"/>
      <sheetName val="SUMMARY CTX10%"/>
      <sheetName val="cur_sb"/>
      <sheetName val="pre_sb"/>
      <sheetName val="Master 실적 Control"/>
      <sheetName val="2003년 목표관리 Master"/>
      <sheetName val="운임율표"/>
      <sheetName val="CASECOMP"/>
      <sheetName val="업무회의비"/>
      <sheetName val="영흥TL(UP,DOWN) "/>
      <sheetName val="월별 재고가액"/>
      <sheetName val="CRU"/>
    </sheetNames>
    <definedNames>
      <definedName name="인쇄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Fm"/>
      <sheetName val="M(월별)"/>
      <sheetName val="M(IPP)"/>
      <sheetName val="M(MOPS)"/>
      <sheetName val="M"/>
      <sheetName val="D"/>
      <sheetName val="Prc"/>
      <sheetName val="Bd"/>
      <sheetName val="Bbl"/>
      <sheetName val="Rev"/>
      <sheetName val="Cost"/>
      <sheetName val="C"/>
      <sheetName val="Lub"/>
      <sheetName val="PP"/>
      <sheetName val="Aro"/>
      <sheetName val="AR"/>
      <sheetName val="Otr"/>
      <sheetName val="CM_M"/>
      <sheetName val="SR_YTD"/>
      <sheetName val="ER"/>
      <sheetName val="Comp"/>
      <sheetName val="Comp-F(QPRC)"/>
      <sheetName val="Comp-F(APR)"/>
      <sheetName val="Comp-F(Prc)"/>
      <sheetName val="Comp-F"/>
      <sheetName val="O"/>
      <sheetName val="Comp(QPRC)"/>
      <sheetName val="CM_01"/>
      <sheetName val="#REF"/>
      <sheetName val="PCC"/>
      <sheetName val="Scenario"/>
      <sheetName val="US$ I (SEG.)"/>
      <sheetName val="UNIT DATA"/>
      <sheetName val="Option_Data"/>
      <sheetName val="Option_Check"/>
      <sheetName val="SP_FWD_Input"/>
      <sheetName val="SP_FWD_Data"/>
      <sheetName val="BS-E"/>
      <sheetName val="BS요약"/>
      <sheetName val="Balance sheet"/>
      <sheetName val="shTemp"/>
      <sheetName val="ref.ea"/>
      <sheetName val="US$_I_(SEG_)"/>
      <sheetName val="UNIT_DATA"/>
      <sheetName val="ref_ea"/>
      <sheetName val="Sheet1"/>
      <sheetName val="관세-기금 효과"/>
      <sheetName val="EX-기금"/>
      <sheetName val="SUMMARY CTX10%"/>
      <sheetName val="cur_sb"/>
      <sheetName val="pre_sb"/>
      <sheetName val="Master 실적 Control"/>
      <sheetName val="2003년 목표관리 Master"/>
      <sheetName val="운임율표"/>
      <sheetName val="CASECOMP"/>
      <sheetName val="업무회의비"/>
      <sheetName val="영흥TL(UP,DOWN) "/>
      <sheetName val="월별 재고가액"/>
      <sheetName val="CRU"/>
    </sheetNames>
    <definedNames>
      <definedName name="인쇄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"/>
      <sheetName val="지역별수출"/>
      <sheetName val="손익요약(미사용)"/>
      <sheetName val="관세-기금 효과"/>
      <sheetName val="EX-기금"/>
      <sheetName val="손익요약"/>
      <sheetName val="IMPORT"/>
      <sheetName val="직매이관_관할마스터"/>
      <sheetName val="HYUNDAI"/>
      <sheetName val="CRU"/>
      <sheetName val="LG-CTX"/>
      <sheetName val="출하처"/>
      <sheetName val="제품"/>
      <sheetName val="관세-기금_효과"/>
      <sheetName val="OWNUSE"/>
      <sheetName val="INV"/>
      <sheetName val="Economics"/>
      <sheetName val="ModelSetup"/>
      <sheetName val="TwoWayPi (2)"/>
      <sheetName val="Dratio2 (2)"/>
      <sheetName val="TwoWayPi2 (2)"/>
      <sheetName val="이름"/>
      <sheetName val="원본"/>
      <sheetName val="요인분석"/>
      <sheetName val="TERM95-96"/>
      <sheetName val="SUMMARY CTX10%"/>
      <sheetName val="MBA"/>
      <sheetName val="횡성fullcapa(36만조)-Layout-1공1층"/>
      <sheetName val="Ky"/>
      <sheetName val="Site구분"/>
      <sheetName val="emerg 1"/>
      <sheetName val="Table"/>
    </sheetNames>
    <definedNames>
      <definedName name="Print_A4"/>
      <definedName name="Print_Letter"/>
      <definedName name="Print_Qtr_A4"/>
      <definedName name="Print_Qtr_Lette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"/>
      <sheetName val="지역별수출"/>
      <sheetName val="손익요약(미사용)"/>
      <sheetName val="관세-기금 효과"/>
      <sheetName val="EX-기금"/>
      <sheetName val="손익요약"/>
      <sheetName val="IMPORT"/>
      <sheetName val="직매이관_관할마스터"/>
      <sheetName val="HYUNDAI"/>
      <sheetName val="CRU"/>
      <sheetName val="LG-CTX"/>
      <sheetName val="출하처"/>
      <sheetName val="제품"/>
      <sheetName val="관세-기금_효과"/>
      <sheetName val="OWNUSE"/>
      <sheetName val="INV"/>
      <sheetName val="Economics"/>
      <sheetName val="ModelSetup"/>
      <sheetName val="TwoWayPi (2)"/>
      <sheetName val="Dratio2 (2)"/>
      <sheetName val="TwoWayPi2 (2)"/>
      <sheetName val="이름"/>
      <sheetName val="원본"/>
      <sheetName val="요인분석"/>
      <sheetName val="TERM95-96"/>
      <sheetName val="SUMMARY CTX10%"/>
      <sheetName val="MBA"/>
      <sheetName val="횡성fullcapa(36만조)-Layout-1공1층"/>
      <sheetName val="Ky"/>
      <sheetName val="Site구분"/>
      <sheetName val="emerg 1"/>
      <sheetName val="Table"/>
    </sheetNames>
    <definedNames>
      <definedName name="Print_A4"/>
      <definedName name="Print_Letter"/>
      <definedName name="Print_Qtr_A4"/>
      <definedName name="Print_Qtr_Lette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Valuation"/>
      <sheetName val="MBA"/>
      <sheetName val="Crude &amp; Gas Inputs"/>
      <sheetName val="LPG Inputs"/>
      <sheetName val="관세-기금 효과"/>
      <sheetName val="기본"/>
      <sheetName val="RPT_D"/>
      <sheetName val="RPT_M"/>
      <sheetName val="RPT_S"/>
      <sheetName val="month"/>
      <sheetName val="TOTAL(JAN-DEC)"/>
      <sheetName val="Crude_&amp;_Gas_Inputs"/>
      <sheetName val="LPG_Inputs"/>
      <sheetName val="관세-기금_효과"/>
      <sheetName val="#REF"/>
      <sheetName val="cc무상수량"/>
      <sheetName val="Sheet1 (6)"/>
      <sheetName val="만기잔액"/>
      <sheetName val="상수도토공집계표"/>
      <sheetName val="Fn"/>
      <sheetName val="CutTarPrice2003"/>
      <sheetName val="Stocks02"/>
      <sheetName val="상환스케줄"/>
      <sheetName val="Code"/>
      <sheetName val="DT"/>
      <sheetName val="SPOT_00"/>
      <sheetName val="Sheet4"/>
      <sheetName val="PSV"/>
      <sheetName val="손익가정10"/>
      <sheetName val="횡성fullcapa(36만조)-Layout-1공1층"/>
      <sheetName val="PCC"/>
      <sheetName val="Asset9809CAK"/>
      <sheetName val="FACTOR94"/>
      <sheetName val="손익요약(미사용)"/>
      <sheetName val="최초"/>
      <sheetName val="Info"/>
      <sheetName val="송유관"/>
      <sheetName val="Ky"/>
      <sheetName val="Spot Economics"/>
      <sheetName val="be"/>
      <sheetName val="직매이관_관할마스터"/>
      <sheetName val="Input Names"/>
      <sheetName val="Spot_Economics"/>
      <sheetName val="범례(필독)"/>
      <sheetName val="IMPORT"/>
      <sheetName val="Data"/>
      <sheetName val="Lookup3_BTX"/>
      <sheetName val="Lookup3_GP"/>
      <sheetName val="Lookup3_Heavy"/>
      <sheetName val="Lookup3_PP"/>
      <sheetName val="DATA for Bill"/>
      <sheetName val="LAND_HOYU"/>
      <sheetName val="LAND_YUKO"/>
      <sheetName val="US$ I (SEG.)"/>
      <sheetName val="MN2G"/>
      <sheetName val="PV"/>
      <sheetName val="Data Input"/>
      <sheetName val="pl"/>
      <sheetName val="CASECOMP"/>
      <sheetName val="CB"/>
      <sheetName val="Codes"/>
      <sheetName val="Reference"/>
      <sheetName val="rawdata"/>
      <sheetName val="BP"/>
      <sheetName val="cur_sb"/>
      <sheetName val="pre_sb"/>
      <sheetName val="Sheet1"/>
      <sheetName val="합계신고"/>
      <sheetName val="GraphData"/>
      <sheetName val="EX-기금"/>
      <sheetName val="param"/>
      <sheetName val="Table"/>
      <sheetName val="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tion"/>
      <sheetName val="simulation (cc만)"/>
      <sheetName val="CC비율"/>
      <sheetName val="CC(영문)"/>
      <sheetName val="Sheet2"/>
      <sheetName val="CC당위성"/>
      <sheetName val="CC 시나리오"/>
      <sheetName val="PCC"/>
      <sheetName val="세부계획"/>
      <sheetName val="Performance"/>
      <sheetName val="base case (2)"/>
      <sheetName val="CASECOMP"/>
      <sheetName val="Sim"/>
      <sheetName val="Exp(Data)"/>
      <sheetName val="simulation_(cc만)"/>
      <sheetName val="CC_시나리오"/>
      <sheetName val="base_case_(2)"/>
      <sheetName val="Freight Rates"/>
      <sheetName val="shTemp"/>
      <sheetName val="ref.ea"/>
      <sheetName val="Cement"/>
      <sheetName val="MACRO"/>
      <sheetName val="용량표1"/>
      <sheetName val="용량표2"/>
      <sheetName val="TABLE"/>
      <sheetName val="pl"/>
      <sheetName val="변경총괄지(1)"/>
      <sheetName val="Network Value(2003)"/>
      <sheetName val="만기잔액"/>
      <sheetName val="Crude Actual"/>
      <sheetName val="PMS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tion"/>
      <sheetName val="simulation (cc만)"/>
      <sheetName val="CC비율"/>
      <sheetName val="CC(영문)"/>
      <sheetName val="Sheet2"/>
      <sheetName val="CC당위성"/>
      <sheetName val="CC 시나리오"/>
      <sheetName val="PCC"/>
      <sheetName val="세부계획"/>
      <sheetName val="Performance"/>
      <sheetName val="base case (2)"/>
      <sheetName val="CASECOMP"/>
      <sheetName val="Sim"/>
      <sheetName val="Exp(Data)"/>
      <sheetName val="simulation_(cc만)"/>
      <sheetName val="CC_시나리오"/>
      <sheetName val="base_case_(2)"/>
      <sheetName val="Freight Rates"/>
      <sheetName val="shTemp"/>
      <sheetName val="ref.ea"/>
      <sheetName val="Cement"/>
      <sheetName val="MACRO"/>
      <sheetName val="용량표1"/>
      <sheetName val="용량표2"/>
      <sheetName val="TABLE"/>
      <sheetName val="pl"/>
      <sheetName val="변경총괄지(1)"/>
      <sheetName val="Network Value(2003)"/>
      <sheetName val="만기잔액"/>
      <sheetName val="Crude Actual"/>
      <sheetName val="PMS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ark Junwan" id="{B00D6DBE-0449-C84A-836E-D3B3C8893DEC}" userId="6201ac03d97368e8" providerId="Windows Live"/>
</personList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9" dT="2024-03-25T05:14:32.74" personId="{B00D6DBE-0449-C84A-836E-D3B3C8893DEC}" id="{E19D6082-B794-274A-9E24-3C59AF98C880}">
    <text>듀레이션 24.18년</text>
  </threadedComment>
  <threadedComment ref="E30" dT="2024-02-19T03:49:45.19" personId="{B00D6DBE-0449-C84A-836E-D3B3C8893DEC}" id="{AD6E2E8D-EC74-0F44-BAF5-03209F56B902}">
    <text xml:space="preserve">듀레이션 17.35년 
</text>
  </threadedComment>
  <threadedComment ref="E31" dT="2024-02-19T03:49:45.19" personId="{B00D6DBE-0449-C84A-836E-D3B3C8893DEC}" id="{0FF3EB7D-6063-4D42-BC87-6BEE409BC824}">
    <text xml:space="preserve">듀레이션 17.35년 
</text>
  </threadedComment>
  <threadedComment ref="E35" dT="2024-02-19T04:03:51.94" personId="{B00D6DBE-0449-C84A-836E-D3B3C8893DEC}" id="{2A0DACFC-34A0-8F4E-8088-E951A36F22E5}">
    <text>애플 30% + 국내 3년 미만 단기국고채 70%</text>
  </threadedComment>
  <threadedComment ref="E37" dT="2024-03-25T05:12:20.30" personId="{B00D6DBE-0449-C84A-836E-D3B3C8893DEC}" id="{51291EAD-544E-6F41-AF20-C78595FBB195}">
    <text>애플 30% + 국내 3년 미만 단기국고채 70%</text>
  </threadedComment>
  <threadedComment ref="E38" dT="2024-02-19T04:04:26.49" personId="{B00D6DBE-0449-C84A-836E-D3B3C8893DEC}" id="{EC193E12-47B5-5F44-B798-38F5DB993CAF}">
    <text>테슬라 30% + 국내 3~10년 중기 국고채 70%</text>
  </threadedComment>
  <threadedComment ref="E39" dT="2024-02-19T04:05:29.77" personId="{B00D6DBE-0449-C84A-836E-D3B3C8893DEC}" id="{E95B3845-A081-A740-A8D3-A870FFDF3DD6}">
    <text xml:space="preserve">앤비디아 30% + 국내 3년미만 단기국고채 70% </text>
  </threadedComment>
  <threadedComment ref="E44" dT="2024-03-25T05:42:09.50" personId="{B00D6DBE-0449-C84A-836E-D3B3C8893DEC}" id="{0526523F-E70A-7B42-B44A-4ABC116E4340}">
    <text>분배금 미지급 후 재투자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B1069-556D-B145-859F-48350D6B08E0}">
  <dimension ref="B1:X112"/>
  <sheetViews>
    <sheetView zoomScaleNormal="80" workbookViewId="0">
      <selection activeCell="B11" sqref="B11"/>
    </sheetView>
  </sheetViews>
  <sheetFormatPr baseColWidth="10" defaultColWidth="8.83203125" defaultRowHeight="14"/>
  <cols>
    <col min="1" max="1" width="3.1640625" style="28" customWidth="1"/>
    <col min="2" max="2" width="20.6640625" style="28" customWidth="1"/>
    <col min="3" max="3" width="34.33203125" style="28" customWidth="1"/>
    <col min="4" max="5" width="13.1640625" style="28" customWidth="1"/>
    <col min="6" max="6" width="14.83203125" style="28" bestFit="1" customWidth="1"/>
    <col min="7" max="12" width="13.1640625" style="28" customWidth="1"/>
    <col min="13" max="18" width="13.1640625" style="31" customWidth="1"/>
    <col min="19" max="19" width="13.1640625" style="28" customWidth="1"/>
    <col min="20" max="20" width="14.1640625" style="28" customWidth="1"/>
    <col min="21" max="21" width="13.1640625" style="30" customWidth="1"/>
    <col min="22" max="22" width="3.6640625" style="29" customWidth="1"/>
    <col min="25" max="26" width="18.5" style="28" customWidth="1"/>
    <col min="27" max="16384" width="8.83203125" style="28"/>
  </cols>
  <sheetData>
    <row r="1" spans="2:24" ht="42" customHeight="1"/>
    <row r="2" spans="2:24" ht="34" customHeight="1">
      <c r="B2" s="141" t="s">
        <v>118</v>
      </c>
    </row>
    <row r="3" spans="2:24" ht="14" customHeight="1">
      <c r="B3" s="123"/>
      <c r="L3" s="36"/>
    </row>
    <row r="4" spans="2:24" ht="17" thickBot="1">
      <c r="B4" s="122"/>
      <c r="C4" s="122"/>
      <c r="P4" s="121"/>
      <c r="S4" s="120" t="s">
        <v>78</v>
      </c>
      <c r="T4" s="120"/>
      <c r="U4" s="119"/>
    </row>
    <row r="5" spans="2:24" ht="31.5" customHeight="1" thickBot="1">
      <c r="B5" s="117" t="s">
        <v>77</v>
      </c>
      <c r="C5" s="116" t="s">
        <v>76</v>
      </c>
      <c r="D5" s="115" t="s">
        <v>82</v>
      </c>
      <c r="E5" s="114" t="s">
        <v>83</v>
      </c>
      <c r="F5" s="113" t="s">
        <v>94</v>
      </c>
      <c r="G5" s="112" t="s">
        <v>69</v>
      </c>
      <c r="H5" s="111" t="s">
        <v>68</v>
      </c>
      <c r="I5" s="111" t="s">
        <v>67</v>
      </c>
      <c r="J5" s="112" t="s">
        <v>66</v>
      </c>
      <c r="K5" s="111" t="s">
        <v>65</v>
      </c>
      <c r="L5" s="111" t="s">
        <v>64</v>
      </c>
      <c r="M5" s="112" t="s">
        <v>63</v>
      </c>
      <c r="N5" s="111" t="s">
        <v>62</v>
      </c>
      <c r="O5" s="111" t="s">
        <v>61</v>
      </c>
      <c r="P5" s="112" t="s">
        <v>60</v>
      </c>
      <c r="Q5" s="111" t="s">
        <v>59</v>
      </c>
      <c r="R5" s="111" t="s">
        <v>75</v>
      </c>
      <c r="S5" s="110" t="s">
        <v>95</v>
      </c>
      <c r="T5" s="110" t="s">
        <v>74</v>
      </c>
      <c r="U5" s="109" t="s">
        <v>73</v>
      </c>
    </row>
    <row r="6" spans="2:24" ht="17.25" customHeight="1">
      <c r="B6" s="70" t="s">
        <v>84</v>
      </c>
      <c r="C6" s="91" t="s">
        <v>96</v>
      </c>
      <c r="D6" s="93"/>
      <c r="E6" s="73"/>
      <c r="F6" s="68"/>
      <c r="G6" s="72"/>
      <c r="H6" s="118"/>
      <c r="I6" s="72"/>
      <c r="J6" s="118"/>
      <c r="K6" s="72"/>
      <c r="L6" s="118"/>
      <c r="M6" s="72"/>
      <c r="N6" s="118"/>
      <c r="O6" s="72"/>
      <c r="P6" s="118"/>
      <c r="Q6" s="72"/>
      <c r="R6" s="118"/>
      <c r="S6" s="118">
        <f>SUM(G6:R6)</f>
        <v>0</v>
      </c>
      <c r="T6" s="118">
        <f>S6-F6</f>
        <v>0</v>
      </c>
      <c r="U6" s="59"/>
    </row>
    <row r="7" spans="2:24" ht="17.25" customHeight="1">
      <c r="B7" s="70"/>
      <c r="C7" s="91" t="s">
        <v>97</v>
      </c>
      <c r="D7" s="90"/>
      <c r="E7" s="69"/>
      <c r="F7" s="68"/>
      <c r="G7" s="72"/>
      <c r="H7" s="118"/>
      <c r="I7" s="118"/>
      <c r="J7" s="124"/>
      <c r="K7" s="118"/>
      <c r="L7" s="118"/>
      <c r="M7" s="118"/>
      <c r="N7" s="118"/>
      <c r="O7" s="118"/>
      <c r="P7" s="118"/>
      <c r="Q7" s="118"/>
      <c r="R7" s="118"/>
      <c r="S7" s="118">
        <f t="shared" ref="S7:S18" si="0">SUM(G7:R7)</f>
        <v>0</v>
      </c>
      <c r="T7" s="118">
        <f t="shared" ref="T7:T18" si="1">S7-F7</f>
        <v>0</v>
      </c>
      <c r="U7" s="59"/>
    </row>
    <row r="8" spans="2:24" ht="17.25" customHeight="1">
      <c r="B8" s="70"/>
      <c r="C8" s="91" t="s">
        <v>21</v>
      </c>
      <c r="D8" s="90"/>
      <c r="E8" s="69"/>
      <c r="F8" s="68"/>
      <c r="G8" s="72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>
        <f t="shared" si="0"/>
        <v>0</v>
      </c>
      <c r="T8" s="118">
        <f t="shared" si="1"/>
        <v>0</v>
      </c>
      <c r="U8" s="59"/>
      <c r="V8" s="28"/>
      <c r="W8" s="28"/>
      <c r="X8" s="28"/>
    </row>
    <row r="9" spans="2:24" ht="17.25" customHeight="1">
      <c r="B9" s="279" t="s">
        <v>15</v>
      </c>
      <c r="C9" s="280"/>
      <c r="D9" s="88">
        <f t="shared" ref="D9:R9" si="2">SUM(D6:D8)</f>
        <v>0</v>
      </c>
      <c r="E9" s="88">
        <f t="shared" si="2"/>
        <v>0</v>
      </c>
      <c r="F9" s="92">
        <f t="shared" si="2"/>
        <v>0</v>
      </c>
      <c r="G9" s="88">
        <f t="shared" si="2"/>
        <v>0</v>
      </c>
      <c r="H9" s="88">
        <f t="shared" si="2"/>
        <v>0</v>
      </c>
      <c r="I9" s="88">
        <f t="shared" si="2"/>
        <v>0</v>
      </c>
      <c r="J9" s="88">
        <f t="shared" si="2"/>
        <v>0</v>
      </c>
      <c r="K9" s="88">
        <f t="shared" si="2"/>
        <v>0</v>
      </c>
      <c r="L9" s="88">
        <f t="shared" si="2"/>
        <v>0</v>
      </c>
      <c r="M9" s="88">
        <f t="shared" si="2"/>
        <v>0</v>
      </c>
      <c r="N9" s="88">
        <f t="shared" si="2"/>
        <v>0</v>
      </c>
      <c r="O9" s="88">
        <f t="shared" si="2"/>
        <v>0</v>
      </c>
      <c r="P9" s="88">
        <f t="shared" si="2"/>
        <v>0</v>
      </c>
      <c r="Q9" s="88">
        <f t="shared" si="2"/>
        <v>0</v>
      </c>
      <c r="R9" s="88">
        <f t="shared" si="2"/>
        <v>0</v>
      </c>
      <c r="S9" s="88">
        <f t="shared" si="0"/>
        <v>0</v>
      </c>
      <c r="T9" s="88">
        <f t="shared" si="1"/>
        <v>0</v>
      </c>
      <c r="U9" s="64" t="e">
        <f>F9/S9-1</f>
        <v>#DIV/0!</v>
      </c>
      <c r="V9" s="28"/>
      <c r="W9" s="28"/>
      <c r="X9" s="28"/>
    </row>
    <row r="10" spans="2:24" ht="17.25" customHeight="1">
      <c r="B10" s="70" t="s">
        <v>85</v>
      </c>
      <c r="C10" s="91" t="s">
        <v>96</v>
      </c>
      <c r="D10" s="93"/>
      <c r="E10" s="73"/>
      <c r="F10" s="68"/>
      <c r="G10" s="72"/>
      <c r="H10" s="118"/>
      <c r="I10" s="72"/>
      <c r="J10" s="118"/>
      <c r="K10" s="72"/>
      <c r="L10" s="118"/>
      <c r="M10" s="72"/>
      <c r="N10" s="118"/>
      <c r="O10" s="72"/>
      <c r="P10" s="118"/>
      <c r="Q10" s="72"/>
      <c r="R10" s="118"/>
      <c r="S10" s="118">
        <f t="shared" si="0"/>
        <v>0</v>
      </c>
      <c r="T10" s="118">
        <f t="shared" si="1"/>
        <v>0</v>
      </c>
      <c r="U10" s="59"/>
    </row>
    <row r="11" spans="2:24" ht="17.25" customHeight="1">
      <c r="B11" s="70"/>
      <c r="C11" s="91" t="s">
        <v>97</v>
      </c>
      <c r="D11" s="90"/>
      <c r="E11" s="69"/>
      <c r="F11" s="68"/>
      <c r="G11" s="72"/>
      <c r="H11" s="118"/>
      <c r="I11" s="118"/>
      <c r="J11" s="124"/>
      <c r="K11" s="118"/>
      <c r="L11" s="118"/>
      <c r="M11" s="118"/>
      <c r="N11" s="118"/>
      <c r="O11" s="118"/>
      <c r="P11" s="118"/>
      <c r="Q11" s="118"/>
      <c r="R11" s="118"/>
      <c r="S11" s="118">
        <f t="shared" si="0"/>
        <v>0</v>
      </c>
      <c r="T11" s="118">
        <f t="shared" si="1"/>
        <v>0</v>
      </c>
      <c r="U11" s="59"/>
    </row>
    <row r="12" spans="2:24" ht="17.25" customHeight="1">
      <c r="B12" s="70"/>
      <c r="C12" s="91" t="s">
        <v>21</v>
      </c>
      <c r="D12" s="90"/>
      <c r="E12" s="69"/>
      <c r="F12" s="68"/>
      <c r="G12" s="72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>
        <f t="shared" si="0"/>
        <v>0</v>
      </c>
      <c r="T12" s="118">
        <f t="shared" si="1"/>
        <v>0</v>
      </c>
      <c r="U12" s="59"/>
      <c r="V12" s="28"/>
      <c r="W12" s="28"/>
      <c r="X12" s="28"/>
    </row>
    <row r="13" spans="2:24" ht="17.25" customHeight="1">
      <c r="B13" s="279" t="s">
        <v>15</v>
      </c>
      <c r="C13" s="280"/>
      <c r="D13" s="88">
        <f t="shared" ref="D13:R13" si="3">SUM(D10:D12)</f>
        <v>0</v>
      </c>
      <c r="E13" s="88">
        <f t="shared" si="3"/>
        <v>0</v>
      </c>
      <c r="F13" s="92">
        <f t="shared" si="3"/>
        <v>0</v>
      </c>
      <c r="G13" s="88">
        <f t="shared" si="3"/>
        <v>0</v>
      </c>
      <c r="H13" s="88">
        <f t="shared" si="3"/>
        <v>0</v>
      </c>
      <c r="I13" s="88">
        <f t="shared" si="3"/>
        <v>0</v>
      </c>
      <c r="J13" s="88">
        <f t="shared" si="3"/>
        <v>0</v>
      </c>
      <c r="K13" s="88">
        <f t="shared" si="3"/>
        <v>0</v>
      </c>
      <c r="L13" s="88">
        <f t="shared" si="3"/>
        <v>0</v>
      </c>
      <c r="M13" s="88">
        <f t="shared" si="3"/>
        <v>0</v>
      </c>
      <c r="N13" s="88">
        <f t="shared" si="3"/>
        <v>0</v>
      </c>
      <c r="O13" s="88">
        <f t="shared" si="3"/>
        <v>0</v>
      </c>
      <c r="P13" s="88">
        <f t="shared" si="3"/>
        <v>0</v>
      </c>
      <c r="Q13" s="88">
        <f t="shared" si="3"/>
        <v>0</v>
      </c>
      <c r="R13" s="88">
        <f t="shared" si="3"/>
        <v>0</v>
      </c>
      <c r="S13" s="88">
        <f t="shared" si="0"/>
        <v>0</v>
      </c>
      <c r="T13" s="88">
        <f t="shared" si="1"/>
        <v>0</v>
      </c>
      <c r="U13" s="64" t="e">
        <f>F13/S13-1</f>
        <v>#DIV/0!</v>
      </c>
      <c r="V13" s="28"/>
      <c r="W13" s="28"/>
      <c r="X13" s="28"/>
    </row>
    <row r="14" spans="2:24" ht="17.25" customHeight="1">
      <c r="B14" s="70" t="s">
        <v>86</v>
      </c>
      <c r="C14" s="91" t="s">
        <v>87</v>
      </c>
      <c r="D14" s="93"/>
      <c r="E14" s="73"/>
      <c r="F14" s="68"/>
      <c r="G14" s="72"/>
      <c r="H14" s="118"/>
      <c r="I14" s="72"/>
      <c r="J14" s="118"/>
      <c r="K14" s="72"/>
      <c r="L14" s="118"/>
      <c r="M14" s="72"/>
      <c r="N14" s="118"/>
      <c r="O14" s="72"/>
      <c r="P14" s="118"/>
      <c r="Q14" s="72"/>
      <c r="R14" s="118"/>
      <c r="S14" s="118">
        <f t="shared" si="0"/>
        <v>0</v>
      </c>
      <c r="T14" s="118">
        <f t="shared" si="1"/>
        <v>0</v>
      </c>
      <c r="U14" s="59"/>
    </row>
    <row r="15" spans="2:24" ht="17.25" customHeight="1">
      <c r="B15" s="70"/>
      <c r="C15" s="91" t="s">
        <v>88</v>
      </c>
      <c r="D15" s="90"/>
      <c r="E15" s="69"/>
      <c r="F15" s="68"/>
      <c r="G15" s="72"/>
      <c r="H15" s="118"/>
      <c r="I15" s="118"/>
      <c r="J15" s="124"/>
      <c r="K15" s="118"/>
      <c r="L15" s="118"/>
      <c r="M15" s="118"/>
      <c r="N15" s="118"/>
      <c r="O15" s="118"/>
      <c r="P15" s="118"/>
      <c r="Q15" s="118"/>
      <c r="R15" s="118"/>
      <c r="S15" s="118">
        <f t="shared" si="0"/>
        <v>0</v>
      </c>
      <c r="T15" s="118">
        <f t="shared" si="1"/>
        <v>0</v>
      </c>
      <c r="U15" s="59"/>
    </row>
    <row r="16" spans="2:24" ht="17.25" customHeight="1">
      <c r="B16" s="70"/>
      <c r="C16" s="91" t="s">
        <v>21</v>
      </c>
      <c r="D16" s="90"/>
      <c r="E16" s="69"/>
      <c r="F16" s="68"/>
      <c r="G16" s="72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>
        <f t="shared" si="0"/>
        <v>0</v>
      </c>
      <c r="T16" s="118">
        <f t="shared" si="1"/>
        <v>0</v>
      </c>
      <c r="U16" s="59"/>
      <c r="V16" s="28"/>
      <c r="W16" s="28"/>
      <c r="X16" s="28"/>
    </row>
    <row r="17" spans="2:24" ht="17.25" customHeight="1" thickBot="1">
      <c r="B17" s="279" t="s">
        <v>15</v>
      </c>
      <c r="C17" s="280"/>
      <c r="D17" s="88">
        <f t="shared" ref="D17:R17" si="4">SUM(D14:D16)</f>
        <v>0</v>
      </c>
      <c r="E17" s="88">
        <f t="shared" si="4"/>
        <v>0</v>
      </c>
      <c r="F17" s="92">
        <f t="shared" si="4"/>
        <v>0</v>
      </c>
      <c r="G17" s="88">
        <f t="shared" si="4"/>
        <v>0</v>
      </c>
      <c r="H17" s="88">
        <f t="shared" si="4"/>
        <v>0</v>
      </c>
      <c r="I17" s="88">
        <f t="shared" si="4"/>
        <v>0</v>
      </c>
      <c r="J17" s="88">
        <f t="shared" si="4"/>
        <v>0</v>
      </c>
      <c r="K17" s="88">
        <f t="shared" si="4"/>
        <v>0</v>
      </c>
      <c r="L17" s="88">
        <f t="shared" si="4"/>
        <v>0</v>
      </c>
      <c r="M17" s="88">
        <f t="shared" si="4"/>
        <v>0</v>
      </c>
      <c r="N17" s="88">
        <f t="shared" si="4"/>
        <v>0</v>
      </c>
      <c r="O17" s="88">
        <f t="shared" si="4"/>
        <v>0</v>
      </c>
      <c r="P17" s="88">
        <f t="shared" si="4"/>
        <v>0</v>
      </c>
      <c r="Q17" s="88">
        <f t="shared" si="4"/>
        <v>0</v>
      </c>
      <c r="R17" s="88">
        <f t="shared" si="4"/>
        <v>0</v>
      </c>
      <c r="S17" s="88">
        <f t="shared" si="0"/>
        <v>0</v>
      </c>
      <c r="T17" s="88">
        <f t="shared" si="1"/>
        <v>0</v>
      </c>
      <c r="U17" s="64" t="e">
        <f>F17/S17-1</f>
        <v>#DIV/0!</v>
      </c>
      <c r="V17" s="28"/>
      <c r="W17" s="28"/>
      <c r="X17" s="28"/>
    </row>
    <row r="18" spans="2:24" ht="27" customHeight="1" thickBot="1">
      <c r="B18" s="281" t="s">
        <v>72</v>
      </c>
      <c r="C18" s="282"/>
      <c r="D18" s="50">
        <f>D9+D13+D17</f>
        <v>0</v>
      </c>
      <c r="E18" s="50">
        <f>E9+E13+E17</f>
        <v>0</v>
      </c>
      <c r="F18" s="50">
        <f>F9+F13+F17</f>
        <v>0</v>
      </c>
      <c r="G18" s="50">
        <f>G9+G13+G17</f>
        <v>0</v>
      </c>
      <c r="H18" s="51">
        <f t="shared" ref="H18:R18" si="5">H9+H13+H17</f>
        <v>0</v>
      </c>
      <c r="I18" s="51">
        <f t="shared" si="5"/>
        <v>0</v>
      </c>
      <c r="J18" s="51">
        <f t="shared" si="5"/>
        <v>0</v>
      </c>
      <c r="K18" s="51">
        <f t="shared" si="5"/>
        <v>0</v>
      </c>
      <c r="L18" s="51">
        <f t="shared" si="5"/>
        <v>0</v>
      </c>
      <c r="M18" s="51">
        <f t="shared" si="5"/>
        <v>0</v>
      </c>
      <c r="N18" s="51">
        <f t="shared" si="5"/>
        <v>0</v>
      </c>
      <c r="O18" s="51">
        <f t="shared" si="5"/>
        <v>0</v>
      </c>
      <c r="P18" s="51">
        <f t="shared" si="5"/>
        <v>0</v>
      </c>
      <c r="Q18" s="51">
        <f t="shared" si="5"/>
        <v>0</v>
      </c>
      <c r="R18" s="51">
        <f t="shared" si="5"/>
        <v>0</v>
      </c>
      <c r="S18" s="51">
        <f t="shared" si="0"/>
        <v>0</v>
      </c>
      <c r="T18" s="50">
        <f t="shared" si="1"/>
        <v>0</v>
      </c>
      <c r="U18" s="50" t="e">
        <f>F18/S18-1</f>
        <v>#DIV/0!</v>
      </c>
      <c r="W18" s="28"/>
      <c r="X18" s="28"/>
    </row>
    <row r="19" spans="2:24" ht="6.75" customHeight="1">
      <c r="F19" s="36"/>
      <c r="M19" s="28"/>
      <c r="N19" s="28"/>
      <c r="O19" s="28"/>
      <c r="P19" s="28"/>
      <c r="Q19" s="28"/>
      <c r="R19" s="28"/>
      <c r="W19" s="28"/>
      <c r="X19" s="28"/>
    </row>
    <row r="20" spans="2:24" ht="6.75" customHeight="1">
      <c r="M20" s="28"/>
      <c r="N20" s="28"/>
      <c r="O20" s="28"/>
      <c r="P20" s="28"/>
      <c r="Q20" s="28"/>
      <c r="R20" s="28"/>
      <c r="W20" s="28"/>
      <c r="X20" s="28"/>
    </row>
    <row r="21" spans="2:24" ht="6.75" customHeight="1" thickBot="1">
      <c r="M21" s="28"/>
      <c r="N21" s="28"/>
      <c r="O21" s="28"/>
      <c r="P21" s="28"/>
      <c r="Q21" s="28"/>
      <c r="R21" s="28"/>
      <c r="W21" s="28"/>
      <c r="X21" s="28"/>
    </row>
    <row r="22" spans="2:24" ht="31.5" customHeight="1" thickBot="1">
      <c r="B22" s="117" t="s">
        <v>71</v>
      </c>
      <c r="C22" s="116" t="s">
        <v>70</v>
      </c>
      <c r="D22" s="115" t="s">
        <v>82</v>
      </c>
      <c r="E22" s="114" t="s">
        <v>83</v>
      </c>
      <c r="F22" s="113" t="s">
        <v>94</v>
      </c>
      <c r="G22" s="112" t="s">
        <v>69</v>
      </c>
      <c r="H22" s="111" t="s">
        <v>68</v>
      </c>
      <c r="I22" s="111" t="s">
        <v>67</v>
      </c>
      <c r="J22" s="112" t="s">
        <v>66</v>
      </c>
      <c r="K22" s="111" t="s">
        <v>65</v>
      </c>
      <c r="L22" s="111" t="s">
        <v>64</v>
      </c>
      <c r="M22" s="112" t="s">
        <v>63</v>
      </c>
      <c r="N22" s="111" t="s">
        <v>62</v>
      </c>
      <c r="O22" s="111" t="s">
        <v>61</v>
      </c>
      <c r="P22" s="112" t="s">
        <v>60</v>
      </c>
      <c r="Q22" s="111" t="s">
        <v>59</v>
      </c>
      <c r="R22" s="112" t="s">
        <v>58</v>
      </c>
      <c r="S22" s="110" t="s">
        <v>95</v>
      </c>
      <c r="T22" s="110" t="s">
        <v>74</v>
      </c>
      <c r="U22" s="109" t="s">
        <v>57</v>
      </c>
      <c r="W22" s="28"/>
      <c r="X22" s="28"/>
    </row>
    <row r="23" spans="2:24" ht="22.5" customHeight="1">
      <c r="B23" s="108" t="s">
        <v>56</v>
      </c>
      <c r="C23" s="78"/>
      <c r="D23" s="77"/>
      <c r="E23" s="10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4"/>
      <c r="W23" s="28"/>
      <c r="X23" s="28"/>
    </row>
    <row r="24" spans="2:24" ht="17.25" customHeight="1">
      <c r="B24" s="70" t="s">
        <v>55</v>
      </c>
      <c r="C24" s="71" t="s">
        <v>54</v>
      </c>
      <c r="D24" s="93"/>
      <c r="E24" s="73"/>
      <c r="F24" s="68"/>
      <c r="G24" s="72"/>
      <c r="H24" s="118"/>
      <c r="I24" s="72"/>
      <c r="J24" s="118"/>
      <c r="K24" s="72"/>
      <c r="L24" s="118"/>
      <c r="M24" s="72"/>
      <c r="N24" s="118"/>
      <c r="O24" s="72"/>
      <c r="P24" s="118"/>
      <c r="Q24" s="72"/>
      <c r="R24" s="118"/>
      <c r="S24" s="118">
        <f t="shared" ref="S24:S79" si="6">SUM(G24:R24)</f>
        <v>0</v>
      </c>
      <c r="T24" s="118">
        <f>S24-F24</f>
        <v>0</v>
      </c>
      <c r="U24" s="59"/>
      <c r="W24" s="28"/>
      <c r="X24" s="28"/>
    </row>
    <row r="25" spans="2:24" ht="17.25" customHeight="1">
      <c r="B25" s="70"/>
      <c r="C25" s="91" t="s">
        <v>53</v>
      </c>
      <c r="D25" s="90"/>
      <c r="E25" s="69"/>
      <c r="F25" s="68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118">
        <f t="shared" si="6"/>
        <v>0</v>
      </c>
      <c r="T25" s="118">
        <f t="shared" ref="T25:T87" si="7">S25-F25</f>
        <v>0</v>
      </c>
      <c r="U25" s="59"/>
      <c r="W25" s="28"/>
      <c r="X25" s="28"/>
    </row>
    <row r="26" spans="2:24" ht="17.25" customHeight="1">
      <c r="B26" s="279" t="s">
        <v>15</v>
      </c>
      <c r="C26" s="280"/>
      <c r="D26" s="55">
        <f t="shared" ref="D26:R26" si="8">SUM(D24:D25)</f>
        <v>0</v>
      </c>
      <c r="E26" s="98">
        <f t="shared" si="8"/>
        <v>0</v>
      </c>
      <c r="F26" s="92">
        <f t="shared" si="8"/>
        <v>0</v>
      </c>
      <c r="G26" s="88">
        <f t="shared" si="8"/>
        <v>0</v>
      </c>
      <c r="H26" s="55">
        <f t="shared" si="8"/>
        <v>0</v>
      </c>
      <c r="I26" s="55">
        <f t="shared" si="8"/>
        <v>0</v>
      </c>
      <c r="J26" s="55">
        <f t="shared" si="8"/>
        <v>0</v>
      </c>
      <c r="K26" s="55">
        <f t="shared" si="8"/>
        <v>0</v>
      </c>
      <c r="L26" s="55">
        <f t="shared" si="8"/>
        <v>0</v>
      </c>
      <c r="M26" s="55">
        <f t="shared" si="8"/>
        <v>0</v>
      </c>
      <c r="N26" s="55">
        <f t="shared" si="8"/>
        <v>0</v>
      </c>
      <c r="O26" s="55">
        <f t="shared" si="8"/>
        <v>0</v>
      </c>
      <c r="P26" s="55">
        <f t="shared" si="8"/>
        <v>0</v>
      </c>
      <c r="Q26" s="55">
        <f t="shared" si="8"/>
        <v>0</v>
      </c>
      <c r="R26" s="55">
        <f t="shared" si="8"/>
        <v>0</v>
      </c>
      <c r="S26" s="55">
        <f t="shared" si="6"/>
        <v>0</v>
      </c>
      <c r="T26" s="55">
        <f t="shared" si="7"/>
        <v>0</v>
      </c>
      <c r="U26" s="64" t="e">
        <f>F26/S26-1</f>
        <v>#DIV/0!</v>
      </c>
      <c r="W26" s="28"/>
      <c r="X26" s="28"/>
    </row>
    <row r="27" spans="2:24" ht="17.25" customHeight="1">
      <c r="B27" s="70" t="s">
        <v>51</v>
      </c>
      <c r="C27" s="71" t="s">
        <v>22</v>
      </c>
      <c r="D27" s="90"/>
      <c r="E27" s="69"/>
      <c r="F27" s="68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118">
        <f t="shared" si="6"/>
        <v>0</v>
      </c>
      <c r="T27" s="118">
        <f t="shared" si="7"/>
        <v>0</v>
      </c>
      <c r="U27" s="59"/>
      <c r="W27" s="28"/>
      <c r="X27" s="28"/>
    </row>
    <row r="28" spans="2:24" ht="17.25" customHeight="1">
      <c r="B28" s="70"/>
      <c r="C28" s="91" t="s">
        <v>50</v>
      </c>
      <c r="D28" s="90"/>
      <c r="E28" s="69"/>
      <c r="F28" s="68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18">
        <f t="shared" si="6"/>
        <v>0</v>
      </c>
      <c r="T28" s="118">
        <f t="shared" si="7"/>
        <v>0</v>
      </c>
      <c r="U28" s="59"/>
      <c r="W28" s="28"/>
      <c r="X28" s="28"/>
    </row>
    <row r="29" spans="2:24" ht="17.25" customHeight="1">
      <c r="B29" s="70"/>
      <c r="C29" s="91" t="s">
        <v>49</v>
      </c>
      <c r="D29" s="90"/>
      <c r="E29" s="69"/>
      <c r="F29" s="68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18">
        <f t="shared" si="6"/>
        <v>0</v>
      </c>
      <c r="T29" s="118">
        <f t="shared" si="7"/>
        <v>0</v>
      </c>
      <c r="U29" s="59"/>
      <c r="W29" s="28"/>
      <c r="X29" s="28"/>
    </row>
    <row r="30" spans="2:24" ht="17.25" customHeight="1">
      <c r="B30" s="70"/>
      <c r="C30" s="71" t="s">
        <v>48</v>
      </c>
      <c r="D30" s="90"/>
      <c r="E30" s="69"/>
      <c r="F30" s="68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18">
        <f t="shared" si="6"/>
        <v>0</v>
      </c>
      <c r="T30" s="118">
        <f t="shared" si="7"/>
        <v>0</v>
      </c>
      <c r="U30" s="59"/>
      <c r="W30" s="28"/>
      <c r="X30" s="28"/>
    </row>
    <row r="31" spans="2:24" ht="17.25" customHeight="1">
      <c r="B31" s="70"/>
      <c r="C31" s="91" t="s">
        <v>47</v>
      </c>
      <c r="D31" s="90"/>
      <c r="E31" s="69"/>
      <c r="F31" s="68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18">
        <f t="shared" si="6"/>
        <v>0</v>
      </c>
      <c r="T31" s="118">
        <f t="shared" si="7"/>
        <v>0</v>
      </c>
      <c r="U31" s="59"/>
      <c r="W31" s="28"/>
      <c r="X31" s="28"/>
    </row>
    <row r="32" spans="2:24" ht="17.25" customHeight="1">
      <c r="B32" s="70"/>
      <c r="C32" s="71" t="s">
        <v>46</v>
      </c>
      <c r="D32" s="90"/>
      <c r="E32" s="69"/>
      <c r="F32" s="68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18">
        <f t="shared" si="6"/>
        <v>0</v>
      </c>
      <c r="T32" s="118">
        <f t="shared" si="7"/>
        <v>0</v>
      </c>
      <c r="U32" s="59"/>
      <c r="W32" s="28"/>
      <c r="X32" s="28"/>
    </row>
    <row r="33" spans="2:24" ht="17.25" customHeight="1">
      <c r="B33" s="70"/>
      <c r="C33" s="91" t="s">
        <v>21</v>
      </c>
      <c r="D33" s="90"/>
      <c r="E33" s="69"/>
      <c r="F33" s="68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118">
        <f t="shared" si="6"/>
        <v>0</v>
      </c>
      <c r="T33" s="118">
        <f t="shared" si="7"/>
        <v>0</v>
      </c>
      <c r="U33" s="59"/>
      <c r="W33" s="28"/>
      <c r="X33" s="28"/>
    </row>
    <row r="34" spans="2:24" ht="17.25" customHeight="1">
      <c r="B34" s="279" t="s">
        <v>15</v>
      </c>
      <c r="C34" s="280"/>
      <c r="D34" s="55">
        <f>SUM(D32:D33)</f>
        <v>0</v>
      </c>
      <c r="E34" s="98">
        <f>SUM(E32:E33)</f>
        <v>0</v>
      </c>
      <c r="F34" s="92">
        <f t="shared" ref="F34:R34" si="9">SUM(F27:F33)</f>
        <v>0</v>
      </c>
      <c r="G34" s="88">
        <f t="shared" si="9"/>
        <v>0</v>
      </c>
      <c r="H34" s="55">
        <f t="shared" si="9"/>
        <v>0</v>
      </c>
      <c r="I34" s="55">
        <f t="shared" si="9"/>
        <v>0</v>
      </c>
      <c r="J34" s="55">
        <f t="shared" si="9"/>
        <v>0</v>
      </c>
      <c r="K34" s="55">
        <f t="shared" si="9"/>
        <v>0</v>
      </c>
      <c r="L34" s="55">
        <f t="shared" si="9"/>
        <v>0</v>
      </c>
      <c r="M34" s="55">
        <f t="shared" si="9"/>
        <v>0</v>
      </c>
      <c r="N34" s="55">
        <f t="shared" si="9"/>
        <v>0</v>
      </c>
      <c r="O34" s="55">
        <f t="shared" si="9"/>
        <v>0</v>
      </c>
      <c r="P34" s="55">
        <f t="shared" si="9"/>
        <v>0</v>
      </c>
      <c r="Q34" s="55">
        <f t="shared" si="9"/>
        <v>0</v>
      </c>
      <c r="R34" s="55">
        <f t="shared" si="9"/>
        <v>0</v>
      </c>
      <c r="S34" s="55">
        <f t="shared" si="6"/>
        <v>0</v>
      </c>
      <c r="T34" s="55">
        <f t="shared" si="7"/>
        <v>0</v>
      </c>
      <c r="U34" s="64" t="e">
        <f>F34/S34-1</f>
        <v>#DIV/0!</v>
      </c>
      <c r="W34" s="28"/>
      <c r="X34" s="28"/>
    </row>
    <row r="35" spans="2:24" ht="17.25" customHeight="1">
      <c r="B35" s="70" t="s">
        <v>52</v>
      </c>
      <c r="C35" s="71" t="s">
        <v>22</v>
      </c>
      <c r="D35" s="90"/>
      <c r="E35" s="69"/>
      <c r="F35" s="68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118">
        <f t="shared" si="6"/>
        <v>0</v>
      </c>
      <c r="T35" s="118">
        <f t="shared" si="7"/>
        <v>0</v>
      </c>
      <c r="U35" s="59"/>
      <c r="W35" s="28"/>
      <c r="X35" s="28"/>
    </row>
    <row r="36" spans="2:24" ht="17.25" customHeight="1">
      <c r="B36" s="70"/>
      <c r="C36" s="71" t="s">
        <v>50</v>
      </c>
      <c r="D36" s="90"/>
      <c r="E36" s="69"/>
      <c r="F36" s="68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118">
        <f t="shared" si="6"/>
        <v>0</v>
      </c>
      <c r="T36" s="118">
        <f t="shared" si="7"/>
        <v>0</v>
      </c>
      <c r="U36" s="59"/>
      <c r="W36" s="28"/>
      <c r="X36" s="28"/>
    </row>
    <row r="37" spans="2:24" ht="17.25" customHeight="1">
      <c r="B37" s="70"/>
      <c r="C37" s="91" t="s">
        <v>49</v>
      </c>
      <c r="D37" s="90"/>
      <c r="E37" s="69"/>
      <c r="F37" s="68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118">
        <f t="shared" si="6"/>
        <v>0</v>
      </c>
      <c r="T37" s="118">
        <f t="shared" si="7"/>
        <v>0</v>
      </c>
      <c r="U37" s="59"/>
      <c r="W37" s="28"/>
      <c r="X37" s="28"/>
    </row>
    <row r="38" spans="2:24" ht="17.25" customHeight="1">
      <c r="B38" s="70"/>
      <c r="C38" s="71" t="s">
        <v>48</v>
      </c>
      <c r="D38" s="90"/>
      <c r="E38" s="69"/>
      <c r="F38" s="68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18">
        <f t="shared" si="6"/>
        <v>0</v>
      </c>
      <c r="T38" s="118">
        <f t="shared" si="7"/>
        <v>0</v>
      </c>
      <c r="U38" s="59"/>
      <c r="W38" s="28"/>
      <c r="X38" s="28"/>
    </row>
    <row r="39" spans="2:24" ht="17.25" customHeight="1">
      <c r="B39" s="70"/>
      <c r="C39" s="71" t="s">
        <v>47</v>
      </c>
      <c r="D39" s="90"/>
      <c r="E39" s="69"/>
      <c r="F39" s="68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18">
        <f t="shared" si="6"/>
        <v>0</v>
      </c>
      <c r="T39" s="118">
        <f t="shared" si="7"/>
        <v>0</v>
      </c>
      <c r="U39" s="59"/>
      <c r="W39" s="28"/>
      <c r="X39" s="28"/>
    </row>
    <row r="40" spans="2:24" ht="17.25" customHeight="1">
      <c r="B40" s="70"/>
      <c r="C40" s="71" t="s">
        <v>46</v>
      </c>
      <c r="D40" s="90"/>
      <c r="E40" s="69"/>
      <c r="F40" s="68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18">
        <f t="shared" si="6"/>
        <v>0</v>
      </c>
      <c r="T40" s="118">
        <f t="shared" si="7"/>
        <v>0</v>
      </c>
      <c r="U40" s="59"/>
      <c r="W40" s="28"/>
      <c r="X40" s="28"/>
    </row>
    <row r="41" spans="2:24" ht="17.25" customHeight="1">
      <c r="B41" s="70"/>
      <c r="C41" s="91" t="s">
        <v>21</v>
      </c>
      <c r="D41" s="90"/>
      <c r="E41" s="69"/>
      <c r="F41" s="68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118">
        <f t="shared" si="6"/>
        <v>0</v>
      </c>
      <c r="T41" s="118">
        <f t="shared" si="7"/>
        <v>0</v>
      </c>
      <c r="U41" s="59"/>
      <c r="W41" s="28"/>
      <c r="X41" s="28"/>
    </row>
    <row r="42" spans="2:24" ht="17.25" customHeight="1">
      <c r="B42" s="279" t="s">
        <v>15</v>
      </c>
      <c r="C42" s="280"/>
      <c r="D42" s="55">
        <f t="shared" ref="D42:R42" si="10">SUM(D35:D41)</f>
        <v>0</v>
      </c>
      <c r="E42" s="98">
        <f t="shared" si="10"/>
        <v>0</v>
      </c>
      <c r="F42" s="92">
        <f t="shared" si="10"/>
        <v>0</v>
      </c>
      <c r="G42" s="88">
        <f t="shared" si="10"/>
        <v>0</v>
      </c>
      <c r="H42" s="55">
        <f t="shared" si="10"/>
        <v>0</v>
      </c>
      <c r="I42" s="55">
        <f t="shared" si="10"/>
        <v>0</v>
      </c>
      <c r="J42" s="55">
        <f t="shared" si="10"/>
        <v>0</v>
      </c>
      <c r="K42" s="55">
        <f t="shared" si="10"/>
        <v>0</v>
      </c>
      <c r="L42" s="55">
        <f t="shared" si="10"/>
        <v>0</v>
      </c>
      <c r="M42" s="55">
        <f t="shared" si="10"/>
        <v>0</v>
      </c>
      <c r="N42" s="55">
        <f t="shared" si="10"/>
        <v>0</v>
      </c>
      <c r="O42" s="55">
        <f t="shared" si="10"/>
        <v>0</v>
      </c>
      <c r="P42" s="55">
        <f t="shared" si="10"/>
        <v>0</v>
      </c>
      <c r="Q42" s="55">
        <f t="shared" si="10"/>
        <v>0</v>
      </c>
      <c r="R42" s="55">
        <f t="shared" si="10"/>
        <v>0</v>
      </c>
      <c r="S42" s="55">
        <f t="shared" si="6"/>
        <v>0</v>
      </c>
      <c r="T42" s="55">
        <f t="shared" si="7"/>
        <v>0</v>
      </c>
      <c r="U42" s="64" t="e">
        <f>F42/S42-1</f>
        <v>#DIV/0!</v>
      </c>
      <c r="W42" s="28"/>
      <c r="X42" s="28"/>
    </row>
    <row r="43" spans="2:24" ht="17.25" customHeight="1">
      <c r="B43" s="70" t="s">
        <v>45</v>
      </c>
      <c r="C43" s="91" t="s">
        <v>44</v>
      </c>
      <c r="D43" s="90"/>
      <c r="E43" s="69"/>
      <c r="F43" s="68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118">
        <f t="shared" si="6"/>
        <v>0</v>
      </c>
      <c r="T43" s="118">
        <f t="shared" si="7"/>
        <v>0</v>
      </c>
      <c r="U43" s="59"/>
      <c r="W43" s="28"/>
      <c r="X43" s="28"/>
    </row>
    <row r="44" spans="2:24" ht="17.25" customHeight="1">
      <c r="B44" s="70"/>
      <c r="C44" s="91" t="s">
        <v>43</v>
      </c>
      <c r="D44" s="90"/>
      <c r="E44" s="69"/>
      <c r="F44" s="68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118">
        <f t="shared" si="6"/>
        <v>0</v>
      </c>
      <c r="T44" s="118">
        <f t="shared" si="7"/>
        <v>0</v>
      </c>
      <c r="U44" s="59"/>
      <c r="W44" s="28"/>
      <c r="X44" s="28"/>
    </row>
    <row r="45" spans="2:24" ht="17.25" customHeight="1">
      <c r="B45" s="70"/>
      <c r="C45" s="91" t="s">
        <v>42</v>
      </c>
      <c r="D45" s="90"/>
      <c r="E45" s="69"/>
      <c r="F45" s="68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118">
        <f t="shared" si="6"/>
        <v>0</v>
      </c>
      <c r="T45" s="118">
        <f t="shared" si="7"/>
        <v>0</v>
      </c>
      <c r="U45" s="59"/>
      <c r="W45" s="28"/>
      <c r="X45" s="28"/>
    </row>
    <row r="46" spans="2:24" ht="17.25" customHeight="1">
      <c r="B46" s="70"/>
      <c r="C46" s="91" t="s">
        <v>41</v>
      </c>
      <c r="D46" s="90"/>
      <c r="E46" s="69"/>
      <c r="F46" s="68"/>
      <c r="G46" s="72"/>
      <c r="H46" s="72"/>
      <c r="I46" s="72"/>
      <c r="J46" s="72"/>
      <c r="K46" s="118"/>
      <c r="L46" s="118"/>
      <c r="M46" s="118"/>
      <c r="N46" s="126"/>
      <c r="O46" s="126"/>
      <c r="P46" s="126"/>
      <c r="Q46" s="126"/>
      <c r="R46" s="118"/>
      <c r="S46" s="118">
        <f t="shared" si="6"/>
        <v>0</v>
      </c>
      <c r="T46" s="118">
        <f t="shared" si="7"/>
        <v>0</v>
      </c>
      <c r="U46" s="59"/>
      <c r="W46" s="28"/>
      <c r="X46" s="28"/>
    </row>
    <row r="47" spans="2:24" ht="17.25" customHeight="1">
      <c r="B47" s="106"/>
      <c r="C47" s="91" t="s">
        <v>40</v>
      </c>
      <c r="D47" s="90"/>
      <c r="E47" s="60"/>
      <c r="F47" s="68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118">
        <f t="shared" si="6"/>
        <v>0</v>
      </c>
      <c r="T47" s="118">
        <f t="shared" si="7"/>
        <v>0</v>
      </c>
      <c r="U47" s="59"/>
      <c r="W47" s="28"/>
      <c r="X47" s="28"/>
    </row>
    <row r="48" spans="2:24" ht="17.25" customHeight="1">
      <c r="B48" s="106"/>
      <c r="C48" s="105" t="s">
        <v>21</v>
      </c>
      <c r="D48" s="90"/>
      <c r="E48" s="60"/>
      <c r="F48" s="68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118">
        <f t="shared" si="6"/>
        <v>0</v>
      </c>
      <c r="T48" s="118">
        <f t="shared" si="7"/>
        <v>0</v>
      </c>
      <c r="U48" s="59"/>
      <c r="W48" s="28"/>
      <c r="X48" s="28"/>
    </row>
    <row r="49" spans="2:24" ht="17.25" customHeight="1">
      <c r="B49" s="279" t="s">
        <v>15</v>
      </c>
      <c r="C49" s="280"/>
      <c r="D49" s="55">
        <f t="shared" ref="D49:R49" si="11">SUM(D43:D48)</f>
        <v>0</v>
      </c>
      <c r="E49" s="98">
        <f t="shared" si="11"/>
        <v>0</v>
      </c>
      <c r="F49" s="92">
        <f t="shared" si="11"/>
        <v>0</v>
      </c>
      <c r="G49" s="88">
        <f t="shared" si="11"/>
        <v>0</v>
      </c>
      <c r="H49" s="55">
        <f t="shared" si="11"/>
        <v>0</v>
      </c>
      <c r="I49" s="55">
        <f t="shared" si="11"/>
        <v>0</v>
      </c>
      <c r="J49" s="55">
        <f t="shared" si="11"/>
        <v>0</v>
      </c>
      <c r="K49" s="55">
        <f t="shared" si="11"/>
        <v>0</v>
      </c>
      <c r="L49" s="55">
        <f t="shared" si="11"/>
        <v>0</v>
      </c>
      <c r="M49" s="55">
        <f t="shared" si="11"/>
        <v>0</v>
      </c>
      <c r="N49" s="55">
        <f t="shared" si="11"/>
        <v>0</v>
      </c>
      <c r="O49" s="55">
        <f t="shared" si="11"/>
        <v>0</v>
      </c>
      <c r="P49" s="55">
        <f t="shared" si="11"/>
        <v>0</v>
      </c>
      <c r="Q49" s="55">
        <f t="shared" si="11"/>
        <v>0</v>
      </c>
      <c r="R49" s="55">
        <f t="shared" si="11"/>
        <v>0</v>
      </c>
      <c r="S49" s="55">
        <f t="shared" si="6"/>
        <v>0</v>
      </c>
      <c r="T49" s="55">
        <f t="shared" si="7"/>
        <v>0</v>
      </c>
      <c r="U49" s="64" t="e">
        <f>F49/S49-1</f>
        <v>#DIV/0!</v>
      </c>
      <c r="W49" s="28"/>
      <c r="X49" s="28"/>
    </row>
    <row r="50" spans="2:24" ht="17.25" customHeight="1">
      <c r="B50" s="70" t="s">
        <v>39</v>
      </c>
      <c r="C50" s="91" t="s">
        <v>98</v>
      </c>
      <c r="D50" s="90"/>
      <c r="E50" s="69"/>
      <c r="F50" s="68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118">
        <f t="shared" si="6"/>
        <v>0</v>
      </c>
      <c r="T50" s="118">
        <f t="shared" si="7"/>
        <v>0</v>
      </c>
      <c r="U50" s="59"/>
      <c r="W50" s="28"/>
      <c r="X50" s="28"/>
    </row>
    <row r="51" spans="2:24" ht="17.25" customHeight="1">
      <c r="B51" s="70"/>
      <c r="C51" s="91" t="s">
        <v>99</v>
      </c>
      <c r="D51" s="90"/>
      <c r="E51" s="69"/>
      <c r="F51" s="6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>
        <f t="shared" si="6"/>
        <v>0</v>
      </c>
      <c r="T51" s="118">
        <f t="shared" si="7"/>
        <v>0</v>
      </c>
      <c r="U51" s="59"/>
      <c r="W51" s="28"/>
      <c r="X51" s="28"/>
    </row>
    <row r="52" spans="2:24" ht="17.25" customHeight="1">
      <c r="B52" s="70"/>
      <c r="C52" s="91" t="s">
        <v>100</v>
      </c>
      <c r="D52" s="90"/>
      <c r="E52" s="69"/>
      <c r="F52" s="68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118">
        <f t="shared" si="6"/>
        <v>0</v>
      </c>
      <c r="T52" s="118">
        <f t="shared" si="7"/>
        <v>0</v>
      </c>
      <c r="U52" s="59"/>
      <c r="W52" s="28"/>
      <c r="X52" s="28"/>
    </row>
    <row r="53" spans="2:24" ht="17.25" customHeight="1">
      <c r="B53" s="70"/>
      <c r="C53" s="91" t="s">
        <v>101</v>
      </c>
      <c r="D53" s="90"/>
      <c r="E53" s="69"/>
      <c r="F53" s="68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118">
        <f t="shared" si="6"/>
        <v>0</v>
      </c>
      <c r="T53" s="118">
        <f t="shared" si="7"/>
        <v>0</v>
      </c>
      <c r="U53" s="59"/>
      <c r="W53" s="28"/>
      <c r="X53" s="28"/>
    </row>
    <row r="54" spans="2:24" ht="17.25" customHeight="1">
      <c r="B54" s="70"/>
      <c r="C54" s="71" t="s">
        <v>38</v>
      </c>
      <c r="D54" s="90"/>
      <c r="E54" s="69"/>
      <c r="F54" s="68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118">
        <f t="shared" si="6"/>
        <v>0</v>
      </c>
      <c r="T54" s="118">
        <f t="shared" si="7"/>
        <v>0</v>
      </c>
      <c r="U54" s="59"/>
      <c r="W54" s="28"/>
      <c r="X54" s="28"/>
    </row>
    <row r="55" spans="2:24" ht="17.25" customHeight="1">
      <c r="B55" s="279" t="s">
        <v>15</v>
      </c>
      <c r="C55" s="280"/>
      <c r="D55" s="55">
        <f t="shared" ref="D55:R55" si="12">SUM(D50:D54)</f>
        <v>0</v>
      </c>
      <c r="E55" s="98">
        <f t="shared" si="12"/>
        <v>0</v>
      </c>
      <c r="F55" s="92">
        <f t="shared" si="12"/>
        <v>0</v>
      </c>
      <c r="G55" s="88">
        <f t="shared" si="12"/>
        <v>0</v>
      </c>
      <c r="H55" s="55">
        <f t="shared" si="12"/>
        <v>0</v>
      </c>
      <c r="I55" s="55">
        <f t="shared" si="12"/>
        <v>0</v>
      </c>
      <c r="J55" s="55">
        <f t="shared" si="12"/>
        <v>0</v>
      </c>
      <c r="K55" s="55">
        <f t="shared" si="12"/>
        <v>0</v>
      </c>
      <c r="L55" s="55">
        <f t="shared" si="12"/>
        <v>0</v>
      </c>
      <c r="M55" s="55">
        <f t="shared" si="12"/>
        <v>0</v>
      </c>
      <c r="N55" s="55">
        <f t="shared" si="12"/>
        <v>0</v>
      </c>
      <c r="O55" s="55">
        <f t="shared" si="12"/>
        <v>0</v>
      </c>
      <c r="P55" s="55">
        <f t="shared" si="12"/>
        <v>0</v>
      </c>
      <c r="Q55" s="55">
        <f t="shared" si="12"/>
        <v>0</v>
      </c>
      <c r="R55" s="55">
        <f t="shared" si="12"/>
        <v>0</v>
      </c>
      <c r="S55" s="55">
        <f t="shared" si="6"/>
        <v>0</v>
      </c>
      <c r="T55" s="55">
        <f t="shared" si="7"/>
        <v>0</v>
      </c>
      <c r="U55" s="64" t="e">
        <f>F55/S55-1</f>
        <v>#DIV/0!</v>
      </c>
      <c r="W55" s="28"/>
      <c r="X55" s="28"/>
    </row>
    <row r="56" spans="2:24" ht="17.25" customHeight="1">
      <c r="B56" s="70" t="s">
        <v>37</v>
      </c>
      <c r="C56" s="91" t="s">
        <v>36</v>
      </c>
      <c r="D56" s="90"/>
      <c r="E56" s="69"/>
      <c r="F56" s="68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118">
        <f t="shared" si="6"/>
        <v>0</v>
      </c>
      <c r="T56" s="118">
        <f t="shared" si="7"/>
        <v>0</v>
      </c>
      <c r="U56" s="59"/>
      <c r="W56" s="28"/>
      <c r="X56" s="28"/>
    </row>
    <row r="57" spans="2:24" ht="17.25" customHeight="1">
      <c r="B57" s="70"/>
      <c r="C57" s="71" t="s">
        <v>35</v>
      </c>
      <c r="D57" s="90"/>
      <c r="E57" s="69"/>
      <c r="F57" s="68"/>
      <c r="G57" s="72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>
        <f t="shared" si="6"/>
        <v>0</v>
      </c>
      <c r="T57" s="118">
        <f t="shared" si="7"/>
        <v>0</v>
      </c>
      <c r="U57" s="59"/>
      <c r="W57" s="28"/>
      <c r="X57" s="28"/>
    </row>
    <row r="58" spans="2:24" ht="17.25" customHeight="1">
      <c r="B58" s="70"/>
      <c r="C58" s="91" t="s">
        <v>21</v>
      </c>
      <c r="D58" s="90"/>
      <c r="E58" s="69"/>
      <c r="F58" s="68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118">
        <f t="shared" si="6"/>
        <v>0</v>
      </c>
      <c r="T58" s="118">
        <f t="shared" si="7"/>
        <v>0</v>
      </c>
      <c r="U58" s="59"/>
      <c r="W58" s="28"/>
      <c r="X58" s="28"/>
    </row>
    <row r="59" spans="2:24" ht="17.25" customHeight="1">
      <c r="B59" s="279" t="s">
        <v>15</v>
      </c>
      <c r="C59" s="280"/>
      <c r="D59" s="55">
        <f t="shared" ref="D59:R59" si="13">SUM(D56:D58)</f>
        <v>0</v>
      </c>
      <c r="E59" s="98">
        <f t="shared" si="13"/>
        <v>0</v>
      </c>
      <c r="F59" s="92">
        <f t="shared" si="13"/>
        <v>0</v>
      </c>
      <c r="G59" s="88">
        <f t="shared" si="13"/>
        <v>0</v>
      </c>
      <c r="H59" s="55">
        <f t="shared" si="13"/>
        <v>0</v>
      </c>
      <c r="I59" s="55">
        <f t="shared" si="13"/>
        <v>0</v>
      </c>
      <c r="J59" s="55">
        <f t="shared" si="13"/>
        <v>0</v>
      </c>
      <c r="K59" s="55">
        <f t="shared" si="13"/>
        <v>0</v>
      </c>
      <c r="L59" s="55">
        <f t="shared" si="13"/>
        <v>0</v>
      </c>
      <c r="M59" s="55">
        <f t="shared" si="13"/>
        <v>0</v>
      </c>
      <c r="N59" s="55">
        <f t="shared" si="13"/>
        <v>0</v>
      </c>
      <c r="O59" s="55">
        <f t="shared" si="13"/>
        <v>0</v>
      </c>
      <c r="P59" s="55">
        <f t="shared" si="13"/>
        <v>0</v>
      </c>
      <c r="Q59" s="55">
        <f t="shared" si="13"/>
        <v>0</v>
      </c>
      <c r="R59" s="55">
        <f t="shared" si="13"/>
        <v>0</v>
      </c>
      <c r="S59" s="55">
        <f t="shared" si="6"/>
        <v>0</v>
      </c>
      <c r="T59" s="55">
        <f t="shared" si="7"/>
        <v>0</v>
      </c>
      <c r="U59" s="64" t="e">
        <f>F59/S59-1</f>
        <v>#DIV/0!</v>
      </c>
      <c r="W59" s="28"/>
      <c r="X59" s="28"/>
    </row>
    <row r="60" spans="2:24" ht="17.25" customHeight="1">
      <c r="B60" s="70" t="s">
        <v>34</v>
      </c>
      <c r="C60" s="91" t="s">
        <v>33</v>
      </c>
      <c r="D60" s="90"/>
      <c r="E60" s="69"/>
      <c r="F60" s="68"/>
      <c r="G60" s="72"/>
      <c r="H60" s="118"/>
      <c r="I60" s="72"/>
      <c r="J60" s="118"/>
      <c r="K60" s="72"/>
      <c r="L60" s="118"/>
      <c r="M60" s="72"/>
      <c r="N60" s="118"/>
      <c r="O60" s="72"/>
      <c r="P60" s="118"/>
      <c r="Q60" s="72"/>
      <c r="R60" s="118"/>
      <c r="S60" s="118">
        <f t="shared" si="6"/>
        <v>0</v>
      </c>
      <c r="T60" s="118">
        <f t="shared" si="7"/>
        <v>0</v>
      </c>
      <c r="U60" s="59"/>
      <c r="W60" s="28"/>
      <c r="X60" s="28"/>
    </row>
    <row r="61" spans="2:24" s="102" customFormat="1" ht="17.25" customHeight="1">
      <c r="B61" s="70"/>
      <c r="C61" s="91" t="s">
        <v>32</v>
      </c>
      <c r="D61" s="90"/>
      <c r="E61" s="69"/>
      <c r="F61" s="68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118">
        <f t="shared" si="6"/>
        <v>0</v>
      </c>
      <c r="T61" s="118">
        <f t="shared" si="7"/>
        <v>0</v>
      </c>
      <c r="U61" s="104"/>
      <c r="V61" s="103"/>
    </row>
    <row r="62" spans="2:24" s="102" customFormat="1" ht="17.25" customHeight="1">
      <c r="B62" s="70"/>
      <c r="C62" s="91" t="s">
        <v>31</v>
      </c>
      <c r="D62" s="90"/>
      <c r="E62" s="69"/>
      <c r="F62" s="68"/>
      <c r="G62" s="72"/>
      <c r="H62" s="118"/>
      <c r="I62" s="118"/>
      <c r="J62" s="118"/>
      <c r="K62" s="118"/>
      <c r="L62" s="118"/>
      <c r="M62" s="127"/>
      <c r="N62" s="128"/>
      <c r="O62" s="118"/>
      <c r="P62" s="118"/>
      <c r="Q62" s="118"/>
      <c r="R62" s="118"/>
      <c r="S62" s="118">
        <f t="shared" si="6"/>
        <v>0</v>
      </c>
      <c r="T62" s="118">
        <f t="shared" si="7"/>
        <v>0</v>
      </c>
      <c r="U62" s="104"/>
      <c r="V62" s="103"/>
    </row>
    <row r="63" spans="2:24" ht="17.25" customHeight="1">
      <c r="B63" s="70"/>
      <c r="C63" s="91" t="s">
        <v>30</v>
      </c>
      <c r="D63" s="90"/>
      <c r="E63" s="69"/>
      <c r="F63" s="68"/>
      <c r="G63" s="72"/>
      <c r="H63" s="118"/>
      <c r="I63" s="129"/>
      <c r="J63" s="118"/>
      <c r="K63" s="118"/>
      <c r="L63" s="118"/>
      <c r="M63" s="118"/>
      <c r="N63" s="118"/>
      <c r="O63" s="118"/>
      <c r="P63" s="118"/>
      <c r="Q63" s="118"/>
      <c r="R63" s="118"/>
      <c r="S63" s="118">
        <f t="shared" si="6"/>
        <v>0</v>
      </c>
      <c r="T63" s="118">
        <f t="shared" si="7"/>
        <v>0</v>
      </c>
      <c r="U63" s="59"/>
      <c r="W63" s="28"/>
      <c r="X63" s="28"/>
    </row>
    <row r="64" spans="2:24" ht="17.25" customHeight="1">
      <c r="B64" s="70"/>
      <c r="C64" s="91" t="s">
        <v>29</v>
      </c>
      <c r="D64" s="90"/>
      <c r="E64" s="69"/>
      <c r="F64" s="68"/>
      <c r="G64" s="72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>
        <f t="shared" si="6"/>
        <v>0</v>
      </c>
      <c r="T64" s="118">
        <f t="shared" si="7"/>
        <v>0</v>
      </c>
      <c r="U64" s="59"/>
      <c r="W64" s="28"/>
      <c r="X64" s="28"/>
    </row>
    <row r="65" spans="2:24" ht="17.25" customHeight="1">
      <c r="B65" s="279" t="s">
        <v>15</v>
      </c>
      <c r="C65" s="280"/>
      <c r="D65" s="55">
        <f t="shared" ref="D65:R65" si="14">SUM(D60:D64)</f>
        <v>0</v>
      </c>
      <c r="E65" s="98">
        <f t="shared" si="14"/>
        <v>0</v>
      </c>
      <c r="F65" s="92">
        <f t="shared" si="14"/>
        <v>0</v>
      </c>
      <c r="G65" s="88">
        <f t="shared" si="14"/>
        <v>0</v>
      </c>
      <c r="H65" s="55">
        <f t="shared" si="14"/>
        <v>0</v>
      </c>
      <c r="I65" s="55">
        <f t="shared" si="14"/>
        <v>0</v>
      </c>
      <c r="J65" s="55">
        <f t="shared" si="14"/>
        <v>0</v>
      </c>
      <c r="K65" s="55">
        <f t="shared" si="14"/>
        <v>0</v>
      </c>
      <c r="L65" s="55">
        <f t="shared" si="14"/>
        <v>0</v>
      </c>
      <c r="M65" s="55">
        <f t="shared" si="14"/>
        <v>0</v>
      </c>
      <c r="N65" s="55">
        <f t="shared" si="14"/>
        <v>0</v>
      </c>
      <c r="O65" s="55">
        <f t="shared" si="14"/>
        <v>0</v>
      </c>
      <c r="P65" s="55">
        <f t="shared" si="14"/>
        <v>0</v>
      </c>
      <c r="Q65" s="55">
        <f t="shared" si="14"/>
        <v>0</v>
      </c>
      <c r="R65" s="55">
        <f t="shared" si="14"/>
        <v>0</v>
      </c>
      <c r="S65" s="55">
        <f t="shared" si="6"/>
        <v>0</v>
      </c>
      <c r="T65" s="55">
        <f t="shared" si="7"/>
        <v>0</v>
      </c>
      <c r="U65" s="64" t="e">
        <f>F65/S65-1</f>
        <v>#DIV/0!</v>
      </c>
      <c r="W65" s="28"/>
      <c r="X65" s="28"/>
    </row>
    <row r="66" spans="2:24" ht="17.25" customHeight="1">
      <c r="B66" s="101" t="s">
        <v>28</v>
      </c>
      <c r="C66" s="91" t="s">
        <v>102</v>
      </c>
      <c r="D66" s="90"/>
      <c r="E66" s="69"/>
      <c r="F66" s="68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118">
        <f t="shared" si="6"/>
        <v>0</v>
      </c>
      <c r="T66" s="118">
        <f t="shared" si="7"/>
        <v>0</v>
      </c>
      <c r="U66" s="59"/>
      <c r="W66" s="28"/>
      <c r="X66" s="28"/>
    </row>
    <row r="67" spans="2:24" ht="17.25" customHeight="1">
      <c r="B67" s="100"/>
      <c r="C67" s="91" t="s">
        <v>103</v>
      </c>
      <c r="D67" s="90"/>
      <c r="E67" s="69"/>
      <c r="F67" s="68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118">
        <f t="shared" si="6"/>
        <v>0</v>
      </c>
      <c r="T67" s="118">
        <f t="shared" si="7"/>
        <v>0</v>
      </c>
      <c r="U67" s="59"/>
      <c r="W67" s="28"/>
      <c r="X67" s="28"/>
    </row>
    <row r="68" spans="2:24" ht="17.25" customHeight="1">
      <c r="B68" s="99"/>
      <c r="C68" s="71" t="s">
        <v>27</v>
      </c>
      <c r="D68" s="90"/>
      <c r="E68" s="69"/>
      <c r="F68" s="68"/>
      <c r="G68" s="72"/>
      <c r="H68" s="118"/>
      <c r="I68" s="118"/>
      <c r="J68" s="72"/>
      <c r="K68" s="118"/>
      <c r="L68" s="118"/>
      <c r="M68" s="72"/>
      <c r="N68" s="118"/>
      <c r="O68" s="118"/>
      <c r="P68" s="72"/>
      <c r="Q68" s="118"/>
      <c r="R68" s="118"/>
      <c r="S68" s="118">
        <f t="shared" si="6"/>
        <v>0</v>
      </c>
      <c r="T68" s="118">
        <f t="shared" si="7"/>
        <v>0</v>
      </c>
      <c r="U68" s="59"/>
      <c r="W68" s="28"/>
      <c r="X68" s="28"/>
    </row>
    <row r="69" spans="2:24" ht="17.25" customHeight="1" thickBot="1">
      <c r="B69" s="279" t="s">
        <v>15</v>
      </c>
      <c r="C69" s="280"/>
      <c r="D69" s="55">
        <f t="shared" ref="D69:R69" si="15">SUM(D66:D68)</f>
        <v>0</v>
      </c>
      <c r="E69" s="98">
        <f t="shared" si="15"/>
        <v>0</v>
      </c>
      <c r="F69" s="92">
        <f t="shared" si="15"/>
        <v>0</v>
      </c>
      <c r="G69" s="88">
        <f t="shared" si="15"/>
        <v>0</v>
      </c>
      <c r="H69" s="55">
        <f t="shared" si="15"/>
        <v>0</v>
      </c>
      <c r="I69" s="55">
        <f t="shared" si="15"/>
        <v>0</v>
      </c>
      <c r="J69" s="55">
        <f t="shared" si="15"/>
        <v>0</v>
      </c>
      <c r="K69" s="55">
        <f t="shared" si="15"/>
        <v>0</v>
      </c>
      <c r="L69" s="55">
        <f t="shared" si="15"/>
        <v>0</v>
      </c>
      <c r="M69" s="55">
        <f t="shared" si="15"/>
        <v>0</v>
      </c>
      <c r="N69" s="55">
        <f t="shared" si="15"/>
        <v>0</v>
      </c>
      <c r="O69" s="55">
        <f t="shared" si="15"/>
        <v>0</v>
      </c>
      <c r="P69" s="55">
        <f t="shared" si="15"/>
        <v>0</v>
      </c>
      <c r="Q69" s="55">
        <f t="shared" si="15"/>
        <v>0</v>
      </c>
      <c r="R69" s="55">
        <f t="shared" si="15"/>
        <v>0</v>
      </c>
      <c r="S69" s="55">
        <f t="shared" si="6"/>
        <v>0</v>
      </c>
      <c r="T69" s="55">
        <f t="shared" si="7"/>
        <v>0</v>
      </c>
      <c r="U69" s="64" t="e">
        <f>F69/S69-1</f>
        <v>#DIV/0!</v>
      </c>
      <c r="W69" s="28"/>
      <c r="X69" s="28"/>
    </row>
    <row r="70" spans="2:24" ht="17.25" customHeight="1" thickBot="1">
      <c r="B70" s="287" t="s">
        <v>26</v>
      </c>
      <c r="C70" s="288"/>
      <c r="D70" s="82">
        <f t="shared" ref="D70:R70" si="16">D26+D34+D42+D49+D55+D59+D65+D69</f>
        <v>0</v>
      </c>
      <c r="E70" s="97">
        <f t="shared" si="16"/>
        <v>0</v>
      </c>
      <c r="F70" s="96">
        <f t="shared" si="16"/>
        <v>0</v>
      </c>
      <c r="G70" s="84">
        <f t="shared" si="16"/>
        <v>0</v>
      </c>
      <c r="H70" s="82">
        <f t="shared" si="16"/>
        <v>0</v>
      </c>
      <c r="I70" s="82">
        <f t="shared" si="16"/>
        <v>0</v>
      </c>
      <c r="J70" s="82">
        <f t="shared" si="16"/>
        <v>0</v>
      </c>
      <c r="K70" s="82">
        <f t="shared" si="16"/>
        <v>0</v>
      </c>
      <c r="L70" s="82">
        <f t="shared" si="16"/>
        <v>0</v>
      </c>
      <c r="M70" s="82">
        <f t="shared" si="16"/>
        <v>0</v>
      </c>
      <c r="N70" s="82">
        <f t="shared" si="16"/>
        <v>0</v>
      </c>
      <c r="O70" s="82">
        <f t="shared" si="16"/>
        <v>0</v>
      </c>
      <c r="P70" s="82">
        <f t="shared" si="16"/>
        <v>0</v>
      </c>
      <c r="Q70" s="82">
        <f t="shared" si="16"/>
        <v>0</v>
      </c>
      <c r="R70" s="82">
        <f t="shared" si="16"/>
        <v>0</v>
      </c>
      <c r="S70" s="82">
        <f t="shared" si="6"/>
        <v>0</v>
      </c>
      <c r="T70" s="82">
        <f t="shared" si="7"/>
        <v>0</v>
      </c>
      <c r="U70" s="83" t="e">
        <f>U26+U34+U42+U49+U55+U59+U65+U69</f>
        <v>#DIV/0!</v>
      </c>
      <c r="W70" s="28"/>
      <c r="X70" s="28"/>
    </row>
    <row r="71" spans="2:24" ht="27.75" customHeight="1">
      <c r="B71" s="79" t="s">
        <v>25</v>
      </c>
      <c r="C71" s="78"/>
      <c r="D71" s="77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>
        <f t="shared" si="6"/>
        <v>0</v>
      </c>
      <c r="T71" s="94"/>
      <c r="U71" s="74"/>
      <c r="W71" s="28"/>
      <c r="X71" s="28"/>
    </row>
    <row r="72" spans="2:24" ht="17.25" customHeight="1">
      <c r="B72" s="70" t="s">
        <v>89</v>
      </c>
      <c r="C72" s="91" t="s">
        <v>24</v>
      </c>
      <c r="D72" s="93"/>
      <c r="E72" s="73"/>
      <c r="F72" s="68"/>
      <c r="G72" s="72"/>
      <c r="H72" s="72"/>
      <c r="I72" s="72"/>
      <c r="J72" s="130"/>
      <c r="K72" s="130"/>
      <c r="L72" s="130"/>
      <c r="M72" s="72"/>
      <c r="N72" s="130"/>
      <c r="O72" s="130"/>
      <c r="P72" s="130"/>
      <c r="Q72" s="72"/>
      <c r="R72" s="72"/>
      <c r="S72" s="118">
        <f t="shared" si="6"/>
        <v>0</v>
      </c>
      <c r="T72" s="131">
        <f t="shared" si="7"/>
        <v>0</v>
      </c>
      <c r="U72" s="59"/>
      <c r="W72" s="28"/>
      <c r="X72" s="28"/>
    </row>
    <row r="73" spans="2:24" ht="17.25" customHeight="1">
      <c r="B73" s="70"/>
      <c r="C73" s="71" t="s">
        <v>23</v>
      </c>
      <c r="D73" s="90"/>
      <c r="E73" s="69"/>
      <c r="F73" s="68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118">
        <f t="shared" si="6"/>
        <v>0</v>
      </c>
      <c r="T73" s="118">
        <f t="shared" si="7"/>
        <v>0</v>
      </c>
      <c r="U73" s="59"/>
      <c r="W73" s="28"/>
      <c r="X73" s="28"/>
    </row>
    <row r="74" spans="2:24" ht="17.25" customHeight="1">
      <c r="B74" s="70"/>
      <c r="C74" s="91" t="s">
        <v>22</v>
      </c>
      <c r="D74" s="90"/>
      <c r="E74" s="69"/>
      <c r="F74" s="68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118">
        <f t="shared" si="6"/>
        <v>0</v>
      </c>
      <c r="T74" s="118">
        <f t="shared" si="7"/>
        <v>0</v>
      </c>
      <c r="U74" s="59"/>
      <c r="W74" s="28"/>
      <c r="X74" s="28"/>
    </row>
    <row r="75" spans="2:24" ht="17.25" customHeight="1">
      <c r="B75" s="70"/>
      <c r="C75" s="91" t="s">
        <v>21</v>
      </c>
      <c r="D75" s="90"/>
      <c r="E75" s="69"/>
      <c r="F75" s="68"/>
      <c r="G75" s="72"/>
      <c r="H75" s="72"/>
      <c r="I75" s="130"/>
      <c r="J75" s="72"/>
      <c r="K75" s="130"/>
      <c r="L75" s="72"/>
      <c r="M75" s="72"/>
      <c r="N75" s="72"/>
      <c r="O75" s="130"/>
      <c r="P75" s="130"/>
      <c r="Q75" s="72"/>
      <c r="R75" s="72"/>
      <c r="S75" s="118">
        <f t="shared" si="6"/>
        <v>0</v>
      </c>
      <c r="T75" s="118">
        <f t="shared" si="7"/>
        <v>0</v>
      </c>
      <c r="U75" s="59"/>
      <c r="W75" s="28"/>
      <c r="X75" s="28"/>
    </row>
    <row r="76" spans="2:24" ht="17.25" customHeight="1">
      <c r="B76" s="279" t="s">
        <v>15</v>
      </c>
      <c r="C76" s="280"/>
      <c r="D76" s="55">
        <f t="shared" ref="D76:R76" si="17">SUM(D72:D75)</f>
        <v>0</v>
      </c>
      <c r="E76" s="55">
        <f t="shared" si="17"/>
        <v>0</v>
      </c>
      <c r="F76" s="92">
        <f t="shared" si="17"/>
        <v>0</v>
      </c>
      <c r="G76" s="88">
        <f t="shared" si="17"/>
        <v>0</v>
      </c>
      <c r="H76" s="55">
        <f t="shared" si="17"/>
        <v>0</v>
      </c>
      <c r="I76" s="55">
        <f t="shared" si="17"/>
        <v>0</v>
      </c>
      <c r="J76" s="55">
        <f t="shared" si="17"/>
        <v>0</v>
      </c>
      <c r="K76" s="55">
        <f t="shared" si="17"/>
        <v>0</v>
      </c>
      <c r="L76" s="55">
        <f t="shared" si="17"/>
        <v>0</v>
      </c>
      <c r="M76" s="55">
        <f t="shared" si="17"/>
        <v>0</v>
      </c>
      <c r="N76" s="55">
        <f t="shared" si="17"/>
        <v>0</v>
      </c>
      <c r="O76" s="55">
        <f t="shared" si="17"/>
        <v>0</v>
      </c>
      <c r="P76" s="55">
        <f t="shared" si="17"/>
        <v>0</v>
      </c>
      <c r="Q76" s="55">
        <f t="shared" si="17"/>
        <v>0</v>
      </c>
      <c r="R76" s="55">
        <f t="shared" si="17"/>
        <v>0</v>
      </c>
      <c r="S76" s="55">
        <f t="shared" si="6"/>
        <v>0</v>
      </c>
      <c r="T76" s="55">
        <f t="shared" si="7"/>
        <v>0</v>
      </c>
      <c r="U76" s="64" t="e">
        <f>F76/S76-1</f>
        <v>#DIV/0!</v>
      </c>
      <c r="W76" s="28"/>
      <c r="X76" s="28"/>
    </row>
    <row r="77" spans="2:24" ht="17.25" customHeight="1">
      <c r="B77" s="70" t="s">
        <v>90</v>
      </c>
      <c r="C77" s="71" t="s">
        <v>24</v>
      </c>
      <c r="D77" s="90"/>
      <c r="E77" s="69"/>
      <c r="F77" s="68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118">
        <f t="shared" si="6"/>
        <v>0</v>
      </c>
      <c r="T77" s="118">
        <f t="shared" si="7"/>
        <v>0</v>
      </c>
      <c r="U77" s="59"/>
      <c r="W77" s="28"/>
      <c r="X77" s="28"/>
    </row>
    <row r="78" spans="2:24" ht="17.25" customHeight="1">
      <c r="B78" s="70"/>
      <c r="C78" s="71" t="s">
        <v>23</v>
      </c>
      <c r="D78" s="90"/>
      <c r="E78" s="69"/>
      <c r="F78" s="68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118">
        <f t="shared" si="6"/>
        <v>0</v>
      </c>
      <c r="T78" s="118">
        <f t="shared" si="7"/>
        <v>0</v>
      </c>
      <c r="U78" s="59"/>
      <c r="W78" s="28"/>
      <c r="X78" s="28"/>
    </row>
    <row r="79" spans="2:24" ht="17.25" customHeight="1">
      <c r="B79" s="70"/>
      <c r="C79" s="71" t="s">
        <v>22</v>
      </c>
      <c r="D79" s="90"/>
      <c r="E79" s="69"/>
      <c r="F79" s="68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118">
        <f t="shared" si="6"/>
        <v>0</v>
      </c>
      <c r="T79" s="118">
        <f t="shared" si="7"/>
        <v>0</v>
      </c>
      <c r="U79" s="59"/>
      <c r="W79" s="28"/>
      <c r="X79" s="28"/>
    </row>
    <row r="80" spans="2:24" ht="17.25" customHeight="1">
      <c r="B80" s="70"/>
      <c r="C80" s="91" t="s">
        <v>21</v>
      </c>
      <c r="D80" s="90"/>
      <c r="E80" s="69"/>
      <c r="F80" s="68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118">
        <f t="shared" ref="S80:S83" si="18">SUM(G80:R80)</f>
        <v>0</v>
      </c>
      <c r="T80" s="118">
        <f t="shared" si="7"/>
        <v>0</v>
      </c>
      <c r="U80" s="59"/>
      <c r="W80" s="28"/>
      <c r="X80" s="28"/>
    </row>
    <row r="81" spans="2:24" ht="17.25" customHeight="1" thickBot="1">
      <c r="B81" s="279" t="s">
        <v>15</v>
      </c>
      <c r="C81" s="280"/>
      <c r="D81" s="55">
        <f t="shared" ref="D81:R81" si="19">SUM(D77:D80)</f>
        <v>0</v>
      </c>
      <c r="E81" s="55">
        <f t="shared" si="19"/>
        <v>0</v>
      </c>
      <c r="F81" s="89">
        <f t="shared" si="19"/>
        <v>0</v>
      </c>
      <c r="G81" s="88">
        <f t="shared" si="19"/>
        <v>0</v>
      </c>
      <c r="H81" s="55">
        <f t="shared" si="19"/>
        <v>0</v>
      </c>
      <c r="I81" s="55">
        <f t="shared" si="19"/>
        <v>0</v>
      </c>
      <c r="J81" s="55">
        <f t="shared" si="19"/>
        <v>0</v>
      </c>
      <c r="K81" s="55">
        <f t="shared" si="19"/>
        <v>0</v>
      </c>
      <c r="L81" s="55">
        <f t="shared" si="19"/>
        <v>0</v>
      </c>
      <c r="M81" s="55">
        <f t="shared" si="19"/>
        <v>0</v>
      </c>
      <c r="N81" s="55">
        <f t="shared" si="19"/>
        <v>0</v>
      </c>
      <c r="O81" s="55">
        <f t="shared" si="19"/>
        <v>0</v>
      </c>
      <c r="P81" s="55">
        <f t="shared" si="19"/>
        <v>0</v>
      </c>
      <c r="Q81" s="55">
        <f t="shared" si="19"/>
        <v>0</v>
      </c>
      <c r="R81" s="55">
        <f t="shared" si="19"/>
        <v>0</v>
      </c>
      <c r="S81" s="55">
        <f t="shared" si="18"/>
        <v>0</v>
      </c>
      <c r="T81" s="55">
        <f t="shared" si="7"/>
        <v>0</v>
      </c>
      <c r="U81" s="64" t="e">
        <f>F81/S81-1</f>
        <v>#DIV/0!</v>
      </c>
      <c r="W81" s="28"/>
      <c r="X81" s="28"/>
    </row>
    <row r="82" spans="2:24" ht="17.25" customHeight="1" thickBot="1">
      <c r="B82" s="87" t="s">
        <v>20</v>
      </c>
      <c r="C82" s="86"/>
      <c r="D82" s="82">
        <f t="shared" ref="D82:R82" si="20">D76+D81</f>
        <v>0</v>
      </c>
      <c r="E82" s="82">
        <f t="shared" si="20"/>
        <v>0</v>
      </c>
      <c r="F82" s="85">
        <f t="shared" si="20"/>
        <v>0</v>
      </c>
      <c r="G82" s="84">
        <f t="shared" si="20"/>
        <v>0</v>
      </c>
      <c r="H82" s="82">
        <f t="shared" si="20"/>
        <v>0</v>
      </c>
      <c r="I82" s="82">
        <f t="shared" si="20"/>
        <v>0</v>
      </c>
      <c r="J82" s="82">
        <f t="shared" si="20"/>
        <v>0</v>
      </c>
      <c r="K82" s="82">
        <f t="shared" si="20"/>
        <v>0</v>
      </c>
      <c r="L82" s="82">
        <f t="shared" si="20"/>
        <v>0</v>
      </c>
      <c r="M82" s="82">
        <f t="shared" si="20"/>
        <v>0</v>
      </c>
      <c r="N82" s="82">
        <f t="shared" si="20"/>
        <v>0</v>
      </c>
      <c r="O82" s="82">
        <f t="shared" si="20"/>
        <v>0</v>
      </c>
      <c r="P82" s="82">
        <f t="shared" si="20"/>
        <v>0</v>
      </c>
      <c r="Q82" s="82">
        <f t="shared" si="20"/>
        <v>0</v>
      </c>
      <c r="R82" s="82">
        <f t="shared" si="20"/>
        <v>0</v>
      </c>
      <c r="S82" s="82">
        <f t="shared" si="18"/>
        <v>0</v>
      </c>
      <c r="T82" s="81">
        <f t="shared" si="7"/>
        <v>0</v>
      </c>
      <c r="U82" s="80" t="e">
        <f>F82/S82-1</f>
        <v>#DIV/0!</v>
      </c>
      <c r="W82" s="28"/>
      <c r="X82" s="28"/>
    </row>
    <row r="83" spans="2:24" ht="31.5" customHeight="1" thickBot="1">
      <c r="B83" s="281" t="s">
        <v>19</v>
      </c>
      <c r="C83" s="282"/>
      <c r="D83" s="50">
        <f t="shared" ref="D83:R83" si="21">D70+D82</f>
        <v>0</v>
      </c>
      <c r="E83" s="50">
        <f t="shared" si="21"/>
        <v>0</v>
      </c>
      <c r="F83" s="50">
        <f t="shared" si="21"/>
        <v>0</v>
      </c>
      <c r="G83" s="50">
        <f t="shared" si="21"/>
        <v>0</v>
      </c>
      <c r="H83" s="50">
        <f t="shared" si="21"/>
        <v>0</v>
      </c>
      <c r="I83" s="50">
        <f t="shared" si="21"/>
        <v>0</v>
      </c>
      <c r="J83" s="50">
        <f t="shared" si="21"/>
        <v>0</v>
      </c>
      <c r="K83" s="50">
        <f t="shared" si="21"/>
        <v>0</v>
      </c>
      <c r="L83" s="50">
        <f t="shared" si="21"/>
        <v>0</v>
      </c>
      <c r="M83" s="50">
        <f t="shared" si="21"/>
        <v>0</v>
      </c>
      <c r="N83" s="50">
        <f t="shared" si="21"/>
        <v>0</v>
      </c>
      <c r="O83" s="50">
        <f t="shared" si="21"/>
        <v>0</v>
      </c>
      <c r="P83" s="50">
        <f t="shared" si="21"/>
        <v>0</v>
      </c>
      <c r="Q83" s="50">
        <f t="shared" si="21"/>
        <v>0</v>
      </c>
      <c r="R83" s="50">
        <f t="shared" si="21"/>
        <v>0</v>
      </c>
      <c r="S83" s="50">
        <f t="shared" si="18"/>
        <v>0</v>
      </c>
      <c r="T83" s="49">
        <f t="shared" si="7"/>
        <v>0</v>
      </c>
      <c r="U83" s="48" t="e">
        <f>F83/S83-1</f>
        <v>#DIV/0!</v>
      </c>
      <c r="W83" s="28"/>
      <c r="X83" s="28"/>
    </row>
    <row r="84" spans="2:24" ht="27.75" customHeight="1">
      <c r="B84" s="79" t="s">
        <v>18</v>
      </c>
      <c r="C84" s="78"/>
      <c r="D84" s="77"/>
      <c r="E84" s="77"/>
      <c r="F84" s="77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5"/>
      <c r="U84" s="74"/>
      <c r="W84" s="28"/>
      <c r="X84" s="28"/>
    </row>
    <row r="85" spans="2:24" ht="17.25" customHeight="1">
      <c r="B85" s="70" t="s">
        <v>17</v>
      </c>
      <c r="C85" s="71" t="s">
        <v>30</v>
      </c>
      <c r="D85" s="131"/>
      <c r="E85" s="73"/>
      <c r="F85" s="68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118"/>
      <c r="T85" s="131">
        <f t="shared" si="7"/>
        <v>0</v>
      </c>
      <c r="U85" s="59"/>
      <c r="W85" s="28"/>
      <c r="X85" s="28"/>
    </row>
    <row r="86" spans="2:24" ht="17.25" customHeight="1">
      <c r="B86" s="70"/>
      <c r="C86" s="71" t="s">
        <v>91</v>
      </c>
      <c r="D86" s="118"/>
      <c r="E86" s="69"/>
      <c r="F86" s="68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118"/>
      <c r="T86" s="118">
        <f t="shared" si="7"/>
        <v>0</v>
      </c>
      <c r="U86" s="59"/>
      <c r="W86" s="28"/>
      <c r="X86" s="28"/>
    </row>
    <row r="87" spans="2:24" ht="17.25" customHeight="1">
      <c r="B87" s="70"/>
      <c r="C87" s="71" t="s">
        <v>92</v>
      </c>
      <c r="D87" s="118"/>
      <c r="E87" s="69"/>
      <c r="F87" s="68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118"/>
      <c r="T87" s="118">
        <f t="shared" si="7"/>
        <v>0</v>
      </c>
      <c r="U87" s="59"/>
      <c r="W87" s="28"/>
      <c r="X87" s="28"/>
    </row>
    <row r="88" spans="2:24" ht="17.25" customHeight="1">
      <c r="B88" s="70"/>
      <c r="C88" s="71" t="s">
        <v>93</v>
      </c>
      <c r="D88" s="118"/>
      <c r="E88" s="69"/>
      <c r="F88" s="68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118"/>
      <c r="T88" s="118">
        <f t="shared" ref="T88:T93" si="22">S88-F88</f>
        <v>0</v>
      </c>
      <c r="U88" s="59"/>
      <c r="W88" s="28"/>
      <c r="X88" s="28"/>
    </row>
    <row r="89" spans="2:24" ht="17.25" customHeight="1">
      <c r="B89" s="279" t="s">
        <v>15</v>
      </c>
      <c r="C89" s="280"/>
      <c r="D89" s="55">
        <f t="shared" ref="D89:R89" si="23">SUM(D85:D88)</f>
        <v>0</v>
      </c>
      <c r="E89" s="66">
        <f t="shared" si="23"/>
        <v>0</v>
      </c>
      <c r="F89" s="132">
        <f t="shared" si="23"/>
        <v>0</v>
      </c>
      <c r="G89" s="67">
        <f t="shared" si="23"/>
        <v>0</v>
      </c>
      <c r="H89" s="66">
        <f t="shared" si="23"/>
        <v>0</v>
      </c>
      <c r="I89" s="65">
        <f t="shared" si="23"/>
        <v>0</v>
      </c>
      <c r="J89" s="65">
        <f t="shared" si="23"/>
        <v>0</v>
      </c>
      <c r="K89" s="65">
        <f t="shared" si="23"/>
        <v>0</v>
      </c>
      <c r="L89" s="65">
        <f t="shared" si="23"/>
        <v>0</v>
      </c>
      <c r="M89" s="65">
        <f t="shared" si="23"/>
        <v>0</v>
      </c>
      <c r="N89" s="65">
        <f t="shared" si="23"/>
        <v>0</v>
      </c>
      <c r="O89" s="65">
        <f t="shared" si="23"/>
        <v>0</v>
      </c>
      <c r="P89" s="65">
        <f t="shared" si="23"/>
        <v>0</v>
      </c>
      <c r="Q89" s="65">
        <f t="shared" si="23"/>
        <v>0</v>
      </c>
      <c r="R89" s="65">
        <f t="shared" si="23"/>
        <v>0</v>
      </c>
      <c r="S89" s="55">
        <f t="shared" ref="S89:S91" si="24">SUM(G89:R89)</f>
        <v>0</v>
      </c>
      <c r="T89" s="55">
        <f t="shared" si="22"/>
        <v>0</v>
      </c>
      <c r="U89" s="53" t="e">
        <f>F89/S89-1</f>
        <v>#DIV/0!</v>
      </c>
      <c r="W89" s="28"/>
      <c r="X89" s="28"/>
    </row>
    <row r="90" spans="2:24" ht="17.25" customHeight="1">
      <c r="B90" s="63" t="s">
        <v>16</v>
      </c>
      <c r="C90" s="62"/>
      <c r="D90" s="133">
        <f>D18-D83-D89</f>
        <v>0</v>
      </c>
      <c r="E90" s="57"/>
      <c r="F90" s="61">
        <f>F18-F83-F89</f>
        <v>0</v>
      </c>
      <c r="G90" s="134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18"/>
      <c r="T90" s="136">
        <f t="shared" si="22"/>
        <v>0</v>
      </c>
      <c r="U90" s="59"/>
      <c r="W90" s="28"/>
      <c r="X90" s="28"/>
    </row>
    <row r="91" spans="2:24" ht="17.25" customHeight="1" thickBot="1">
      <c r="B91" s="283" t="s">
        <v>15</v>
      </c>
      <c r="C91" s="284"/>
      <c r="D91" s="56">
        <f>SUM(D90:D90)</f>
        <v>0</v>
      </c>
      <c r="E91" s="56">
        <f>SUM(E90:E90)</f>
        <v>0</v>
      </c>
      <c r="F91" s="58">
        <f>SUM(G91:R91)</f>
        <v>0</v>
      </c>
      <c r="G91" s="57">
        <f t="shared" ref="G91:R91" si="25">SUM(G90:G90)</f>
        <v>0</v>
      </c>
      <c r="H91" s="56">
        <f t="shared" si="25"/>
        <v>0</v>
      </c>
      <c r="I91" s="56">
        <f t="shared" si="25"/>
        <v>0</v>
      </c>
      <c r="J91" s="56">
        <f t="shared" si="25"/>
        <v>0</v>
      </c>
      <c r="K91" s="56">
        <f t="shared" si="25"/>
        <v>0</v>
      </c>
      <c r="L91" s="56">
        <f t="shared" si="25"/>
        <v>0</v>
      </c>
      <c r="M91" s="56">
        <f t="shared" si="25"/>
        <v>0</v>
      </c>
      <c r="N91" s="56">
        <f t="shared" si="25"/>
        <v>0</v>
      </c>
      <c r="O91" s="56">
        <f t="shared" si="25"/>
        <v>0</v>
      </c>
      <c r="P91" s="56">
        <f t="shared" si="25"/>
        <v>0</v>
      </c>
      <c r="Q91" s="56">
        <f t="shared" si="25"/>
        <v>0</v>
      </c>
      <c r="R91" s="56">
        <f t="shared" si="25"/>
        <v>0</v>
      </c>
      <c r="S91" s="55">
        <f t="shared" si="24"/>
        <v>0</v>
      </c>
      <c r="T91" s="54">
        <f t="shared" si="22"/>
        <v>0</v>
      </c>
      <c r="U91" s="53" t="e">
        <f>F91/S91-1</f>
        <v>#DIV/0!</v>
      </c>
      <c r="W91" s="28"/>
      <c r="X91" s="28"/>
    </row>
    <row r="92" spans="2:24" ht="36" customHeight="1" thickBot="1">
      <c r="B92" s="281" t="s">
        <v>14</v>
      </c>
      <c r="C92" s="282"/>
      <c r="D92" s="50">
        <f>D89+D91</f>
        <v>0</v>
      </c>
      <c r="E92" s="50">
        <f t="shared" ref="E92:N92" si="26">E89+E91</f>
        <v>0</v>
      </c>
      <c r="F92" s="52">
        <f t="shared" si="26"/>
        <v>0</v>
      </c>
      <c r="G92" s="51">
        <f t="shared" si="26"/>
        <v>0</v>
      </c>
      <c r="H92" s="50">
        <f t="shared" si="26"/>
        <v>0</v>
      </c>
      <c r="I92" s="50">
        <f t="shared" si="26"/>
        <v>0</v>
      </c>
      <c r="J92" s="50">
        <f t="shared" si="26"/>
        <v>0</v>
      </c>
      <c r="K92" s="50">
        <f t="shared" si="26"/>
        <v>0</v>
      </c>
      <c r="L92" s="50">
        <f t="shared" si="26"/>
        <v>0</v>
      </c>
      <c r="M92" s="50">
        <f t="shared" si="26"/>
        <v>0</v>
      </c>
      <c r="N92" s="50">
        <f t="shared" si="26"/>
        <v>0</v>
      </c>
      <c r="O92" s="50">
        <f>O89+O91</f>
        <v>0</v>
      </c>
      <c r="P92" s="50">
        <f>P89+P91</f>
        <v>0</v>
      </c>
      <c r="Q92" s="50">
        <f>Q89+Q91</f>
        <v>0</v>
      </c>
      <c r="R92" s="50">
        <f>R89+R91</f>
        <v>0</v>
      </c>
      <c r="S92" s="50">
        <f>S89+S91</f>
        <v>0</v>
      </c>
      <c r="T92" s="49">
        <f t="shared" si="22"/>
        <v>0</v>
      </c>
      <c r="U92" s="48" t="e">
        <f t="shared" ref="U92:U93" si="27">F92/S92-1</f>
        <v>#DIV/0!</v>
      </c>
      <c r="W92" s="28"/>
      <c r="X92" s="28"/>
    </row>
    <row r="93" spans="2:24" ht="45" customHeight="1" thickBot="1">
      <c r="B93" s="285" t="s">
        <v>13</v>
      </c>
      <c r="C93" s="286"/>
      <c r="D93" s="47">
        <f t="shared" ref="D93:E93" si="28">D83+D92</f>
        <v>0</v>
      </c>
      <c r="E93" s="47">
        <f t="shared" si="28"/>
        <v>0</v>
      </c>
      <c r="F93" s="46">
        <f>F70+F82+F92</f>
        <v>0</v>
      </c>
      <c r="G93" s="45">
        <f t="shared" ref="G93:S93" si="29">G83+G92</f>
        <v>0</v>
      </c>
      <c r="H93" s="45">
        <f t="shared" si="29"/>
        <v>0</v>
      </c>
      <c r="I93" s="45">
        <f t="shared" si="29"/>
        <v>0</v>
      </c>
      <c r="J93" s="44">
        <f t="shared" si="29"/>
        <v>0</v>
      </c>
      <c r="K93" s="45">
        <f t="shared" si="29"/>
        <v>0</v>
      </c>
      <c r="L93" s="45">
        <f t="shared" si="29"/>
        <v>0</v>
      </c>
      <c r="M93" s="45">
        <f t="shared" si="29"/>
        <v>0</v>
      </c>
      <c r="N93" s="45">
        <f t="shared" si="29"/>
        <v>0</v>
      </c>
      <c r="O93" s="44">
        <f t="shared" si="29"/>
        <v>0</v>
      </c>
      <c r="P93" s="44">
        <f t="shared" si="29"/>
        <v>0</v>
      </c>
      <c r="Q93" s="44">
        <f t="shared" si="29"/>
        <v>0</v>
      </c>
      <c r="R93" s="44">
        <f t="shared" si="29"/>
        <v>0</v>
      </c>
      <c r="S93" s="44">
        <f t="shared" si="29"/>
        <v>0</v>
      </c>
      <c r="T93" s="43">
        <f t="shared" si="22"/>
        <v>0</v>
      </c>
      <c r="U93" s="42" t="e">
        <f t="shared" si="27"/>
        <v>#DIV/0!</v>
      </c>
      <c r="W93" s="28"/>
      <c r="X93" s="28"/>
    </row>
    <row r="94" spans="2:24">
      <c r="D94" s="41"/>
      <c r="E94" s="41"/>
      <c r="F94" s="41"/>
      <c r="G94" s="39"/>
      <c r="H94" s="39"/>
      <c r="I94" s="39"/>
      <c r="J94" s="39"/>
      <c r="K94" s="39"/>
      <c r="L94" s="39"/>
      <c r="M94" s="40"/>
      <c r="N94" s="40"/>
      <c r="O94" s="40"/>
      <c r="P94" s="40"/>
      <c r="Q94" s="40"/>
      <c r="R94" s="40"/>
      <c r="S94" s="39"/>
      <c r="T94" s="39"/>
      <c r="U94" s="38"/>
      <c r="W94" s="28"/>
      <c r="X94" s="28"/>
    </row>
    <row r="95" spans="2:24">
      <c r="F95" s="37"/>
      <c r="G95" s="36"/>
      <c r="W95" s="28"/>
      <c r="X95" s="28"/>
    </row>
    <row r="96" spans="2:24">
      <c r="C96" s="29"/>
      <c r="V96" s="28"/>
      <c r="W96" s="28"/>
      <c r="X96" s="28"/>
    </row>
    <row r="97" spans="2:24">
      <c r="C97" s="29"/>
      <c r="F97" s="32"/>
      <c r="V97" s="28"/>
      <c r="W97" s="28"/>
      <c r="X97" s="28"/>
    </row>
    <row r="98" spans="2:24">
      <c r="C98" s="29"/>
      <c r="G98" s="36"/>
      <c r="V98" s="28"/>
      <c r="W98" s="28"/>
      <c r="X98" s="28"/>
    </row>
    <row r="99" spans="2:24">
      <c r="C99" s="29"/>
      <c r="V99" s="28"/>
      <c r="W99" s="28"/>
      <c r="X99" s="28"/>
    </row>
    <row r="100" spans="2:24">
      <c r="B100" s="37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V100" s="28"/>
      <c r="W100" s="28"/>
      <c r="X100" s="28"/>
    </row>
    <row r="103" spans="2:24">
      <c r="I103" s="36"/>
      <c r="V103" s="28"/>
      <c r="W103" s="28"/>
      <c r="X103" s="28"/>
    </row>
    <row r="104" spans="2:24">
      <c r="H104" s="36"/>
      <c r="I104" s="36"/>
      <c r="K104" s="36"/>
      <c r="V104" s="28"/>
      <c r="W104" s="28"/>
      <c r="X104" s="28"/>
    </row>
    <row r="105" spans="2:24">
      <c r="C105" s="32"/>
      <c r="F105" s="34"/>
      <c r="K105" s="36"/>
      <c r="V105" s="28"/>
      <c r="W105" s="28"/>
      <c r="X105" s="28"/>
    </row>
    <row r="106" spans="2:24">
      <c r="C106" s="32"/>
      <c r="F106" s="34"/>
    </row>
    <row r="107" spans="2:24">
      <c r="C107" s="35"/>
      <c r="F107" s="34"/>
    </row>
    <row r="108" spans="2:24">
      <c r="C108" s="35"/>
      <c r="F108" s="34"/>
    </row>
    <row r="109" spans="2:24">
      <c r="F109" s="34"/>
    </row>
    <row r="110" spans="2:24">
      <c r="F110" s="33"/>
    </row>
    <row r="112" spans="2:24">
      <c r="C112" s="32"/>
    </row>
  </sheetData>
  <mergeCells count="20">
    <mergeCell ref="B91:C91"/>
    <mergeCell ref="B92:C92"/>
    <mergeCell ref="B93:C93"/>
    <mergeCell ref="B69:C69"/>
    <mergeCell ref="B70:C70"/>
    <mergeCell ref="B76:C76"/>
    <mergeCell ref="B81:C81"/>
    <mergeCell ref="B83:C83"/>
    <mergeCell ref="B89:C89"/>
    <mergeCell ref="B9:C9"/>
    <mergeCell ref="B18:C18"/>
    <mergeCell ref="B26:C26"/>
    <mergeCell ref="B34:C34"/>
    <mergeCell ref="B42:C42"/>
    <mergeCell ref="B55:C55"/>
    <mergeCell ref="B59:C59"/>
    <mergeCell ref="B17:C17"/>
    <mergeCell ref="B13:C13"/>
    <mergeCell ref="B65:C65"/>
    <mergeCell ref="B49:C49"/>
  </mergeCells>
  <phoneticPr fontId="3" type="noConversion"/>
  <pageMargins left="0.15748031496062992" right="0.15748031496062992" top="0.19685039370078741" bottom="0.15748031496062992" header="0.15748031496062992" footer="0.15748031496062992"/>
  <pageSetup paperSize="9" scale="5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1F312-48C7-6E4F-A958-45CA3280D9ED}">
  <dimension ref="B1:J24"/>
  <sheetViews>
    <sheetView tabSelected="1" workbookViewId="0">
      <selection activeCell="M10" sqref="M10"/>
    </sheetView>
  </sheetViews>
  <sheetFormatPr baseColWidth="10" defaultColWidth="8.83203125" defaultRowHeight="14"/>
  <cols>
    <col min="1" max="1" width="6.1640625" customWidth="1"/>
    <col min="2" max="2" width="24.33203125" customWidth="1"/>
    <col min="3" max="3" width="31.5" customWidth="1"/>
    <col min="4" max="4" width="19.5" style="1" customWidth="1"/>
    <col min="5" max="5" width="16.6640625" style="1" customWidth="1"/>
    <col min="6" max="6" width="4.33203125" style="1" customWidth="1"/>
    <col min="7" max="7" width="29.83203125" customWidth="1"/>
    <col min="8" max="8" width="30.83203125" customWidth="1"/>
    <col min="9" max="9" width="9.5" customWidth="1"/>
    <col min="10" max="10" width="7.83203125" customWidth="1"/>
    <col min="11" max="11" width="16.1640625" bestFit="1" customWidth="1"/>
    <col min="12" max="12" width="10.6640625" bestFit="1" customWidth="1"/>
  </cols>
  <sheetData>
    <row r="1" spans="2:10" ht="38" customHeight="1"/>
    <row r="2" spans="2:10" ht="28">
      <c r="B2" s="140" t="s">
        <v>12</v>
      </c>
    </row>
    <row r="3" spans="2:10" ht="50" customHeight="1" thickBot="1"/>
    <row r="4" spans="2:10" ht="26.25" customHeight="1" thickBot="1">
      <c r="B4" s="298" t="s">
        <v>11</v>
      </c>
      <c r="C4" s="299"/>
      <c r="D4" s="300"/>
      <c r="E4" s="301" t="s">
        <v>9</v>
      </c>
      <c r="F4" s="302"/>
      <c r="G4" s="303" t="s">
        <v>10</v>
      </c>
      <c r="H4" s="304"/>
      <c r="I4" s="302" t="s">
        <v>9</v>
      </c>
      <c r="J4" s="302"/>
    </row>
    <row r="5" spans="2:10" ht="23.25" customHeight="1">
      <c r="B5" s="291" t="s">
        <v>8</v>
      </c>
      <c r="C5" s="22" t="s">
        <v>105</v>
      </c>
      <c r="D5" s="21"/>
      <c r="E5" s="26"/>
      <c r="F5" s="26"/>
      <c r="G5" s="138" t="s">
        <v>113</v>
      </c>
      <c r="H5" s="139"/>
      <c r="I5" s="305"/>
      <c r="J5" s="306"/>
    </row>
    <row r="6" spans="2:10" ht="23.25" customHeight="1">
      <c r="B6" s="292"/>
      <c r="C6" s="20" t="s">
        <v>107</v>
      </c>
      <c r="D6" s="19"/>
      <c r="E6" s="16"/>
      <c r="F6" s="16"/>
      <c r="G6" s="138" t="s">
        <v>114</v>
      </c>
      <c r="H6" s="139"/>
      <c r="I6" s="305"/>
      <c r="J6" s="306"/>
    </row>
    <row r="7" spans="2:10" ht="23.25" customHeight="1" thickBot="1">
      <c r="B7" s="293"/>
      <c r="C7" s="18" t="s">
        <v>109</v>
      </c>
      <c r="D7" s="17"/>
      <c r="E7" s="16"/>
      <c r="F7" s="16"/>
      <c r="G7" s="138" t="s">
        <v>116</v>
      </c>
      <c r="H7" s="139"/>
      <c r="I7" s="305"/>
      <c r="J7" s="306"/>
    </row>
    <row r="8" spans="2:10" ht="23.25" customHeight="1" thickBot="1">
      <c r="B8" s="289" t="s">
        <v>1</v>
      </c>
      <c r="C8" s="290"/>
      <c r="D8" s="23">
        <f>SUM(D5:D7)</f>
        <v>0</v>
      </c>
      <c r="E8" s="16"/>
      <c r="F8" s="16"/>
      <c r="G8" s="275" t="s">
        <v>115</v>
      </c>
      <c r="H8" s="274"/>
      <c r="I8" s="305"/>
      <c r="J8" s="306"/>
    </row>
    <row r="9" spans="2:10" ht="23.25" customHeight="1">
      <c r="B9" s="291" t="s">
        <v>7</v>
      </c>
      <c r="C9" s="22" t="s">
        <v>110</v>
      </c>
      <c r="D9" s="25"/>
      <c r="E9" s="16"/>
      <c r="F9" s="16"/>
      <c r="G9" s="276" t="s">
        <v>117</v>
      </c>
      <c r="H9" s="277">
        <f>SUM(H5:H8)</f>
        <v>0</v>
      </c>
      <c r="I9" s="305"/>
      <c r="J9" s="306"/>
    </row>
    <row r="10" spans="2:10" ht="23.25" customHeight="1">
      <c r="B10" s="292"/>
      <c r="C10" s="20" t="s">
        <v>111</v>
      </c>
      <c r="D10" s="19"/>
      <c r="E10" s="12"/>
      <c r="F10" s="12"/>
      <c r="G10" s="308" t="s">
        <v>6</v>
      </c>
      <c r="H10" s="309"/>
      <c r="I10" s="305"/>
      <c r="J10" s="306"/>
    </row>
    <row r="11" spans="2:10" ht="23.25" customHeight="1">
      <c r="B11" s="292"/>
      <c r="C11" s="20" t="s">
        <v>112</v>
      </c>
      <c r="D11" s="19"/>
      <c r="E11" s="24"/>
      <c r="F11" s="24"/>
      <c r="G11" s="310" t="s">
        <v>5</v>
      </c>
      <c r="H11" s="312">
        <f>D19-H9</f>
        <v>0</v>
      </c>
      <c r="I11" s="302"/>
      <c r="J11" s="302"/>
    </row>
    <row r="12" spans="2:10" ht="23.25" customHeight="1">
      <c r="B12" s="292"/>
      <c r="C12" s="20" t="s">
        <v>79</v>
      </c>
      <c r="D12" s="19"/>
      <c r="E12" s="16"/>
      <c r="F12" s="16"/>
      <c r="G12" s="310"/>
      <c r="H12" s="312"/>
      <c r="I12" s="307"/>
      <c r="J12" s="306"/>
    </row>
    <row r="13" spans="2:10" ht="23.25" customHeight="1" thickBot="1">
      <c r="B13" s="293"/>
      <c r="C13" s="18" t="s">
        <v>80</v>
      </c>
      <c r="D13" s="17"/>
      <c r="E13" s="16"/>
      <c r="F13" s="16"/>
      <c r="G13" s="310"/>
      <c r="H13" s="312"/>
      <c r="I13" s="307"/>
      <c r="J13" s="306"/>
    </row>
    <row r="14" spans="2:10" ht="23.25" customHeight="1" thickBot="1">
      <c r="B14" s="289" t="s">
        <v>1</v>
      </c>
      <c r="C14" s="290"/>
      <c r="D14" s="23">
        <f>SUM(D9:D13)</f>
        <v>0</v>
      </c>
      <c r="E14" s="16"/>
      <c r="F14" s="16"/>
      <c r="G14" s="310"/>
      <c r="H14" s="312"/>
      <c r="I14" s="307"/>
      <c r="J14" s="306"/>
    </row>
    <row r="15" spans="2:10" ht="23.25" customHeight="1">
      <c r="B15" s="291" t="s">
        <v>4</v>
      </c>
      <c r="C15" s="22" t="s">
        <v>81</v>
      </c>
      <c r="D15" s="21"/>
      <c r="E15" s="16"/>
      <c r="F15" s="16"/>
      <c r="G15" s="310"/>
      <c r="H15" s="312"/>
      <c r="I15" s="307"/>
      <c r="J15" s="306"/>
    </row>
    <row r="16" spans="2:10" ht="23.25" customHeight="1">
      <c r="B16" s="292"/>
      <c r="C16" s="20" t="s">
        <v>3</v>
      </c>
      <c r="D16" s="19"/>
      <c r="E16" s="16"/>
      <c r="F16" s="16"/>
      <c r="G16" s="310"/>
      <c r="H16" s="312"/>
      <c r="I16" s="307"/>
      <c r="J16" s="306"/>
    </row>
    <row r="17" spans="2:10" ht="23.25" customHeight="1" thickBot="1">
      <c r="B17" s="293"/>
      <c r="C17" s="18" t="s">
        <v>2</v>
      </c>
      <c r="D17" s="17"/>
      <c r="E17" s="16"/>
      <c r="F17" s="16"/>
      <c r="G17" s="310"/>
      <c r="H17" s="312"/>
      <c r="I17" s="307"/>
      <c r="J17" s="306"/>
    </row>
    <row r="18" spans="2:10" ht="26.25" customHeight="1" thickBot="1">
      <c r="B18" s="294" t="s">
        <v>1</v>
      </c>
      <c r="C18" s="295"/>
      <c r="D18" s="15">
        <f>SUM(D15:D17)</f>
        <v>0</v>
      </c>
      <c r="E18" s="12"/>
      <c r="F18" s="12"/>
      <c r="G18" s="310"/>
      <c r="H18" s="312"/>
      <c r="I18" s="307"/>
      <c r="J18" s="306"/>
    </row>
    <row r="19" spans="2:10" ht="30" customHeight="1" thickBot="1">
      <c r="B19" s="296" t="s">
        <v>0</v>
      </c>
      <c r="C19" s="297"/>
      <c r="D19" s="14">
        <f>D8+D14+D18</f>
        <v>0</v>
      </c>
      <c r="E19" s="13"/>
      <c r="F19" s="12"/>
      <c r="G19" s="311"/>
      <c r="H19" s="313"/>
      <c r="I19" s="307"/>
      <c r="J19" s="306"/>
    </row>
    <row r="20" spans="2:10">
      <c r="C20" s="11"/>
      <c r="D20" s="10"/>
      <c r="E20" s="9"/>
      <c r="F20" s="9"/>
      <c r="G20" s="3"/>
      <c r="H20" s="1"/>
    </row>
    <row r="21" spans="2:10">
      <c r="C21" s="3"/>
      <c r="D21" s="5"/>
      <c r="E21" s="8"/>
      <c r="F21" s="8"/>
      <c r="G21" s="6"/>
      <c r="H21" s="2"/>
      <c r="I21" s="1"/>
      <c r="J21" s="1"/>
    </row>
    <row r="22" spans="2:10">
      <c r="C22" s="3"/>
      <c r="D22" s="4"/>
      <c r="E22" s="7"/>
      <c r="F22" s="7"/>
      <c r="G22" s="3"/>
      <c r="I22" s="2"/>
      <c r="J22" s="2"/>
    </row>
    <row r="23" spans="2:10">
      <c r="G23" s="3"/>
    </row>
    <row r="24" spans="2:10">
      <c r="G24" s="3"/>
    </row>
  </sheetData>
  <mergeCells count="19">
    <mergeCell ref="E4:F4"/>
    <mergeCell ref="G4:H4"/>
    <mergeCell ref="I4:J4"/>
    <mergeCell ref="B5:B7"/>
    <mergeCell ref="I5:I10"/>
    <mergeCell ref="J5:J10"/>
    <mergeCell ref="B8:C8"/>
    <mergeCell ref="B9:B13"/>
    <mergeCell ref="I11:J11"/>
    <mergeCell ref="I12:I19"/>
    <mergeCell ref="G10:H10"/>
    <mergeCell ref="G11:G19"/>
    <mergeCell ref="H11:H19"/>
    <mergeCell ref="J12:J19"/>
    <mergeCell ref="B14:C14"/>
    <mergeCell ref="B15:B17"/>
    <mergeCell ref="B18:C18"/>
    <mergeCell ref="B19:C19"/>
    <mergeCell ref="B4:D4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DF2D8-E027-4344-8D8E-6C99B605D352}">
  <dimension ref="B2:AG54"/>
  <sheetViews>
    <sheetView topLeftCell="A35" zoomScale="110" zoomScaleNormal="110" workbookViewId="0">
      <selection activeCell="T50" sqref="T50"/>
    </sheetView>
  </sheetViews>
  <sheetFormatPr baseColWidth="10" defaultRowHeight="14"/>
  <cols>
    <col min="2" max="2" width="34.33203125" customWidth="1"/>
    <col min="3" max="3" width="23.33203125" customWidth="1"/>
    <col min="4" max="23" width="17.83203125" customWidth="1"/>
  </cols>
  <sheetData>
    <row r="2" spans="2:33" ht="24">
      <c r="B2" s="159" t="s">
        <v>119</v>
      </c>
    </row>
    <row r="5" spans="2:33" ht="19">
      <c r="B5" s="322" t="s">
        <v>168</v>
      </c>
      <c r="C5" s="323"/>
    </row>
    <row r="6" spans="2:33" ht="11" customHeight="1">
      <c r="B6" s="158"/>
    </row>
    <row r="7" spans="2:33" ht="28" customHeight="1">
      <c r="B7" s="321" t="s">
        <v>169</v>
      </c>
      <c r="C7" s="321"/>
    </row>
    <row r="8" spans="2:33" ht="28" customHeight="1">
      <c r="B8" s="321" t="s">
        <v>167</v>
      </c>
      <c r="C8" s="321"/>
    </row>
    <row r="9" spans="2:33" ht="28" customHeight="1">
      <c r="B9" s="321" t="s">
        <v>170</v>
      </c>
      <c r="C9" s="321"/>
    </row>
    <row r="12" spans="2:33" s="137" customFormat="1" ht="27" customHeight="1">
      <c r="B12" s="315" t="s">
        <v>11</v>
      </c>
      <c r="C12" s="315"/>
      <c r="D12" s="145" t="s">
        <v>132</v>
      </c>
      <c r="E12" s="145" t="s">
        <v>133</v>
      </c>
      <c r="F12" s="145" t="s">
        <v>134</v>
      </c>
      <c r="G12" s="145" t="s">
        <v>135</v>
      </c>
      <c r="H12" s="145" t="s">
        <v>136</v>
      </c>
      <c r="I12" s="145" t="s">
        <v>137</v>
      </c>
      <c r="J12" s="145" t="s">
        <v>138</v>
      </c>
      <c r="K12" s="145" t="s">
        <v>139</v>
      </c>
      <c r="L12" s="145" t="s">
        <v>140</v>
      </c>
      <c r="M12" s="145" t="s">
        <v>141</v>
      </c>
      <c r="N12" s="145" t="s">
        <v>142</v>
      </c>
      <c r="O12" s="145" t="s">
        <v>143</v>
      </c>
      <c r="P12" s="145" t="s">
        <v>144</v>
      </c>
      <c r="Q12" s="145" t="s">
        <v>145</v>
      </c>
      <c r="R12" s="145" t="s">
        <v>146</v>
      </c>
      <c r="S12" s="145" t="s">
        <v>147</v>
      </c>
      <c r="T12" s="145" t="s">
        <v>148</v>
      </c>
      <c r="U12" s="145" t="s">
        <v>149</v>
      </c>
      <c r="V12" s="145" t="s">
        <v>150</v>
      </c>
      <c r="W12" s="145" t="s">
        <v>151</v>
      </c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</row>
    <row r="13" spans="2:33" ht="27" customHeight="1">
      <c r="B13" s="314" t="s">
        <v>120</v>
      </c>
      <c r="C13" s="146" t="s">
        <v>104</v>
      </c>
      <c r="D13" s="146">
        <v>0</v>
      </c>
      <c r="E13" s="146">
        <v>0</v>
      </c>
      <c r="F13" s="146">
        <v>0</v>
      </c>
      <c r="G13" s="146">
        <v>0</v>
      </c>
      <c r="H13" s="146">
        <v>0</v>
      </c>
      <c r="I13" s="146">
        <v>0</v>
      </c>
      <c r="J13" s="146">
        <v>0</v>
      </c>
      <c r="K13" s="146">
        <v>0</v>
      </c>
      <c r="L13" s="146">
        <v>0</v>
      </c>
      <c r="M13" s="146">
        <v>0</v>
      </c>
      <c r="N13" s="146">
        <v>0</v>
      </c>
      <c r="O13" s="146">
        <v>0</v>
      </c>
      <c r="P13" s="146">
        <v>0</v>
      </c>
      <c r="Q13" s="146">
        <v>0</v>
      </c>
      <c r="R13" s="146">
        <v>0</v>
      </c>
      <c r="S13" s="146">
        <v>0</v>
      </c>
      <c r="T13" s="146">
        <v>0</v>
      </c>
      <c r="U13" s="146">
        <v>0</v>
      </c>
      <c r="V13" s="146">
        <v>0</v>
      </c>
      <c r="W13" s="146">
        <v>0</v>
      </c>
    </row>
    <row r="14" spans="2:33" ht="27" customHeight="1">
      <c r="B14" s="314"/>
      <c r="C14" s="146" t="s">
        <v>106</v>
      </c>
      <c r="D14" s="146">
        <v>0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  <c r="S14" s="146">
        <v>0</v>
      </c>
      <c r="T14" s="146">
        <v>0</v>
      </c>
      <c r="U14" s="146">
        <v>0</v>
      </c>
      <c r="V14" s="146">
        <v>0</v>
      </c>
      <c r="W14" s="146">
        <v>0</v>
      </c>
    </row>
    <row r="15" spans="2:33" ht="27" customHeight="1">
      <c r="B15" s="314"/>
      <c r="C15" s="146" t="s">
        <v>108</v>
      </c>
      <c r="D15" s="146">
        <v>0</v>
      </c>
      <c r="E15" s="146">
        <v>0</v>
      </c>
      <c r="F15" s="146">
        <v>0</v>
      </c>
      <c r="G15" s="146">
        <v>0</v>
      </c>
      <c r="H15" s="146">
        <v>0</v>
      </c>
      <c r="I15" s="146">
        <v>0</v>
      </c>
      <c r="J15" s="146">
        <v>0</v>
      </c>
      <c r="K15" s="146">
        <v>0</v>
      </c>
      <c r="L15" s="146">
        <v>0</v>
      </c>
      <c r="M15" s="146">
        <v>0</v>
      </c>
      <c r="N15" s="146">
        <v>0</v>
      </c>
      <c r="O15" s="146">
        <v>0</v>
      </c>
      <c r="P15" s="146">
        <v>0</v>
      </c>
      <c r="Q15" s="146">
        <v>0</v>
      </c>
      <c r="R15" s="146">
        <v>0</v>
      </c>
      <c r="S15" s="146">
        <v>0</v>
      </c>
      <c r="T15" s="146">
        <v>0</v>
      </c>
      <c r="U15" s="146">
        <v>0</v>
      </c>
      <c r="V15" s="146">
        <v>0</v>
      </c>
      <c r="W15" s="146">
        <v>0</v>
      </c>
    </row>
    <row r="16" spans="2:33" ht="27" customHeight="1">
      <c r="B16" s="314" t="s">
        <v>121</v>
      </c>
      <c r="C16" s="314"/>
      <c r="D16" s="146">
        <f>SUM(D13:D15)</f>
        <v>0</v>
      </c>
      <c r="E16" s="146">
        <f t="shared" ref="E16:W16" si="0">SUM(E13:E15)</f>
        <v>0</v>
      </c>
      <c r="F16" s="146">
        <f t="shared" si="0"/>
        <v>0</v>
      </c>
      <c r="G16" s="146">
        <f t="shared" si="0"/>
        <v>0</v>
      </c>
      <c r="H16" s="146">
        <f t="shared" si="0"/>
        <v>0</v>
      </c>
      <c r="I16" s="146">
        <f t="shared" si="0"/>
        <v>0</v>
      </c>
      <c r="J16" s="146">
        <f t="shared" si="0"/>
        <v>0</v>
      </c>
      <c r="K16" s="146">
        <f t="shared" si="0"/>
        <v>0</v>
      </c>
      <c r="L16" s="146">
        <f t="shared" si="0"/>
        <v>0</v>
      </c>
      <c r="M16" s="146">
        <f t="shared" si="0"/>
        <v>0</v>
      </c>
      <c r="N16" s="146">
        <f t="shared" si="0"/>
        <v>0</v>
      </c>
      <c r="O16" s="146">
        <f t="shared" si="0"/>
        <v>0</v>
      </c>
      <c r="P16" s="146">
        <f t="shared" si="0"/>
        <v>0</v>
      </c>
      <c r="Q16" s="146">
        <f t="shared" si="0"/>
        <v>0</v>
      </c>
      <c r="R16" s="146">
        <f t="shared" si="0"/>
        <v>0</v>
      </c>
      <c r="S16" s="146">
        <f t="shared" si="0"/>
        <v>0</v>
      </c>
      <c r="T16" s="146">
        <f t="shared" si="0"/>
        <v>0</v>
      </c>
      <c r="U16" s="146">
        <f t="shared" si="0"/>
        <v>0</v>
      </c>
      <c r="V16" s="146">
        <f t="shared" si="0"/>
        <v>0</v>
      </c>
      <c r="W16" s="146">
        <f t="shared" si="0"/>
        <v>0</v>
      </c>
    </row>
    <row r="17" spans="2:23" ht="27" customHeight="1">
      <c r="B17" s="314" t="s">
        <v>122</v>
      </c>
      <c r="C17" s="146" t="s">
        <v>123</v>
      </c>
      <c r="D17" s="146">
        <v>0</v>
      </c>
      <c r="E17" s="146">
        <v>0</v>
      </c>
      <c r="F17" s="146">
        <v>0</v>
      </c>
      <c r="G17" s="146">
        <v>0</v>
      </c>
      <c r="H17" s="146">
        <v>0</v>
      </c>
      <c r="I17" s="146">
        <v>0</v>
      </c>
      <c r="J17" s="146">
        <v>0</v>
      </c>
      <c r="K17" s="146">
        <v>0</v>
      </c>
      <c r="L17" s="146">
        <v>0</v>
      </c>
      <c r="M17" s="146">
        <v>0</v>
      </c>
      <c r="N17" s="146">
        <v>0</v>
      </c>
      <c r="O17" s="146">
        <v>0</v>
      </c>
      <c r="P17" s="146">
        <v>0</v>
      </c>
      <c r="Q17" s="146">
        <v>0</v>
      </c>
      <c r="R17" s="146">
        <v>0</v>
      </c>
      <c r="S17" s="146">
        <v>0</v>
      </c>
      <c r="T17" s="146">
        <v>0</v>
      </c>
      <c r="U17" s="146">
        <v>0</v>
      </c>
      <c r="V17" s="146">
        <v>0</v>
      </c>
      <c r="W17" s="146">
        <v>0</v>
      </c>
    </row>
    <row r="18" spans="2:23" ht="27" customHeight="1">
      <c r="B18" s="314"/>
      <c r="C18" s="146" t="s">
        <v>124</v>
      </c>
      <c r="D18" s="146">
        <v>0</v>
      </c>
      <c r="E18" s="146">
        <v>0</v>
      </c>
      <c r="F18" s="146">
        <v>0</v>
      </c>
      <c r="G18" s="146">
        <v>0</v>
      </c>
      <c r="H18" s="146">
        <v>0</v>
      </c>
      <c r="I18" s="146">
        <v>0</v>
      </c>
      <c r="J18" s="146">
        <v>0</v>
      </c>
      <c r="K18" s="146">
        <v>0</v>
      </c>
      <c r="L18" s="146">
        <v>0</v>
      </c>
      <c r="M18" s="146">
        <v>0</v>
      </c>
      <c r="N18" s="146">
        <v>0</v>
      </c>
      <c r="O18" s="146">
        <v>0</v>
      </c>
      <c r="P18" s="146">
        <v>0</v>
      </c>
      <c r="Q18" s="146">
        <v>0</v>
      </c>
      <c r="R18" s="146">
        <v>0</v>
      </c>
      <c r="S18" s="146">
        <v>0</v>
      </c>
      <c r="T18" s="146">
        <v>0</v>
      </c>
      <c r="U18" s="146">
        <v>0</v>
      </c>
      <c r="V18" s="146">
        <v>0</v>
      </c>
      <c r="W18" s="146">
        <v>0</v>
      </c>
    </row>
    <row r="19" spans="2:23" ht="27" customHeight="1">
      <c r="B19" s="314"/>
      <c r="C19" s="146" t="s">
        <v>125</v>
      </c>
      <c r="D19" s="146">
        <v>0</v>
      </c>
      <c r="E19" s="146">
        <v>0</v>
      </c>
      <c r="F19" s="146">
        <v>0</v>
      </c>
      <c r="G19" s="146">
        <v>0</v>
      </c>
      <c r="H19" s="146">
        <v>0</v>
      </c>
      <c r="I19" s="146">
        <v>0</v>
      </c>
      <c r="J19" s="146">
        <v>0</v>
      </c>
      <c r="K19" s="146">
        <v>0</v>
      </c>
      <c r="L19" s="146">
        <v>0</v>
      </c>
      <c r="M19" s="146">
        <v>0</v>
      </c>
      <c r="N19" s="146">
        <v>0</v>
      </c>
      <c r="O19" s="146">
        <v>0</v>
      </c>
      <c r="P19" s="146">
        <v>0</v>
      </c>
      <c r="Q19" s="146">
        <v>0</v>
      </c>
      <c r="R19" s="146">
        <v>0</v>
      </c>
      <c r="S19" s="146">
        <v>0</v>
      </c>
      <c r="T19" s="146">
        <v>0</v>
      </c>
      <c r="U19" s="146">
        <v>0</v>
      </c>
      <c r="V19" s="146">
        <v>0</v>
      </c>
      <c r="W19" s="146">
        <v>0</v>
      </c>
    </row>
    <row r="20" spans="2:23" ht="27" customHeight="1">
      <c r="B20" s="314"/>
      <c r="C20" s="146" t="s">
        <v>126</v>
      </c>
      <c r="D20" s="146">
        <v>0</v>
      </c>
      <c r="E20" s="146">
        <v>0</v>
      </c>
      <c r="F20" s="146">
        <v>0</v>
      </c>
      <c r="G20" s="146">
        <v>0</v>
      </c>
      <c r="H20" s="146">
        <v>0</v>
      </c>
      <c r="I20" s="146">
        <v>0</v>
      </c>
      <c r="J20" s="146">
        <v>0</v>
      </c>
      <c r="K20" s="146">
        <v>0</v>
      </c>
      <c r="L20" s="146">
        <v>0</v>
      </c>
      <c r="M20" s="146">
        <v>0</v>
      </c>
      <c r="N20" s="146">
        <v>0</v>
      </c>
      <c r="O20" s="146">
        <v>0</v>
      </c>
      <c r="P20" s="146">
        <v>0</v>
      </c>
      <c r="Q20" s="146">
        <v>0</v>
      </c>
      <c r="R20" s="146">
        <v>0</v>
      </c>
      <c r="S20" s="146">
        <v>0</v>
      </c>
      <c r="T20" s="146">
        <v>0</v>
      </c>
      <c r="U20" s="146">
        <v>0</v>
      </c>
      <c r="V20" s="146">
        <v>0</v>
      </c>
      <c r="W20" s="146">
        <v>0</v>
      </c>
    </row>
    <row r="21" spans="2:23" ht="27" customHeight="1">
      <c r="B21" s="314"/>
      <c r="C21" s="146" t="s">
        <v>127</v>
      </c>
      <c r="D21" s="146">
        <v>0</v>
      </c>
      <c r="E21" s="146">
        <v>0</v>
      </c>
      <c r="F21" s="146">
        <v>0</v>
      </c>
      <c r="G21" s="146">
        <v>0</v>
      </c>
      <c r="H21" s="146">
        <v>0</v>
      </c>
      <c r="I21" s="146">
        <v>0</v>
      </c>
      <c r="J21" s="146">
        <v>0</v>
      </c>
      <c r="K21" s="146">
        <v>0</v>
      </c>
      <c r="L21" s="146">
        <v>0</v>
      </c>
      <c r="M21" s="146">
        <v>0</v>
      </c>
      <c r="N21" s="146">
        <v>0</v>
      </c>
      <c r="O21" s="146">
        <v>0</v>
      </c>
      <c r="P21" s="146">
        <v>0</v>
      </c>
      <c r="Q21" s="146">
        <v>0</v>
      </c>
      <c r="R21" s="146">
        <v>0</v>
      </c>
      <c r="S21" s="146">
        <v>0</v>
      </c>
      <c r="T21" s="146">
        <v>0</v>
      </c>
      <c r="U21" s="146">
        <v>0</v>
      </c>
      <c r="V21" s="146">
        <v>0</v>
      </c>
      <c r="W21" s="146">
        <v>0</v>
      </c>
    </row>
    <row r="22" spans="2:23" ht="27" customHeight="1">
      <c r="B22" s="314" t="s">
        <v>121</v>
      </c>
      <c r="C22" s="314"/>
      <c r="D22" s="146">
        <f>SUM(D17:D21)</f>
        <v>0</v>
      </c>
      <c r="E22" s="146">
        <f t="shared" ref="E22:W22" si="1">SUM(E17:E21)</f>
        <v>0</v>
      </c>
      <c r="F22" s="146">
        <f t="shared" si="1"/>
        <v>0</v>
      </c>
      <c r="G22" s="146">
        <f t="shared" si="1"/>
        <v>0</v>
      </c>
      <c r="H22" s="146">
        <f t="shared" si="1"/>
        <v>0</v>
      </c>
      <c r="I22" s="146">
        <f t="shared" si="1"/>
        <v>0</v>
      </c>
      <c r="J22" s="146">
        <f t="shared" si="1"/>
        <v>0</v>
      </c>
      <c r="K22" s="146">
        <f t="shared" si="1"/>
        <v>0</v>
      </c>
      <c r="L22" s="146">
        <f t="shared" si="1"/>
        <v>0</v>
      </c>
      <c r="M22" s="146">
        <f t="shared" si="1"/>
        <v>0</v>
      </c>
      <c r="N22" s="146">
        <f t="shared" si="1"/>
        <v>0</v>
      </c>
      <c r="O22" s="146">
        <f t="shared" si="1"/>
        <v>0</v>
      </c>
      <c r="P22" s="146">
        <f t="shared" si="1"/>
        <v>0</v>
      </c>
      <c r="Q22" s="146">
        <f t="shared" si="1"/>
        <v>0</v>
      </c>
      <c r="R22" s="146">
        <f t="shared" si="1"/>
        <v>0</v>
      </c>
      <c r="S22" s="146">
        <f t="shared" si="1"/>
        <v>0</v>
      </c>
      <c r="T22" s="146">
        <f t="shared" si="1"/>
        <v>0</v>
      </c>
      <c r="U22" s="146">
        <f t="shared" si="1"/>
        <v>0</v>
      </c>
      <c r="V22" s="146">
        <f t="shared" si="1"/>
        <v>0</v>
      </c>
      <c r="W22" s="146">
        <f t="shared" si="1"/>
        <v>0</v>
      </c>
    </row>
    <row r="23" spans="2:23" ht="27" customHeight="1">
      <c r="B23" s="314" t="s">
        <v>128</v>
      </c>
      <c r="C23" s="146" t="s">
        <v>129</v>
      </c>
      <c r="D23" s="146">
        <v>0</v>
      </c>
      <c r="E23" s="146">
        <v>0</v>
      </c>
      <c r="F23" s="146">
        <v>0</v>
      </c>
      <c r="G23" s="146">
        <v>0</v>
      </c>
      <c r="H23" s="146">
        <v>0</v>
      </c>
      <c r="I23" s="146">
        <v>0</v>
      </c>
      <c r="J23" s="146">
        <v>0</v>
      </c>
      <c r="K23" s="146">
        <v>0</v>
      </c>
      <c r="L23" s="146">
        <v>0</v>
      </c>
      <c r="M23" s="146">
        <v>0</v>
      </c>
      <c r="N23" s="146">
        <v>0</v>
      </c>
      <c r="O23" s="146">
        <v>0</v>
      </c>
      <c r="P23" s="146">
        <v>0</v>
      </c>
      <c r="Q23" s="146">
        <v>0</v>
      </c>
      <c r="R23" s="146">
        <v>0</v>
      </c>
      <c r="S23" s="146">
        <v>0</v>
      </c>
      <c r="T23" s="146">
        <v>0</v>
      </c>
      <c r="U23" s="146">
        <v>0</v>
      </c>
      <c r="V23" s="146">
        <v>0</v>
      </c>
      <c r="W23" s="146">
        <v>0</v>
      </c>
    </row>
    <row r="24" spans="2:23" ht="27" customHeight="1">
      <c r="B24" s="314"/>
      <c r="C24" s="146" t="s">
        <v>130</v>
      </c>
      <c r="D24" s="146">
        <v>0</v>
      </c>
      <c r="E24" s="146">
        <v>0</v>
      </c>
      <c r="F24" s="146">
        <v>0</v>
      </c>
      <c r="G24" s="146">
        <v>0</v>
      </c>
      <c r="H24" s="146">
        <v>0</v>
      </c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6">
        <v>0</v>
      </c>
      <c r="W24" s="146">
        <v>0</v>
      </c>
    </row>
    <row r="25" spans="2:23" ht="27" customHeight="1">
      <c r="B25" s="314"/>
      <c r="C25" s="146" t="s">
        <v>131</v>
      </c>
      <c r="D25" s="146">
        <v>0</v>
      </c>
      <c r="E25" s="146">
        <v>0</v>
      </c>
      <c r="F25" s="146">
        <v>0</v>
      </c>
      <c r="G25" s="146">
        <v>0</v>
      </c>
      <c r="H25" s="146">
        <v>0</v>
      </c>
      <c r="I25" s="146">
        <v>0</v>
      </c>
      <c r="J25" s="146">
        <v>0</v>
      </c>
      <c r="K25" s="146">
        <v>0</v>
      </c>
      <c r="L25" s="146">
        <v>0</v>
      </c>
      <c r="M25" s="146">
        <v>0</v>
      </c>
      <c r="N25" s="146">
        <v>0</v>
      </c>
      <c r="O25" s="146">
        <v>0</v>
      </c>
      <c r="P25" s="146">
        <v>0</v>
      </c>
      <c r="Q25" s="146">
        <v>0</v>
      </c>
      <c r="R25" s="146">
        <v>0</v>
      </c>
      <c r="S25" s="146">
        <v>0</v>
      </c>
      <c r="T25" s="146">
        <v>0</v>
      </c>
      <c r="U25" s="146">
        <v>0</v>
      </c>
      <c r="V25" s="146">
        <v>0</v>
      </c>
      <c r="W25" s="146">
        <v>0</v>
      </c>
    </row>
    <row r="26" spans="2:23" ht="27" customHeight="1">
      <c r="B26" s="314" t="s">
        <v>121</v>
      </c>
      <c r="C26" s="314"/>
      <c r="D26" s="146">
        <f>SUM(D23:D25)</f>
        <v>0</v>
      </c>
      <c r="E26" s="146">
        <f t="shared" ref="E26:W26" si="2">SUM(E23:E25)</f>
        <v>0</v>
      </c>
      <c r="F26" s="146">
        <f t="shared" si="2"/>
        <v>0</v>
      </c>
      <c r="G26" s="146">
        <f t="shared" si="2"/>
        <v>0</v>
      </c>
      <c r="H26" s="146">
        <f t="shared" si="2"/>
        <v>0</v>
      </c>
      <c r="I26" s="146">
        <f t="shared" si="2"/>
        <v>0</v>
      </c>
      <c r="J26" s="146">
        <f t="shared" si="2"/>
        <v>0</v>
      </c>
      <c r="K26" s="146">
        <f t="shared" si="2"/>
        <v>0</v>
      </c>
      <c r="L26" s="146">
        <f t="shared" si="2"/>
        <v>0</v>
      </c>
      <c r="M26" s="146">
        <f t="shared" si="2"/>
        <v>0</v>
      </c>
      <c r="N26" s="146">
        <f t="shared" si="2"/>
        <v>0</v>
      </c>
      <c r="O26" s="146">
        <f t="shared" si="2"/>
        <v>0</v>
      </c>
      <c r="P26" s="146">
        <f t="shared" si="2"/>
        <v>0</v>
      </c>
      <c r="Q26" s="146">
        <f t="shared" si="2"/>
        <v>0</v>
      </c>
      <c r="R26" s="146">
        <f t="shared" si="2"/>
        <v>0</v>
      </c>
      <c r="S26" s="146">
        <f t="shared" si="2"/>
        <v>0</v>
      </c>
      <c r="T26" s="146">
        <f t="shared" si="2"/>
        <v>0</v>
      </c>
      <c r="U26" s="146">
        <f t="shared" si="2"/>
        <v>0</v>
      </c>
      <c r="V26" s="146">
        <f t="shared" si="2"/>
        <v>0</v>
      </c>
      <c r="W26" s="146">
        <f t="shared" si="2"/>
        <v>0</v>
      </c>
    </row>
    <row r="27" spans="2:23" ht="27" customHeight="1">
      <c r="B27" s="315" t="s">
        <v>152</v>
      </c>
      <c r="C27" s="315"/>
      <c r="D27" s="147">
        <f>D16+D22+D26</f>
        <v>0</v>
      </c>
      <c r="E27" s="147">
        <f t="shared" ref="E27:W27" si="3">E16+E22+E26</f>
        <v>0</v>
      </c>
      <c r="F27" s="147">
        <f t="shared" si="3"/>
        <v>0</v>
      </c>
      <c r="G27" s="147">
        <f t="shared" si="3"/>
        <v>0</v>
      </c>
      <c r="H27" s="147">
        <f t="shared" si="3"/>
        <v>0</v>
      </c>
      <c r="I27" s="147">
        <f t="shared" si="3"/>
        <v>0</v>
      </c>
      <c r="J27" s="147">
        <f t="shared" si="3"/>
        <v>0</v>
      </c>
      <c r="K27" s="147">
        <f t="shared" si="3"/>
        <v>0</v>
      </c>
      <c r="L27" s="147">
        <f t="shared" si="3"/>
        <v>0</v>
      </c>
      <c r="M27" s="147">
        <f t="shared" si="3"/>
        <v>0</v>
      </c>
      <c r="N27" s="147">
        <f t="shared" si="3"/>
        <v>0</v>
      </c>
      <c r="O27" s="147">
        <f t="shared" si="3"/>
        <v>0</v>
      </c>
      <c r="P27" s="147">
        <f t="shared" si="3"/>
        <v>0</v>
      </c>
      <c r="Q27" s="147">
        <f t="shared" si="3"/>
        <v>0</v>
      </c>
      <c r="R27" s="147">
        <f t="shared" si="3"/>
        <v>0</v>
      </c>
      <c r="S27" s="147">
        <f t="shared" si="3"/>
        <v>0</v>
      </c>
      <c r="T27" s="147">
        <f t="shared" si="3"/>
        <v>0</v>
      </c>
      <c r="U27" s="147">
        <f t="shared" si="3"/>
        <v>0</v>
      </c>
      <c r="V27" s="147">
        <f t="shared" si="3"/>
        <v>0</v>
      </c>
      <c r="W27" s="147">
        <f t="shared" si="3"/>
        <v>0</v>
      </c>
    </row>
    <row r="28" spans="2:23" ht="27" customHeight="1">
      <c r="B28" s="142"/>
      <c r="C28" s="142"/>
      <c r="D28" s="142"/>
      <c r="E28" s="142"/>
    </row>
    <row r="29" spans="2:23" ht="27" customHeight="1">
      <c r="B29" s="317" t="s">
        <v>10</v>
      </c>
      <c r="C29" s="317"/>
      <c r="D29" s="148" t="s">
        <v>132</v>
      </c>
      <c r="E29" s="148" t="s">
        <v>133</v>
      </c>
      <c r="F29" s="148" t="s">
        <v>134</v>
      </c>
      <c r="G29" s="148" t="s">
        <v>135</v>
      </c>
      <c r="H29" s="148" t="s">
        <v>136</v>
      </c>
      <c r="I29" s="148" t="s">
        <v>137</v>
      </c>
      <c r="J29" s="148" t="s">
        <v>138</v>
      </c>
      <c r="K29" s="148" t="s">
        <v>139</v>
      </c>
      <c r="L29" s="148" t="s">
        <v>140</v>
      </c>
      <c r="M29" s="148" t="s">
        <v>141</v>
      </c>
      <c r="N29" s="148" t="s">
        <v>142</v>
      </c>
      <c r="O29" s="148" t="s">
        <v>143</v>
      </c>
      <c r="P29" s="148" t="s">
        <v>144</v>
      </c>
      <c r="Q29" s="148" t="s">
        <v>145</v>
      </c>
      <c r="R29" s="148" t="s">
        <v>146</v>
      </c>
      <c r="S29" s="148" t="s">
        <v>147</v>
      </c>
      <c r="T29" s="148" t="s">
        <v>148</v>
      </c>
      <c r="U29" s="148" t="s">
        <v>149</v>
      </c>
      <c r="V29" s="148" t="s">
        <v>150</v>
      </c>
      <c r="W29" s="148" t="s">
        <v>151</v>
      </c>
    </row>
    <row r="30" spans="2:23" ht="27" customHeight="1">
      <c r="B30" s="314" t="s">
        <v>153</v>
      </c>
      <c r="C30" s="314"/>
      <c r="D30" s="146">
        <v>0</v>
      </c>
      <c r="E30" s="146">
        <v>0</v>
      </c>
      <c r="F30" s="146">
        <v>0</v>
      </c>
      <c r="G30" s="146">
        <v>0</v>
      </c>
      <c r="H30" s="146">
        <v>0</v>
      </c>
      <c r="I30" s="146">
        <v>0</v>
      </c>
      <c r="J30" s="146">
        <v>0</v>
      </c>
      <c r="K30" s="146">
        <v>0</v>
      </c>
      <c r="L30" s="146">
        <v>0</v>
      </c>
      <c r="M30" s="146">
        <v>0</v>
      </c>
      <c r="N30" s="146">
        <v>0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6">
        <v>0</v>
      </c>
      <c r="W30" s="146">
        <v>0</v>
      </c>
    </row>
    <row r="31" spans="2:23" ht="27" customHeight="1">
      <c r="B31" s="314" t="s">
        <v>154</v>
      </c>
      <c r="C31" s="314"/>
      <c r="D31" s="146">
        <v>0</v>
      </c>
      <c r="E31" s="146">
        <v>0</v>
      </c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46">
        <v>0</v>
      </c>
      <c r="L31" s="146">
        <v>0</v>
      </c>
      <c r="M31" s="146">
        <v>0</v>
      </c>
      <c r="N31" s="146">
        <v>0</v>
      </c>
      <c r="O31" s="146">
        <v>0</v>
      </c>
      <c r="P31" s="146">
        <v>0</v>
      </c>
      <c r="Q31" s="146">
        <v>0</v>
      </c>
      <c r="R31" s="146">
        <v>0</v>
      </c>
      <c r="S31" s="146">
        <v>0</v>
      </c>
      <c r="T31" s="146">
        <v>0</v>
      </c>
      <c r="U31" s="146">
        <v>0</v>
      </c>
      <c r="V31" s="146">
        <v>0</v>
      </c>
      <c r="W31" s="146">
        <v>0</v>
      </c>
    </row>
    <row r="32" spans="2:23" ht="27" customHeight="1">
      <c r="B32" s="314" t="s">
        <v>155</v>
      </c>
      <c r="C32" s="314"/>
      <c r="D32" s="146">
        <v>0</v>
      </c>
      <c r="E32" s="146">
        <v>0</v>
      </c>
      <c r="F32" s="146">
        <v>0</v>
      </c>
      <c r="G32" s="146">
        <v>0</v>
      </c>
      <c r="H32" s="146">
        <v>0</v>
      </c>
      <c r="I32" s="146">
        <v>0</v>
      </c>
      <c r="J32" s="146">
        <v>0</v>
      </c>
      <c r="K32" s="146">
        <v>0</v>
      </c>
      <c r="L32" s="146">
        <v>0</v>
      </c>
      <c r="M32" s="146">
        <v>0</v>
      </c>
      <c r="N32" s="146">
        <v>0</v>
      </c>
      <c r="O32" s="146">
        <v>0</v>
      </c>
      <c r="P32" s="146">
        <v>0</v>
      </c>
      <c r="Q32" s="146">
        <v>0</v>
      </c>
      <c r="R32" s="146">
        <v>0</v>
      </c>
      <c r="S32" s="146">
        <v>0</v>
      </c>
      <c r="T32" s="146">
        <v>0</v>
      </c>
      <c r="U32" s="146">
        <v>0</v>
      </c>
      <c r="V32" s="146">
        <v>0</v>
      </c>
      <c r="W32" s="146">
        <v>0</v>
      </c>
    </row>
    <row r="33" spans="2:23" ht="27" customHeight="1">
      <c r="B33" s="314" t="s">
        <v>156</v>
      </c>
      <c r="C33" s="314"/>
      <c r="D33" s="146">
        <v>0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>
        <v>0</v>
      </c>
      <c r="U33" s="146">
        <v>0</v>
      </c>
      <c r="V33" s="146">
        <v>0</v>
      </c>
      <c r="W33" s="146">
        <v>0</v>
      </c>
    </row>
    <row r="34" spans="2:23" ht="27" customHeight="1">
      <c r="B34" s="317" t="s">
        <v>117</v>
      </c>
      <c r="C34" s="317"/>
      <c r="D34" s="150">
        <f>SUM(D30:D33)</f>
        <v>0</v>
      </c>
      <c r="E34" s="150">
        <f t="shared" ref="E34:W34" si="4">SUM(E30:E33)</f>
        <v>0</v>
      </c>
      <c r="F34" s="150">
        <f t="shared" si="4"/>
        <v>0</v>
      </c>
      <c r="G34" s="150">
        <f t="shared" si="4"/>
        <v>0</v>
      </c>
      <c r="H34" s="150">
        <f t="shared" si="4"/>
        <v>0</v>
      </c>
      <c r="I34" s="150">
        <f t="shared" si="4"/>
        <v>0</v>
      </c>
      <c r="J34" s="150">
        <f t="shared" si="4"/>
        <v>0</v>
      </c>
      <c r="K34" s="150">
        <f t="shared" si="4"/>
        <v>0</v>
      </c>
      <c r="L34" s="150">
        <f t="shared" si="4"/>
        <v>0</v>
      </c>
      <c r="M34" s="150">
        <f t="shared" si="4"/>
        <v>0</v>
      </c>
      <c r="N34" s="150">
        <f t="shared" si="4"/>
        <v>0</v>
      </c>
      <c r="O34" s="150">
        <f t="shared" si="4"/>
        <v>0</v>
      </c>
      <c r="P34" s="150">
        <f t="shared" si="4"/>
        <v>0</v>
      </c>
      <c r="Q34" s="150">
        <f t="shared" si="4"/>
        <v>0</v>
      </c>
      <c r="R34" s="150">
        <f t="shared" si="4"/>
        <v>0</v>
      </c>
      <c r="S34" s="150">
        <f t="shared" si="4"/>
        <v>0</v>
      </c>
      <c r="T34" s="150">
        <f t="shared" si="4"/>
        <v>0</v>
      </c>
      <c r="U34" s="150">
        <f t="shared" si="4"/>
        <v>0</v>
      </c>
      <c r="V34" s="150">
        <f t="shared" si="4"/>
        <v>0</v>
      </c>
      <c r="W34" s="150">
        <f t="shared" si="4"/>
        <v>0</v>
      </c>
    </row>
    <row r="35" spans="2:23" ht="27" customHeight="1">
      <c r="B35" s="143"/>
      <c r="C35" s="143"/>
      <c r="D35" s="142"/>
      <c r="E35" s="142"/>
    </row>
    <row r="36" spans="2:23" ht="27" customHeight="1">
      <c r="B36" s="318" t="s">
        <v>5</v>
      </c>
      <c r="C36" s="318"/>
      <c r="D36" s="151">
        <f>D27-D34</f>
        <v>0</v>
      </c>
      <c r="E36" s="151">
        <f t="shared" ref="E36:W36" si="5">E27-E34</f>
        <v>0</v>
      </c>
      <c r="F36" s="151">
        <f t="shared" si="5"/>
        <v>0</v>
      </c>
      <c r="G36" s="151">
        <f t="shared" si="5"/>
        <v>0</v>
      </c>
      <c r="H36" s="151">
        <f t="shared" si="5"/>
        <v>0</v>
      </c>
      <c r="I36" s="151">
        <f t="shared" si="5"/>
        <v>0</v>
      </c>
      <c r="J36" s="151">
        <f t="shared" si="5"/>
        <v>0</v>
      </c>
      <c r="K36" s="151">
        <f t="shared" si="5"/>
        <v>0</v>
      </c>
      <c r="L36" s="151">
        <f t="shared" si="5"/>
        <v>0</v>
      </c>
      <c r="M36" s="151">
        <f t="shared" si="5"/>
        <v>0</v>
      </c>
      <c r="N36" s="151">
        <f t="shared" si="5"/>
        <v>0</v>
      </c>
      <c r="O36" s="151">
        <f t="shared" si="5"/>
        <v>0</v>
      </c>
      <c r="P36" s="151">
        <f t="shared" si="5"/>
        <v>0</v>
      </c>
      <c r="Q36" s="151">
        <f t="shared" si="5"/>
        <v>0</v>
      </c>
      <c r="R36" s="151">
        <f t="shared" si="5"/>
        <v>0</v>
      </c>
      <c r="S36" s="151">
        <f t="shared" si="5"/>
        <v>0</v>
      </c>
      <c r="T36" s="151">
        <f t="shared" si="5"/>
        <v>0</v>
      </c>
      <c r="U36" s="151">
        <f t="shared" si="5"/>
        <v>0</v>
      </c>
      <c r="V36" s="151">
        <f t="shared" si="5"/>
        <v>0</v>
      </c>
      <c r="W36" s="151">
        <f t="shared" si="5"/>
        <v>0</v>
      </c>
    </row>
    <row r="37" spans="2:23" ht="27" customHeight="1">
      <c r="B37" s="143"/>
      <c r="C37" s="143"/>
    </row>
    <row r="38" spans="2:23" ht="27" customHeight="1">
      <c r="B38" s="319" t="s">
        <v>158</v>
      </c>
      <c r="C38" s="319"/>
      <c r="D38" s="154" t="s">
        <v>132</v>
      </c>
      <c r="E38" s="154" t="s">
        <v>133</v>
      </c>
      <c r="F38" s="154" t="s">
        <v>134</v>
      </c>
      <c r="G38" s="154" t="s">
        <v>135</v>
      </c>
      <c r="H38" s="154" t="s">
        <v>136</v>
      </c>
      <c r="I38" s="154" t="s">
        <v>137</v>
      </c>
      <c r="J38" s="154" t="s">
        <v>138</v>
      </c>
      <c r="K38" s="154" t="s">
        <v>139</v>
      </c>
      <c r="L38" s="154" t="s">
        <v>140</v>
      </c>
      <c r="M38" s="154" t="s">
        <v>141</v>
      </c>
      <c r="N38" s="154" t="s">
        <v>142</v>
      </c>
      <c r="O38" s="154" t="s">
        <v>143</v>
      </c>
      <c r="P38" s="154" t="s">
        <v>144</v>
      </c>
      <c r="Q38" s="154" t="s">
        <v>145</v>
      </c>
      <c r="R38" s="154" t="s">
        <v>146</v>
      </c>
      <c r="S38" s="154" t="s">
        <v>147</v>
      </c>
      <c r="T38" s="154" t="s">
        <v>148</v>
      </c>
      <c r="U38" s="154" t="s">
        <v>149</v>
      </c>
      <c r="V38" s="154" t="s">
        <v>150</v>
      </c>
      <c r="W38" s="154" t="s">
        <v>151</v>
      </c>
    </row>
    <row r="39" spans="2:23" ht="27" customHeight="1">
      <c r="B39" s="320" t="s">
        <v>159</v>
      </c>
      <c r="C39" s="320"/>
      <c r="D39" s="152"/>
      <c r="E39" s="152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</row>
    <row r="40" spans="2:23" ht="27" customHeight="1">
      <c r="B40" s="320" t="s">
        <v>160</v>
      </c>
      <c r="C40" s="320"/>
      <c r="D40" s="152"/>
      <c r="E40" s="152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</row>
    <row r="41" spans="2:23" ht="27" customHeight="1">
      <c r="B41" s="320" t="s">
        <v>161</v>
      </c>
      <c r="C41" s="320"/>
      <c r="D41" s="152"/>
      <c r="E41" s="152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</row>
    <row r="42" spans="2:23" ht="27" customHeight="1">
      <c r="B42" s="320" t="s">
        <v>161</v>
      </c>
      <c r="C42" s="320"/>
      <c r="D42" s="152"/>
      <c r="E42" s="152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</row>
    <row r="43" spans="2:23" ht="27" customHeight="1">
      <c r="B43" s="149"/>
      <c r="C43" s="149" t="s">
        <v>157</v>
      </c>
    </row>
    <row r="47" spans="2:23" ht="24">
      <c r="B47" s="27" t="s">
        <v>162</v>
      </c>
    </row>
    <row r="49" spans="2:24" s="137" customFormat="1" ht="27" customHeight="1">
      <c r="B49" s="315" t="s">
        <v>163</v>
      </c>
      <c r="C49" s="315"/>
      <c r="D49" s="145" t="s">
        <v>132</v>
      </c>
      <c r="E49" s="145" t="s">
        <v>133</v>
      </c>
      <c r="F49" s="145" t="s">
        <v>134</v>
      </c>
      <c r="G49" s="145" t="s">
        <v>135</v>
      </c>
      <c r="H49" s="145" t="s">
        <v>136</v>
      </c>
      <c r="I49" s="145" t="s">
        <v>137</v>
      </c>
      <c r="J49" s="145" t="s">
        <v>138</v>
      </c>
      <c r="K49" s="145" t="s">
        <v>139</v>
      </c>
      <c r="L49" s="145" t="s">
        <v>140</v>
      </c>
      <c r="M49" s="145" t="s">
        <v>141</v>
      </c>
      <c r="N49" s="145" t="s">
        <v>142</v>
      </c>
      <c r="O49" s="144"/>
      <c r="P49" s="144"/>
      <c r="Q49" s="144"/>
      <c r="R49" s="144"/>
      <c r="S49" s="144"/>
      <c r="T49" s="144"/>
      <c r="U49" s="144"/>
      <c r="V49" s="144"/>
      <c r="W49" s="144"/>
      <c r="X49" s="144"/>
    </row>
    <row r="50" spans="2:24" ht="27" customHeight="1">
      <c r="B50" s="314" t="s">
        <v>164</v>
      </c>
      <c r="C50" s="314"/>
      <c r="D50" s="157">
        <v>0</v>
      </c>
      <c r="E50" s="155">
        <f>D50+1000000</f>
        <v>1000000</v>
      </c>
      <c r="F50" s="155">
        <f t="shared" ref="F50:N50" si="6">E50+1000000</f>
        <v>2000000</v>
      </c>
      <c r="G50" s="155">
        <f t="shared" si="6"/>
        <v>3000000</v>
      </c>
      <c r="H50" s="155">
        <f t="shared" si="6"/>
        <v>4000000</v>
      </c>
      <c r="I50" s="155">
        <f t="shared" si="6"/>
        <v>5000000</v>
      </c>
      <c r="J50" s="155">
        <f t="shared" si="6"/>
        <v>6000000</v>
      </c>
      <c r="K50" s="155">
        <f t="shared" si="6"/>
        <v>7000000</v>
      </c>
      <c r="L50" s="155">
        <f t="shared" si="6"/>
        <v>8000000</v>
      </c>
      <c r="M50" s="155">
        <f t="shared" si="6"/>
        <v>9000000</v>
      </c>
      <c r="N50" s="155">
        <f t="shared" si="6"/>
        <v>10000000</v>
      </c>
    </row>
    <row r="51" spans="2:24" ht="16" customHeight="1">
      <c r="B51" s="316"/>
      <c r="C51" s="31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</row>
    <row r="52" spans="2:24" ht="27" customHeight="1">
      <c r="B52" s="314" t="s">
        <v>165</v>
      </c>
      <c r="C52" s="314"/>
      <c r="D52" s="157">
        <v>10000000</v>
      </c>
      <c r="E52" s="155">
        <f>D52*1.1</f>
        <v>11000000</v>
      </c>
      <c r="F52" s="155">
        <f t="shared" ref="F52:N52" si="7">E52*1.1</f>
        <v>12100000.000000002</v>
      </c>
      <c r="G52" s="155">
        <f t="shared" si="7"/>
        <v>13310000.000000004</v>
      </c>
      <c r="H52" s="155">
        <f t="shared" si="7"/>
        <v>14641000.000000006</v>
      </c>
      <c r="I52" s="155">
        <f t="shared" si="7"/>
        <v>16105100.000000007</v>
      </c>
      <c r="J52" s="155">
        <f t="shared" si="7"/>
        <v>17715610.000000011</v>
      </c>
      <c r="K52" s="155">
        <f t="shared" si="7"/>
        <v>19487171.000000015</v>
      </c>
      <c r="L52" s="155">
        <f t="shared" si="7"/>
        <v>21435888.100000016</v>
      </c>
      <c r="M52" s="155">
        <f t="shared" si="7"/>
        <v>23579476.910000019</v>
      </c>
      <c r="N52" s="155">
        <f t="shared" si="7"/>
        <v>25937424.601000022</v>
      </c>
    </row>
    <row r="54" spans="2:24" ht="27" customHeight="1">
      <c r="B54" s="314" t="s">
        <v>166</v>
      </c>
      <c r="C54" s="314"/>
      <c r="D54" s="157">
        <v>10000000</v>
      </c>
      <c r="E54" s="155">
        <f>D54*1.1+1000000</f>
        <v>12000000</v>
      </c>
      <c r="F54" s="155">
        <f t="shared" ref="F54:N54" si="8">E54*1.1+1000000</f>
        <v>14200000.000000002</v>
      </c>
      <c r="G54" s="155">
        <f t="shared" si="8"/>
        <v>16620000.000000004</v>
      </c>
      <c r="H54" s="155">
        <f t="shared" si="8"/>
        <v>19282000.000000004</v>
      </c>
      <c r="I54" s="155">
        <f t="shared" si="8"/>
        <v>22210200.000000007</v>
      </c>
      <c r="J54" s="155">
        <f t="shared" si="8"/>
        <v>25431220.000000011</v>
      </c>
      <c r="K54" s="155">
        <f t="shared" si="8"/>
        <v>28974342.000000015</v>
      </c>
      <c r="L54" s="155">
        <f t="shared" si="8"/>
        <v>32871776.200000018</v>
      </c>
      <c r="M54" s="155">
        <f t="shared" si="8"/>
        <v>37158953.820000023</v>
      </c>
      <c r="N54" s="155">
        <f t="shared" si="8"/>
        <v>41874849.202000029</v>
      </c>
    </row>
  </sheetData>
  <mergeCells count="29">
    <mergeCell ref="B7:C7"/>
    <mergeCell ref="B8:C8"/>
    <mergeCell ref="B9:C9"/>
    <mergeCell ref="B5:C5"/>
    <mergeCell ref="B50:C50"/>
    <mergeCell ref="B12:C12"/>
    <mergeCell ref="B16:C16"/>
    <mergeCell ref="B22:C22"/>
    <mergeCell ref="B26:C26"/>
    <mergeCell ref="B23:B25"/>
    <mergeCell ref="B17:B21"/>
    <mergeCell ref="B13:B15"/>
    <mergeCell ref="B41:C41"/>
    <mergeCell ref="B52:C52"/>
    <mergeCell ref="B54:C54"/>
    <mergeCell ref="B49:C49"/>
    <mergeCell ref="B51:C51"/>
    <mergeCell ref="B27:C27"/>
    <mergeCell ref="B32:C32"/>
    <mergeCell ref="B33:C33"/>
    <mergeCell ref="B34:C34"/>
    <mergeCell ref="B36:C36"/>
    <mergeCell ref="B29:C29"/>
    <mergeCell ref="B30:C30"/>
    <mergeCell ref="B31:C31"/>
    <mergeCell ref="B38:C38"/>
    <mergeCell ref="B42:C42"/>
    <mergeCell ref="B39:C39"/>
    <mergeCell ref="B40:C40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3A463-1C13-C54D-B810-7CC129060592}">
  <dimension ref="B2:O61"/>
  <sheetViews>
    <sheetView zoomScale="121" zoomScaleNormal="120" workbookViewId="0">
      <selection activeCell="D63" sqref="D63"/>
    </sheetView>
  </sheetViews>
  <sheetFormatPr baseColWidth="10" defaultColWidth="13.5" defaultRowHeight="18"/>
  <cols>
    <col min="1" max="1" width="13.5" style="161"/>
    <col min="2" max="2" width="22.33203125" style="161" customWidth="1"/>
    <col min="3" max="4" width="13.5" style="161"/>
    <col min="5" max="5" width="62.5" style="176" customWidth="1"/>
    <col min="6" max="7" width="21.5" style="176" customWidth="1"/>
    <col min="8" max="8" width="21.6640625" style="176" customWidth="1"/>
    <col min="9" max="9" width="12.5" style="161" customWidth="1"/>
    <col min="10" max="10" width="16.5" style="161" customWidth="1"/>
    <col min="11" max="11" width="19.33203125" style="161" customWidth="1"/>
    <col min="12" max="12" width="19.33203125" style="176" customWidth="1"/>
    <col min="13" max="13" width="22.6640625" style="176" customWidth="1"/>
    <col min="14" max="14" width="12.5" style="161" customWidth="1"/>
    <col min="15" max="15" width="16.5" style="161" customWidth="1"/>
    <col min="16" max="16384" width="13.5" style="161"/>
  </cols>
  <sheetData>
    <row r="2" spans="2:15" ht="24">
      <c r="B2" s="159" t="s">
        <v>215</v>
      </c>
    </row>
    <row r="3" spans="2:15">
      <c r="B3"/>
    </row>
    <row r="4" spans="2:15" ht="32" customHeight="1">
      <c r="B4" s="142" t="s">
        <v>216</v>
      </c>
    </row>
    <row r="5" spans="2:15" ht="32" customHeight="1">
      <c r="B5" s="142" t="s">
        <v>217</v>
      </c>
    </row>
    <row r="6" spans="2:15" ht="32" customHeight="1">
      <c r="B6" s="142" t="s">
        <v>218</v>
      </c>
    </row>
    <row r="7" spans="2:15" ht="32" customHeight="1">
      <c r="B7" s="142" t="s">
        <v>219</v>
      </c>
    </row>
    <row r="9" spans="2:15" ht="46" customHeight="1"/>
    <row r="12" spans="2:15" ht="27">
      <c r="B12" s="324" t="s">
        <v>220</v>
      </c>
      <c r="C12" s="325"/>
      <c r="D12" s="325"/>
      <c r="E12" s="325"/>
      <c r="F12" s="325"/>
      <c r="G12" s="325"/>
      <c r="H12" s="325"/>
      <c r="I12" s="325"/>
      <c r="J12" s="326"/>
      <c r="K12" s="235"/>
      <c r="L12" s="235"/>
      <c r="M12" s="235"/>
      <c r="N12" s="235"/>
      <c r="O12" s="235"/>
    </row>
    <row r="14" spans="2:15" ht="26" customHeight="1">
      <c r="B14" s="327" t="s">
        <v>171</v>
      </c>
      <c r="C14" s="327"/>
      <c r="D14" s="160"/>
      <c r="E14" s="177" t="s">
        <v>172</v>
      </c>
      <c r="F14" s="358" t="s">
        <v>223</v>
      </c>
      <c r="G14" s="359"/>
      <c r="H14" s="224" t="s">
        <v>224</v>
      </c>
      <c r="I14" s="178" t="s">
        <v>173</v>
      </c>
      <c r="J14" s="225" t="s">
        <v>174</v>
      </c>
      <c r="K14" s="360" t="s">
        <v>222</v>
      </c>
      <c r="L14" s="361"/>
      <c r="M14" s="236" t="s">
        <v>225</v>
      </c>
      <c r="N14" s="237" t="s">
        <v>173</v>
      </c>
      <c r="O14" s="238" t="s">
        <v>174</v>
      </c>
    </row>
    <row r="15" spans="2:15" s="165" customFormat="1" ht="21" customHeight="1">
      <c r="B15" s="328" t="s">
        <v>175</v>
      </c>
      <c r="C15" s="328" t="s">
        <v>176</v>
      </c>
      <c r="D15" s="179" t="s">
        <v>226</v>
      </c>
      <c r="E15" s="216" t="s">
        <v>177</v>
      </c>
      <c r="F15" s="333">
        <f>SUM(G15:G16)</f>
        <v>0.30000000000000004</v>
      </c>
      <c r="G15" s="181">
        <v>0.1</v>
      </c>
      <c r="H15" s="217">
        <f>G15*$H$22</f>
        <v>0</v>
      </c>
      <c r="I15" s="206">
        <v>0.04</v>
      </c>
      <c r="J15" s="207">
        <f>H15*I15</f>
        <v>0</v>
      </c>
      <c r="K15" s="347" t="e">
        <f>SUM(L15:L16)</f>
        <v>#DIV/0!</v>
      </c>
      <c r="L15" s="181" t="e">
        <f>M15/$M$22</f>
        <v>#DIV/0!</v>
      </c>
      <c r="M15" s="239"/>
      <c r="N15" s="206">
        <v>0.04</v>
      </c>
      <c r="O15" s="207">
        <f>M15*N15</f>
        <v>0</v>
      </c>
    </row>
    <row r="16" spans="2:15" s="165" customFormat="1" ht="21" customHeight="1">
      <c r="B16" s="329"/>
      <c r="C16" s="329"/>
      <c r="D16" s="199" t="s">
        <v>226</v>
      </c>
      <c r="E16" s="218" t="s">
        <v>178</v>
      </c>
      <c r="F16" s="354"/>
      <c r="G16" s="214">
        <v>0.2</v>
      </c>
      <c r="H16" s="219">
        <f t="shared" ref="H16:H21" si="0">G16*$H$22</f>
        <v>0</v>
      </c>
      <c r="I16" s="196">
        <v>0.12</v>
      </c>
      <c r="J16" s="220">
        <f t="shared" ref="J16:J21" si="1">H16*I16</f>
        <v>0</v>
      </c>
      <c r="K16" s="348"/>
      <c r="L16" s="214" t="e">
        <f t="shared" ref="L16:L21" si="2">M16/$M$22</f>
        <v>#DIV/0!</v>
      </c>
      <c r="M16" s="240"/>
      <c r="N16" s="196">
        <v>0.12</v>
      </c>
      <c r="O16" s="220">
        <f t="shared" ref="O16:O21" si="3">M16*N16</f>
        <v>0</v>
      </c>
    </row>
    <row r="17" spans="2:15" s="165" customFormat="1" ht="21" customHeight="1">
      <c r="B17" s="337" t="s">
        <v>179</v>
      </c>
      <c r="C17" s="339" t="s">
        <v>180</v>
      </c>
      <c r="D17" s="167" t="s">
        <v>226</v>
      </c>
      <c r="E17" s="216" t="s">
        <v>181</v>
      </c>
      <c r="F17" s="333">
        <f>SUM(G17:G18)</f>
        <v>0.3</v>
      </c>
      <c r="G17" s="181">
        <v>0.3</v>
      </c>
      <c r="H17" s="217">
        <f t="shared" si="0"/>
        <v>0</v>
      </c>
      <c r="I17" s="206">
        <v>0.04</v>
      </c>
      <c r="J17" s="207">
        <f t="shared" si="1"/>
        <v>0</v>
      </c>
      <c r="K17" s="347" t="e">
        <f>SUM(L17:L18)</f>
        <v>#DIV/0!</v>
      </c>
      <c r="L17" s="181" t="e">
        <f t="shared" si="2"/>
        <v>#DIV/0!</v>
      </c>
      <c r="M17" s="239"/>
      <c r="N17" s="206">
        <v>0.04</v>
      </c>
      <c r="O17" s="207">
        <f>M17*N17</f>
        <v>0</v>
      </c>
    </row>
    <row r="18" spans="2:15" s="165" customFormat="1" ht="21" customHeight="1">
      <c r="B18" s="338"/>
      <c r="C18" s="340"/>
      <c r="D18" s="168" t="s">
        <v>226</v>
      </c>
      <c r="E18" s="218" t="s">
        <v>182</v>
      </c>
      <c r="F18" s="354"/>
      <c r="G18" s="214">
        <v>0</v>
      </c>
      <c r="H18" s="219">
        <f t="shared" si="0"/>
        <v>0</v>
      </c>
      <c r="I18" s="196">
        <v>0.1</v>
      </c>
      <c r="J18" s="220">
        <f t="shared" si="1"/>
        <v>0</v>
      </c>
      <c r="K18" s="348"/>
      <c r="L18" s="214" t="e">
        <f t="shared" si="2"/>
        <v>#DIV/0!</v>
      </c>
      <c r="M18" s="240"/>
      <c r="N18" s="196">
        <v>0.1</v>
      </c>
      <c r="O18" s="220">
        <f t="shared" si="3"/>
        <v>0</v>
      </c>
    </row>
    <row r="19" spans="2:15" s="165" customFormat="1" ht="21" customHeight="1">
      <c r="B19" s="337" t="s">
        <v>183</v>
      </c>
      <c r="C19" s="340"/>
      <c r="D19" s="168"/>
      <c r="E19" s="216" t="s">
        <v>184</v>
      </c>
      <c r="F19" s="333">
        <f>SUM(G19:G20)</f>
        <v>0.3</v>
      </c>
      <c r="G19" s="181">
        <v>0.15</v>
      </c>
      <c r="H19" s="217">
        <f t="shared" si="0"/>
        <v>0</v>
      </c>
      <c r="I19" s="206">
        <v>0</v>
      </c>
      <c r="J19" s="207">
        <f t="shared" si="1"/>
        <v>0</v>
      </c>
      <c r="K19" s="347" t="e">
        <f>SUM(L19:L21)</f>
        <v>#DIV/0!</v>
      </c>
      <c r="L19" s="181" t="e">
        <f t="shared" si="2"/>
        <v>#DIV/0!</v>
      </c>
      <c r="M19" s="239"/>
      <c r="N19" s="206">
        <v>0</v>
      </c>
      <c r="O19" s="207">
        <f t="shared" si="3"/>
        <v>0</v>
      </c>
    </row>
    <row r="20" spans="2:15" s="165" customFormat="1" ht="21" customHeight="1">
      <c r="B20" s="338"/>
      <c r="C20" s="340"/>
      <c r="D20" s="168" t="s">
        <v>226</v>
      </c>
      <c r="E20" s="218" t="s">
        <v>185</v>
      </c>
      <c r="F20" s="354"/>
      <c r="G20" s="214">
        <v>0.15</v>
      </c>
      <c r="H20" s="219">
        <f t="shared" si="0"/>
        <v>0</v>
      </c>
      <c r="I20" s="196">
        <v>0.15</v>
      </c>
      <c r="J20" s="220">
        <f t="shared" si="1"/>
        <v>0</v>
      </c>
      <c r="K20" s="348"/>
      <c r="L20" s="214" t="e">
        <f t="shared" si="2"/>
        <v>#DIV/0!</v>
      </c>
      <c r="M20" s="240"/>
      <c r="N20" s="196">
        <v>0.15</v>
      </c>
      <c r="O20" s="220">
        <f t="shared" si="3"/>
        <v>0</v>
      </c>
    </row>
    <row r="21" spans="2:15" s="165" customFormat="1" ht="21" customHeight="1">
      <c r="B21" s="169" t="s">
        <v>186</v>
      </c>
      <c r="C21" s="341"/>
      <c r="D21" s="170" t="s">
        <v>226</v>
      </c>
      <c r="E21" s="221" t="s">
        <v>187</v>
      </c>
      <c r="F21" s="243">
        <f>G21</f>
        <v>0.1</v>
      </c>
      <c r="G21" s="173">
        <v>0.1</v>
      </c>
      <c r="H21" s="222">
        <f t="shared" si="0"/>
        <v>0</v>
      </c>
      <c r="I21" s="227">
        <v>0.08</v>
      </c>
      <c r="J21" s="223">
        <f t="shared" si="1"/>
        <v>0</v>
      </c>
      <c r="K21" s="223" t="e">
        <f>L21</f>
        <v>#DIV/0!</v>
      </c>
      <c r="L21" s="173" t="e">
        <f t="shared" si="2"/>
        <v>#DIV/0!</v>
      </c>
      <c r="M21" s="241"/>
      <c r="N21" s="227">
        <v>0.08</v>
      </c>
      <c r="O21" s="223">
        <f t="shared" si="3"/>
        <v>0</v>
      </c>
    </row>
    <row r="22" spans="2:15" ht="25" customHeight="1">
      <c r="B22" s="343"/>
      <c r="C22" s="343"/>
      <c r="D22" s="343"/>
      <c r="E22" s="349"/>
      <c r="F22" s="244">
        <f>SUM(F15:F21)</f>
        <v>1.0000000000000002</v>
      </c>
      <c r="G22" s="214">
        <f>SUM(G15:G21)</f>
        <v>1.0000000000000002</v>
      </c>
      <c r="H22" s="234"/>
      <c r="I22" s="233" t="e">
        <f>J22/H22</f>
        <v>#DIV/0!</v>
      </c>
      <c r="J22" s="226">
        <f>SUM(J15:J21)</f>
        <v>0</v>
      </c>
      <c r="K22" s="226" t="e">
        <f>SUM(K15:K21)</f>
        <v>#DIV/0!</v>
      </c>
      <c r="L22" s="214" t="e">
        <f>SUM(L15:L21)</f>
        <v>#DIV/0!</v>
      </c>
      <c r="M22" s="242">
        <f>SUM(M15:M21)</f>
        <v>0</v>
      </c>
      <c r="N22" s="233" t="e">
        <f>O22/M22</f>
        <v>#DIV/0!</v>
      </c>
      <c r="O22" s="226">
        <f>SUM(O15:O21)</f>
        <v>0</v>
      </c>
    </row>
    <row r="26" spans="2:15" ht="27">
      <c r="B26" s="324" t="s">
        <v>221</v>
      </c>
      <c r="C26" s="325"/>
      <c r="D26" s="325"/>
      <c r="E26" s="325"/>
      <c r="F26" s="325"/>
      <c r="G26" s="325"/>
      <c r="H26" s="325"/>
      <c r="I26" s="325"/>
      <c r="J26" s="326"/>
      <c r="K26" s="235"/>
      <c r="L26" s="235"/>
      <c r="M26" s="235"/>
      <c r="N26" s="235"/>
      <c r="O26" s="235"/>
    </row>
    <row r="28" spans="2:15" ht="26" customHeight="1">
      <c r="B28" s="327" t="s">
        <v>171</v>
      </c>
      <c r="C28" s="327"/>
      <c r="D28" s="177"/>
      <c r="E28" s="177" t="s">
        <v>172</v>
      </c>
      <c r="F28" s="358" t="s">
        <v>223</v>
      </c>
      <c r="G28" s="359"/>
      <c r="H28" s="224" t="s">
        <v>224</v>
      </c>
      <c r="I28" s="178" t="s">
        <v>173</v>
      </c>
      <c r="J28" s="225" t="s">
        <v>174</v>
      </c>
      <c r="K28" s="360" t="s">
        <v>222</v>
      </c>
      <c r="L28" s="361"/>
      <c r="M28" s="236" t="s">
        <v>225</v>
      </c>
      <c r="N28" s="237" t="s">
        <v>173</v>
      </c>
      <c r="O28" s="238" t="s">
        <v>174</v>
      </c>
    </row>
    <row r="29" spans="2:15" s="165" customFormat="1" ht="21" customHeight="1">
      <c r="B29" s="328" t="s">
        <v>175</v>
      </c>
      <c r="C29" s="351" t="s">
        <v>176</v>
      </c>
      <c r="D29" s="180" t="s">
        <v>227</v>
      </c>
      <c r="E29" s="162" t="s">
        <v>189</v>
      </c>
      <c r="F29" s="333">
        <f>SUM(G29:G34)</f>
        <v>0.2</v>
      </c>
      <c r="G29" s="228">
        <v>0</v>
      </c>
      <c r="H29" s="213">
        <f>G29*$H$57</f>
        <v>0</v>
      </c>
      <c r="I29" s="198">
        <v>0.04</v>
      </c>
      <c r="J29" s="164">
        <f t="shared" ref="J29:J30" si="4">H29*I29</f>
        <v>0</v>
      </c>
      <c r="K29" s="355" t="e">
        <f>SUM(L29:L34)</f>
        <v>#DIV/0!</v>
      </c>
      <c r="L29" s="181" t="e">
        <f t="shared" ref="L29:L31" si="5">M29/$M$57</f>
        <v>#DIV/0!</v>
      </c>
      <c r="M29" s="257"/>
      <c r="N29" s="182">
        <v>0.04</v>
      </c>
      <c r="O29" s="164">
        <f t="shared" ref="O29:O30" si="6">M29*N29</f>
        <v>0</v>
      </c>
    </row>
    <row r="30" spans="2:15" s="165" customFormat="1" ht="21" customHeight="1">
      <c r="B30" s="350"/>
      <c r="C30" s="352"/>
      <c r="D30" s="183" t="s">
        <v>190</v>
      </c>
      <c r="E30" s="184" t="s">
        <v>191</v>
      </c>
      <c r="F30" s="334"/>
      <c r="G30" s="229"/>
      <c r="H30" s="192">
        <f t="shared" ref="H30:H56" si="7">G30*$H$57</f>
        <v>0</v>
      </c>
      <c r="I30" s="215">
        <v>0.04</v>
      </c>
      <c r="J30" s="186">
        <f t="shared" si="4"/>
        <v>0</v>
      </c>
      <c r="K30" s="356"/>
      <c r="L30" s="254" t="e">
        <f t="shared" si="5"/>
        <v>#DIV/0!</v>
      </c>
      <c r="M30" s="255"/>
      <c r="N30" s="185">
        <v>0.04</v>
      </c>
      <c r="O30" s="186">
        <f t="shared" si="6"/>
        <v>0</v>
      </c>
    </row>
    <row r="31" spans="2:15" s="165" customFormat="1" ht="21" customHeight="1">
      <c r="B31" s="350"/>
      <c r="C31" s="352"/>
      <c r="D31" s="183" t="s">
        <v>190</v>
      </c>
      <c r="E31" s="184" t="s">
        <v>192</v>
      </c>
      <c r="F31" s="334"/>
      <c r="G31" s="229">
        <v>0.05</v>
      </c>
      <c r="H31" s="192">
        <f t="shared" si="7"/>
        <v>0</v>
      </c>
      <c r="I31" s="215">
        <v>0.04</v>
      </c>
      <c r="J31" s="186">
        <f>H31*I31</f>
        <v>0</v>
      </c>
      <c r="K31" s="356"/>
      <c r="L31" s="254" t="e">
        <f t="shared" si="5"/>
        <v>#DIV/0!</v>
      </c>
      <c r="M31" s="255"/>
      <c r="N31" s="185">
        <v>0.04</v>
      </c>
      <c r="O31" s="186">
        <f>M31*N31</f>
        <v>0</v>
      </c>
    </row>
    <row r="32" spans="2:15" s="165" customFormat="1" ht="21" customHeight="1">
      <c r="B32" s="350"/>
      <c r="C32" s="352"/>
      <c r="D32" s="183" t="s">
        <v>190</v>
      </c>
      <c r="E32" s="184" t="s">
        <v>193</v>
      </c>
      <c r="F32" s="334"/>
      <c r="G32" s="229">
        <v>0.05</v>
      </c>
      <c r="H32" s="192">
        <f t="shared" si="7"/>
        <v>0</v>
      </c>
      <c r="I32" s="215">
        <v>0.04</v>
      </c>
      <c r="J32" s="186">
        <f t="shared" ref="J32:J56" si="8">H32*I32</f>
        <v>0</v>
      </c>
      <c r="K32" s="356"/>
      <c r="L32" s="254" t="e">
        <f>M32/$M$57</f>
        <v>#DIV/0!</v>
      </c>
      <c r="M32" s="255"/>
      <c r="N32" s="185">
        <v>0.04</v>
      </c>
      <c r="O32" s="186">
        <f t="shared" ref="O32:O42" si="9">M32*N32</f>
        <v>0</v>
      </c>
    </row>
    <row r="33" spans="2:15" s="165" customFormat="1" ht="21" customHeight="1">
      <c r="B33" s="350"/>
      <c r="C33" s="352"/>
      <c r="D33" s="183" t="s">
        <v>190</v>
      </c>
      <c r="E33" s="184" t="s">
        <v>194</v>
      </c>
      <c r="F33" s="334"/>
      <c r="G33" s="229">
        <v>0.05</v>
      </c>
      <c r="H33" s="192">
        <f t="shared" si="7"/>
        <v>0</v>
      </c>
      <c r="I33" s="215">
        <v>0.1</v>
      </c>
      <c r="J33" s="187">
        <f t="shared" si="8"/>
        <v>0</v>
      </c>
      <c r="K33" s="356"/>
      <c r="L33" s="254" t="e">
        <f t="shared" ref="L33:L56" si="10">M33/$M$57</f>
        <v>#DIV/0!</v>
      </c>
      <c r="M33" s="255"/>
      <c r="N33" s="185">
        <v>0.1</v>
      </c>
      <c r="O33" s="187">
        <f t="shared" si="9"/>
        <v>0</v>
      </c>
    </row>
    <row r="34" spans="2:15" s="165" customFormat="1" ht="21" customHeight="1">
      <c r="B34" s="329"/>
      <c r="C34" s="352"/>
      <c r="D34" s="183" t="s">
        <v>190</v>
      </c>
      <c r="E34" s="166" t="s">
        <v>178</v>
      </c>
      <c r="F34" s="354"/>
      <c r="G34" s="230">
        <v>0.05</v>
      </c>
      <c r="H34" s="195">
        <f t="shared" si="7"/>
        <v>0</v>
      </c>
      <c r="I34" s="202">
        <v>0.12</v>
      </c>
      <c r="J34" s="189">
        <f t="shared" si="8"/>
        <v>0</v>
      </c>
      <c r="K34" s="357"/>
      <c r="L34" s="214" t="e">
        <f t="shared" si="10"/>
        <v>#DIV/0!</v>
      </c>
      <c r="M34" s="258"/>
      <c r="N34" s="188">
        <v>0.12</v>
      </c>
      <c r="O34" s="189">
        <f t="shared" si="9"/>
        <v>0</v>
      </c>
    </row>
    <row r="35" spans="2:15" s="165" customFormat="1" ht="21" customHeight="1">
      <c r="B35" s="328" t="s">
        <v>195</v>
      </c>
      <c r="C35" s="352"/>
      <c r="D35" s="190" t="s">
        <v>229</v>
      </c>
      <c r="E35" s="191" t="s">
        <v>196</v>
      </c>
      <c r="F35" s="330">
        <f>SUM(G35:G39)</f>
        <v>0.1</v>
      </c>
      <c r="G35" s="228">
        <v>7.0000000000000007E-2</v>
      </c>
      <c r="H35" s="213">
        <f t="shared" si="7"/>
        <v>0</v>
      </c>
      <c r="I35" s="248">
        <v>1.4999999999999999E-2</v>
      </c>
      <c r="J35" s="194">
        <f t="shared" si="8"/>
        <v>0</v>
      </c>
      <c r="K35" s="355" t="e">
        <f>SUM(L35:L39)</f>
        <v>#DIV/0!</v>
      </c>
      <c r="L35" s="181" t="e">
        <f t="shared" si="10"/>
        <v>#DIV/0!</v>
      </c>
      <c r="M35" s="256"/>
      <c r="N35" s="193">
        <v>1.4999999999999999E-2</v>
      </c>
      <c r="O35" s="194">
        <f t="shared" si="9"/>
        <v>0</v>
      </c>
    </row>
    <row r="36" spans="2:15" s="165" customFormat="1" ht="21" customHeight="1">
      <c r="B36" s="350"/>
      <c r="C36" s="352"/>
      <c r="D36" s="190"/>
      <c r="E36" s="191" t="s">
        <v>197</v>
      </c>
      <c r="F36" s="331"/>
      <c r="G36" s="229"/>
      <c r="H36" s="192">
        <f t="shared" si="7"/>
        <v>0</v>
      </c>
      <c r="I36" s="248"/>
      <c r="J36" s="194">
        <f t="shared" si="8"/>
        <v>0</v>
      </c>
      <c r="K36" s="356"/>
      <c r="L36" s="254" t="e">
        <f t="shared" si="10"/>
        <v>#DIV/0!</v>
      </c>
      <c r="M36" s="256"/>
      <c r="N36" s="193"/>
      <c r="O36" s="194">
        <f t="shared" si="9"/>
        <v>0</v>
      </c>
    </row>
    <row r="37" spans="2:15" s="165" customFormat="1" ht="21" customHeight="1">
      <c r="B37" s="350"/>
      <c r="C37" s="352"/>
      <c r="D37" s="190"/>
      <c r="E37" s="191" t="s">
        <v>198</v>
      </c>
      <c r="F37" s="331"/>
      <c r="G37" s="229"/>
      <c r="H37" s="192">
        <f t="shared" si="7"/>
        <v>0</v>
      </c>
      <c r="I37" s="248"/>
      <c r="J37" s="194">
        <f t="shared" si="8"/>
        <v>0</v>
      </c>
      <c r="K37" s="356"/>
      <c r="L37" s="254" t="e">
        <f t="shared" si="10"/>
        <v>#DIV/0!</v>
      </c>
      <c r="M37" s="256"/>
      <c r="N37" s="193"/>
      <c r="O37" s="194">
        <f t="shared" si="9"/>
        <v>0</v>
      </c>
    </row>
    <row r="38" spans="2:15" s="165" customFormat="1" ht="21" customHeight="1">
      <c r="B38" s="350"/>
      <c r="C38" s="352"/>
      <c r="D38" s="190"/>
      <c r="E38" s="191" t="s">
        <v>199</v>
      </c>
      <c r="F38" s="331"/>
      <c r="G38" s="229"/>
      <c r="H38" s="192">
        <f t="shared" si="7"/>
        <v>0</v>
      </c>
      <c r="I38" s="248"/>
      <c r="J38" s="194">
        <f t="shared" si="8"/>
        <v>0</v>
      </c>
      <c r="K38" s="356"/>
      <c r="L38" s="254" t="e">
        <f t="shared" si="10"/>
        <v>#DIV/0!</v>
      </c>
      <c r="M38" s="256"/>
      <c r="N38" s="193"/>
      <c r="O38" s="194">
        <f t="shared" si="9"/>
        <v>0</v>
      </c>
    </row>
    <row r="39" spans="2:15" s="165" customFormat="1" ht="21" customHeight="1">
      <c r="B39" s="350"/>
      <c r="C39" s="352"/>
      <c r="D39" s="190"/>
      <c r="E39" s="191" t="s">
        <v>200</v>
      </c>
      <c r="F39" s="331"/>
      <c r="G39" s="229">
        <v>0.03</v>
      </c>
      <c r="H39" s="195">
        <f t="shared" si="7"/>
        <v>0</v>
      </c>
      <c r="I39" s="248"/>
      <c r="J39" s="194">
        <f t="shared" si="8"/>
        <v>0</v>
      </c>
      <c r="K39" s="357"/>
      <c r="L39" s="254" t="e">
        <f t="shared" si="10"/>
        <v>#DIV/0!</v>
      </c>
      <c r="M39" s="256"/>
      <c r="N39" s="193"/>
      <c r="O39" s="194">
        <f t="shared" si="9"/>
        <v>0</v>
      </c>
    </row>
    <row r="40" spans="2:15" s="165" customFormat="1" ht="21" customHeight="1">
      <c r="B40" s="328" t="s">
        <v>201</v>
      </c>
      <c r="C40" s="352"/>
      <c r="D40" s="190"/>
      <c r="E40" s="197" t="s">
        <v>202</v>
      </c>
      <c r="F40" s="333">
        <f>SUM(G40:G41)</f>
        <v>0</v>
      </c>
      <c r="G40" s="228"/>
      <c r="H40" s="213">
        <f t="shared" si="7"/>
        <v>0</v>
      </c>
      <c r="I40" s="198"/>
      <c r="J40" s="164">
        <f t="shared" si="8"/>
        <v>0</v>
      </c>
      <c r="K40" s="355" t="e">
        <f>SUM(L40:L41)</f>
        <v>#DIV/0!</v>
      </c>
      <c r="L40" s="181" t="e">
        <f t="shared" si="10"/>
        <v>#DIV/0!</v>
      </c>
      <c r="M40" s="259"/>
      <c r="N40" s="198"/>
      <c r="O40" s="164">
        <f t="shared" si="9"/>
        <v>0</v>
      </c>
    </row>
    <row r="41" spans="2:15" s="165" customFormat="1" ht="21" customHeight="1">
      <c r="B41" s="329"/>
      <c r="C41" s="353"/>
      <c r="D41" s="200"/>
      <c r="E41" s="201" t="s">
        <v>203</v>
      </c>
      <c r="F41" s="354"/>
      <c r="G41" s="230"/>
      <c r="H41" s="195">
        <f t="shared" si="7"/>
        <v>0</v>
      </c>
      <c r="I41" s="202"/>
      <c r="J41" s="203">
        <f t="shared" si="8"/>
        <v>0</v>
      </c>
      <c r="K41" s="356"/>
      <c r="L41" s="214" t="e">
        <f t="shared" si="10"/>
        <v>#DIV/0!</v>
      </c>
      <c r="M41" s="260"/>
      <c r="N41" s="202"/>
      <c r="O41" s="203">
        <f t="shared" si="9"/>
        <v>0</v>
      </c>
    </row>
    <row r="42" spans="2:15" s="165" customFormat="1" ht="21" customHeight="1">
      <c r="B42" s="337" t="s">
        <v>179</v>
      </c>
      <c r="C42" s="339" t="s">
        <v>180</v>
      </c>
      <c r="D42" s="183" t="s">
        <v>190</v>
      </c>
      <c r="E42" s="204" t="s">
        <v>204</v>
      </c>
      <c r="F42" s="330">
        <f>SUM(G42:G47)</f>
        <v>0.25</v>
      </c>
      <c r="G42" s="228">
        <v>7.0000000000000007E-2</v>
      </c>
      <c r="H42" s="213">
        <f t="shared" si="7"/>
        <v>0</v>
      </c>
      <c r="I42" s="198">
        <v>0.04</v>
      </c>
      <c r="J42" s="164">
        <f t="shared" si="8"/>
        <v>0</v>
      </c>
      <c r="K42" s="355" t="e">
        <f>SUM(L42:L47)</f>
        <v>#DIV/0!</v>
      </c>
      <c r="L42" s="228" t="e">
        <f t="shared" si="10"/>
        <v>#DIV/0!</v>
      </c>
      <c r="M42" s="257"/>
      <c r="N42" s="182">
        <v>0.04</v>
      </c>
      <c r="O42" s="164">
        <f t="shared" si="9"/>
        <v>0</v>
      </c>
    </row>
    <row r="43" spans="2:15" s="165" customFormat="1" ht="21" customHeight="1">
      <c r="B43" s="342"/>
      <c r="C43" s="340"/>
      <c r="D43" s="183" t="s">
        <v>190</v>
      </c>
      <c r="E43" s="205" t="s">
        <v>181</v>
      </c>
      <c r="F43" s="331"/>
      <c r="G43" s="229">
        <v>0.08</v>
      </c>
      <c r="H43" s="192">
        <f t="shared" si="7"/>
        <v>0</v>
      </c>
      <c r="I43" s="215">
        <v>0.04</v>
      </c>
      <c r="J43" s="186">
        <f t="shared" si="8"/>
        <v>0</v>
      </c>
      <c r="K43" s="356"/>
      <c r="L43" s="229" t="e">
        <f t="shared" si="10"/>
        <v>#DIV/0!</v>
      </c>
      <c r="M43" s="255"/>
      <c r="N43" s="185">
        <v>0.04</v>
      </c>
      <c r="O43" s="186"/>
    </row>
    <row r="44" spans="2:15" s="165" customFormat="1" ht="21" customHeight="1">
      <c r="B44" s="342"/>
      <c r="C44" s="340"/>
      <c r="D44" s="183"/>
      <c r="E44" s="205" t="s">
        <v>205</v>
      </c>
      <c r="F44" s="331"/>
      <c r="G44" s="229">
        <v>0.05</v>
      </c>
      <c r="H44" s="192">
        <f t="shared" si="7"/>
        <v>0</v>
      </c>
      <c r="I44" s="215"/>
      <c r="J44" s="186">
        <f t="shared" si="8"/>
        <v>0</v>
      </c>
      <c r="K44" s="356"/>
      <c r="L44" s="229" t="e">
        <f t="shared" si="10"/>
        <v>#DIV/0!</v>
      </c>
      <c r="M44" s="255"/>
      <c r="N44" s="185"/>
      <c r="O44" s="186">
        <f t="shared" ref="O44:O53" si="11">M44*N44</f>
        <v>0</v>
      </c>
    </row>
    <row r="45" spans="2:15" s="165" customFormat="1" ht="21" customHeight="1">
      <c r="B45" s="342"/>
      <c r="C45" s="340"/>
      <c r="D45" s="183"/>
      <c r="E45" s="205" t="s">
        <v>206</v>
      </c>
      <c r="F45" s="331"/>
      <c r="G45" s="229">
        <v>0.05</v>
      </c>
      <c r="H45" s="192">
        <f t="shared" si="7"/>
        <v>0</v>
      </c>
      <c r="I45" s="215"/>
      <c r="J45" s="186">
        <f t="shared" si="8"/>
        <v>0</v>
      </c>
      <c r="K45" s="356"/>
      <c r="L45" s="229" t="e">
        <f t="shared" si="10"/>
        <v>#DIV/0!</v>
      </c>
      <c r="M45" s="255"/>
      <c r="N45" s="185"/>
      <c r="O45" s="186">
        <f t="shared" si="11"/>
        <v>0</v>
      </c>
    </row>
    <row r="46" spans="2:15" s="165" customFormat="1" ht="21" customHeight="1">
      <c r="B46" s="342"/>
      <c r="C46" s="340"/>
      <c r="D46" s="183" t="s">
        <v>190</v>
      </c>
      <c r="E46" s="205" t="s">
        <v>207</v>
      </c>
      <c r="F46" s="331"/>
      <c r="G46" s="229"/>
      <c r="H46" s="192">
        <f t="shared" si="7"/>
        <v>0</v>
      </c>
      <c r="I46" s="215">
        <v>0.1</v>
      </c>
      <c r="J46" s="186">
        <f t="shared" si="8"/>
        <v>0</v>
      </c>
      <c r="K46" s="356"/>
      <c r="L46" s="229" t="e">
        <f t="shared" si="10"/>
        <v>#DIV/0!</v>
      </c>
      <c r="M46" s="255"/>
      <c r="N46" s="185">
        <v>0.1</v>
      </c>
      <c r="O46" s="186">
        <f t="shared" si="11"/>
        <v>0</v>
      </c>
    </row>
    <row r="47" spans="2:15" s="165" customFormat="1" ht="21" customHeight="1">
      <c r="B47" s="338"/>
      <c r="C47" s="340"/>
      <c r="D47" s="183" t="s">
        <v>190</v>
      </c>
      <c r="E47" s="166" t="s">
        <v>208</v>
      </c>
      <c r="F47" s="332"/>
      <c r="G47" s="230"/>
      <c r="H47" s="195">
        <f t="shared" si="7"/>
        <v>0</v>
      </c>
      <c r="I47" s="202">
        <v>7.0000000000000007E-2</v>
      </c>
      <c r="J47" s="186">
        <f t="shared" si="8"/>
        <v>0</v>
      </c>
      <c r="K47" s="357"/>
      <c r="L47" s="230" t="e">
        <f t="shared" si="10"/>
        <v>#DIV/0!</v>
      </c>
      <c r="M47" s="261"/>
      <c r="N47" s="188">
        <v>7.0000000000000007E-2</v>
      </c>
      <c r="O47" s="186">
        <f t="shared" si="11"/>
        <v>0</v>
      </c>
    </row>
    <row r="48" spans="2:15" s="165" customFormat="1" ht="21" customHeight="1">
      <c r="B48" s="346" t="s">
        <v>183</v>
      </c>
      <c r="C48" s="345"/>
      <c r="D48" s="190"/>
      <c r="E48" s="184" t="s">
        <v>209</v>
      </c>
      <c r="F48" s="333">
        <f>SUM(G48:G54)</f>
        <v>0.35</v>
      </c>
      <c r="G48" s="228">
        <v>0.05</v>
      </c>
      <c r="H48" s="213">
        <f t="shared" si="7"/>
        <v>0</v>
      </c>
      <c r="I48" s="163"/>
      <c r="J48" s="207">
        <f t="shared" si="8"/>
        <v>0</v>
      </c>
      <c r="K48" s="355" t="e">
        <f>SUM(L48:L54)</f>
        <v>#DIV/0!</v>
      </c>
      <c r="L48" s="181" t="e">
        <f t="shared" si="10"/>
        <v>#DIV/0!</v>
      </c>
      <c r="M48" s="256"/>
      <c r="N48" s="206"/>
      <c r="O48" s="207">
        <f t="shared" si="11"/>
        <v>0</v>
      </c>
    </row>
    <row r="49" spans="2:15" s="165" customFormat="1" ht="21" customHeight="1">
      <c r="B49" s="345"/>
      <c r="C49" s="345"/>
      <c r="D49" s="190"/>
      <c r="E49" s="184" t="s">
        <v>210</v>
      </c>
      <c r="F49" s="334"/>
      <c r="G49" s="229"/>
      <c r="H49" s="192">
        <f t="shared" si="7"/>
        <v>0</v>
      </c>
      <c r="I49" s="248"/>
      <c r="J49" s="194">
        <f t="shared" si="8"/>
        <v>0</v>
      </c>
      <c r="K49" s="356"/>
      <c r="L49" s="254" t="e">
        <f t="shared" si="10"/>
        <v>#DIV/0!</v>
      </c>
      <c r="M49" s="256"/>
      <c r="N49" s="193"/>
      <c r="O49" s="194">
        <f t="shared" si="11"/>
        <v>0</v>
      </c>
    </row>
    <row r="50" spans="2:15" s="165" customFormat="1" ht="21" customHeight="1">
      <c r="B50" s="345"/>
      <c r="C50" s="345"/>
      <c r="D50" s="190"/>
      <c r="E50" s="205" t="s">
        <v>211</v>
      </c>
      <c r="F50" s="334"/>
      <c r="G50" s="229"/>
      <c r="H50" s="192">
        <f t="shared" si="7"/>
        <v>0</v>
      </c>
      <c r="I50" s="248"/>
      <c r="J50" s="194">
        <f t="shared" si="8"/>
        <v>0</v>
      </c>
      <c r="K50" s="356"/>
      <c r="L50" s="254" t="e">
        <f t="shared" si="10"/>
        <v>#DIV/0!</v>
      </c>
      <c r="M50" s="262"/>
      <c r="N50" s="193"/>
      <c r="O50" s="194">
        <f t="shared" si="11"/>
        <v>0</v>
      </c>
    </row>
    <row r="51" spans="2:15" s="165" customFormat="1" ht="21" customHeight="1">
      <c r="B51" s="345"/>
      <c r="C51" s="345"/>
      <c r="D51" s="190"/>
      <c r="E51" s="205" t="s">
        <v>212</v>
      </c>
      <c r="F51" s="334"/>
      <c r="G51" s="229">
        <v>0.02</v>
      </c>
      <c r="H51" s="192">
        <f t="shared" si="7"/>
        <v>0</v>
      </c>
      <c r="I51" s="248"/>
      <c r="J51" s="194">
        <f t="shared" si="8"/>
        <v>0</v>
      </c>
      <c r="K51" s="356"/>
      <c r="L51" s="254" t="e">
        <f t="shared" si="10"/>
        <v>#DIV/0!</v>
      </c>
      <c r="M51" s="256"/>
      <c r="N51" s="193"/>
      <c r="O51" s="194">
        <f t="shared" si="11"/>
        <v>0</v>
      </c>
    </row>
    <row r="52" spans="2:15" s="165" customFormat="1" ht="21" customHeight="1">
      <c r="B52" s="345"/>
      <c r="C52" s="340"/>
      <c r="D52" s="183"/>
      <c r="E52" s="208" t="s">
        <v>213</v>
      </c>
      <c r="F52" s="334"/>
      <c r="G52" s="229">
        <v>0.1</v>
      </c>
      <c r="H52" s="192">
        <f t="shared" si="7"/>
        <v>0</v>
      </c>
      <c r="I52" s="248"/>
      <c r="J52" s="194">
        <f t="shared" si="8"/>
        <v>0</v>
      </c>
      <c r="K52" s="356"/>
      <c r="L52" s="254" t="e">
        <f t="shared" si="10"/>
        <v>#DIV/0!</v>
      </c>
      <c r="M52" s="256"/>
      <c r="N52" s="193"/>
      <c r="O52" s="194">
        <f t="shared" si="11"/>
        <v>0</v>
      </c>
    </row>
    <row r="53" spans="2:15" s="165" customFormat="1" ht="21" customHeight="1">
      <c r="B53" s="345"/>
      <c r="C53" s="340"/>
      <c r="D53" s="183"/>
      <c r="E53" s="209" t="s">
        <v>214</v>
      </c>
      <c r="F53" s="334"/>
      <c r="G53" s="229">
        <v>0.03</v>
      </c>
      <c r="H53" s="192">
        <f t="shared" si="7"/>
        <v>0</v>
      </c>
      <c r="I53" s="248"/>
      <c r="J53" s="194">
        <f t="shared" si="8"/>
        <v>0</v>
      </c>
      <c r="K53" s="356"/>
      <c r="L53" s="254" t="e">
        <f t="shared" si="10"/>
        <v>#DIV/0!</v>
      </c>
      <c r="M53" s="256"/>
      <c r="N53" s="193"/>
      <c r="O53" s="194">
        <f t="shared" si="11"/>
        <v>0</v>
      </c>
    </row>
    <row r="54" spans="2:15" s="165" customFormat="1" ht="21" customHeight="1">
      <c r="B54" s="345"/>
      <c r="C54" s="340"/>
      <c r="D54" s="183" t="s">
        <v>226</v>
      </c>
      <c r="E54" s="209" t="s">
        <v>185</v>
      </c>
      <c r="F54" s="334"/>
      <c r="G54" s="229">
        <v>0.15</v>
      </c>
      <c r="H54" s="195">
        <f t="shared" si="7"/>
        <v>0</v>
      </c>
      <c r="I54" s="248">
        <v>0.15</v>
      </c>
      <c r="J54" s="194">
        <f t="shared" si="8"/>
        <v>0</v>
      </c>
      <c r="K54" s="357"/>
      <c r="L54" s="254" t="e">
        <f t="shared" si="10"/>
        <v>#DIV/0!</v>
      </c>
      <c r="M54" s="256"/>
      <c r="N54" s="193">
        <v>0.15</v>
      </c>
      <c r="O54" s="194"/>
    </row>
    <row r="55" spans="2:15" s="165" customFormat="1" ht="21" customHeight="1">
      <c r="B55" s="337" t="s">
        <v>186</v>
      </c>
      <c r="C55" s="340"/>
      <c r="D55" s="180" t="s">
        <v>190</v>
      </c>
      <c r="E55" s="210" t="s">
        <v>228</v>
      </c>
      <c r="F55" s="335">
        <f>SUM(G55:G56)</f>
        <v>0.1</v>
      </c>
      <c r="G55" s="252"/>
      <c r="H55" s="213">
        <f t="shared" si="7"/>
        <v>0</v>
      </c>
      <c r="I55" s="249">
        <v>0.04</v>
      </c>
      <c r="J55" s="164">
        <f t="shared" si="8"/>
        <v>0</v>
      </c>
      <c r="K55" s="355" t="e">
        <f>SUM(L55:L56)</f>
        <v>#DIV/0!</v>
      </c>
      <c r="L55" s="231" t="e">
        <f t="shared" si="10"/>
        <v>#DIV/0!</v>
      </c>
      <c r="M55" s="263"/>
      <c r="N55" s="245">
        <v>0.04</v>
      </c>
      <c r="O55" s="164">
        <f t="shared" ref="O55:O56" si="12">M55*N55</f>
        <v>0</v>
      </c>
    </row>
    <row r="56" spans="2:15" s="165" customFormat="1" ht="21" customHeight="1">
      <c r="B56" s="342"/>
      <c r="C56" s="340"/>
      <c r="D56" s="183" t="s">
        <v>190</v>
      </c>
      <c r="E56" s="171" t="s">
        <v>187</v>
      </c>
      <c r="F56" s="336"/>
      <c r="G56" s="253">
        <v>0.1</v>
      </c>
      <c r="H56" s="195">
        <f t="shared" si="7"/>
        <v>0</v>
      </c>
      <c r="I56" s="172">
        <v>0.08</v>
      </c>
      <c r="J56" s="186">
        <f t="shared" si="8"/>
        <v>0</v>
      </c>
      <c r="K56" s="357"/>
      <c r="L56" s="232" t="e">
        <f t="shared" si="10"/>
        <v>#DIV/0!</v>
      </c>
      <c r="M56" s="256"/>
      <c r="N56" s="246">
        <v>0.08</v>
      </c>
      <c r="O56" s="186">
        <f t="shared" si="12"/>
        <v>0</v>
      </c>
    </row>
    <row r="57" spans="2:15" ht="25" customHeight="1">
      <c r="B57" s="343" t="s">
        <v>188</v>
      </c>
      <c r="C57" s="343"/>
      <c r="D57" s="343"/>
      <c r="E57" s="344"/>
      <c r="F57" s="247">
        <f>SUM(F29:F56)</f>
        <v>1</v>
      </c>
      <c r="G57" s="211">
        <f>SUM(G29:G56)</f>
        <v>1.0000000000000002</v>
      </c>
      <c r="H57" s="250"/>
      <c r="I57" s="212" t="e">
        <f>J57/H57</f>
        <v>#DIV/0!</v>
      </c>
      <c r="J57" s="175">
        <f>SUM(J29:J56)</f>
        <v>0</v>
      </c>
      <c r="K57" s="251" t="e">
        <f>SUM(K29:K56)</f>
        <v>#DIV/0!</v>
      </c>
      <c r="L57" s="211" t="e">
        <f>SUM(L29:L56)</f>
        <v>#DIV/0!</v>
      </c>
      <c r="M57" s="174">
        <f>SUM(M29:M56)</f>
        <v>0</v>
      </c>
      <c r="N57" s="212" t="e">
        <f>O57/M57</f>
        <v>#DIV/0!</v>
      </c>
      <c r="O57" s="175">
        <f>SUM(O29:O56)</f>
        <v>0</v>
      </c>
    </row>
    <row r="58" spans="2:15" ht="46" customHeight="1"/>
    <row r="59" spans="2:15" ht="45" customHeight="1">
      <c r="B59" s="278" t="s">
        <v>236</v>
      </c>
    </row>
    <row r="61" spans="2:15" ht="36" customHeight="1"/>
  </sheetData>
  <mergeCells count="41">
    <mergeCell ref="K55:K56"/>
    <mergeCell ref="F14:G14"/>
    <mergeCell ref="F15:F16"/>
    <mergeCell ref="F17:F18"/>
    <mergeCell ref="F19:F20"/>
    <mergeCell ref="F35:F39"/>
    <mergeCell ref="F40:F41"/>
    <mergeCell ref="K48:K54"/>
    <mergeCell ref="K42:K47"/>
    <mergeCell ref="K40:K41"/>
    <mergeCell ref="K35:K39"/>
    <mergeCell ref="K28:L28"/>
    <mergeCell ref="K14:L14"/>
    <mergeCell ref="F28:G28"/>
    <mergeCell ref="K15:K16"/>
    <mergeCell ref="K17:K18"/>
    <mergeCell ref="K19:K20"/>
    <mergeCell ref="B22:E22"/>
    <mergeCell ref="B28:C28"/>
    <mergeCell ref="B29:B34"/>
    <mergeCell ref="C29:C41"/>
    <mergeCell ref="B35:B39"/>
    <mergeCell ref="B26:J26"/>
    <mergeCell ref="F29:F34"/>
    <mergeCell ref="K29:K34"/>
    <mergeCell ref="B57:E57"/>
    <mergeCell ref="B40:B41"/>
    <mergeCell ref="B42:B47"/>
    <mergeCell ref="C42:C56"/>
    <mergeCell ref="B48:B54"/>
    <mergeCell ref="F55:F56"/>
    <mergeCell ref="C15:C16"/>
    <mergeCell ref="B17:B18"/>
    <mergeCell ref="C17:C21"/>
    <mergeCell ref="B19:B20"/>
    <mergeCell ref="B55:B56"/>
    <mergeCell ref="B12:J12"/>
    <mergeCell ref="B14:C14"/>
    <mergeCell ref="B15:B16"/>
    <mergeCell ref="F42:F47"/>
    <mergeCell ref="F48:F54"/>
  </mergeCells>
  <phoneticPr fontId="3" type="noConversion"/>
  <pageMargins left="0.7" right="0.7" top="0.75" bottom="0.75" header="0.3" footer="0.3"/>
  <pageSetup paperSize="9" orientation="portrait" horizontalDpi="0" verticalDpi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C9181-4C9D-6C41-8FF4-7E0209167EE6}">
  <dimension ref="B4:H26"/>
  <sheetViews>
    <sheetView workbookViewId="0">
      <selection activeCell="K23" sqref="K23"/>
    </sheetView>
  </sheetViews>
  <sheetFormatPr baseColWidth="10" defaultRowHeight="14"/>
  <cols>
    <col min="3" max="3" width="23" customWidth="1"/>
    <col min="4" max="5" width="38" customWidth="1"/>
    <col min="6" max="6" width="29" customWidth="1"/>
    <col min="7" max="7" width="28.5" customWidth="1"/>
    <col min="8" max="8" width="21.1640625" style="1" customWidth="1"/>
  </cols>
  <sheetData>
    <row r="4" spans="2:8" ht="50" customHeight="1">
      <c r="C4" s="362" t="s">
        <v>235</v>
      </c>
      <c r="D4" s="362"/>
      <c r="E4" s="362"/>
      <c r="F4" s="362"/>
      <c r="G4" s="362"/>
      <c r="H4" s="362"/>
    </row>
    <row r="6" spans="2:8" ht="42" customHeight="1">
      <c r="C6" s="264"/>
      <c r="D6" s="265" t="s">
        <v>230</v>
      </c>
      <c r="E6" s="265" t="s">
        <v>231</v>
      </c>
      <c r="F6" s="266" t="s">
        <v>232</v>
      </c>
      <c r="G6" s="265" t="s">
        <v>233</v>
      </c>
      <c r="H6" s="267" t="s">
        <v>234</v>
      </c>
    </row>
    <row r="7" spans="2:8" ht="34" customHeight="1">
      <c r="B7" s="1">
        <v>1</v>
      </c>
      <c r="C7" s="266" t="s">
        <v>132</v>
      </c>
      <c r="D7" s="268"/>
      <c r="E7" s="268"/>
      <c r="F7" s="269"/>
      <c r="G7" s="270"/>
      <c r="H7" s="271"/>
    </row>
    <row r="8" spans="2:8" ht="34" customHeight="1">
      <c r="B8" s="1">
        <v>2</v>
      </c>
      <c r="C8" s="266" t="s">
        <v>133</v>
      </c>
      <c r="D8" s="268">
        <f t="shared" ref="D8:D26" si="0">D7*1.05</f>
        <v>0</v>
      </c>
      <c r="E8" s="268">
        <f t="shared" ref="E8" si="1">E7*1.08</f>
        <v>0</v>
      </c>
      <c r="F8" s="272"/>
      <c r="G8" s="269">
        <f>F8-F7</f>
        <v>0</v>
      </c>
      <c r="H8" s="273" t="e">
        <f>F8/F7-1</f>
        <v>#DIV/0!</v>
      </c>
    </row>
    <row r="9" spans="2:8" ht="34" customHeight="1">
      <c r="B9" s="1">
        <v>3</v>
      </c>
      <c r="C9" s="266" t="s">
        <v>134</v>
      </c>
      <c r="D9" s="268">
        <f t="shared" si="0"/>
        <v>0</v>
      </c>
      <c r="E9" s="268">
        <f t="shared" ref="E9" si="2">E8*1.08</f>
        <v>0</v>
      </c>
      <c r="F9" s="269"/>
      <c r="G9" s="269">
        <f t="shared" ref="G9:G26" si="3">F9-F8</f>
        <v>0</v>
      </c>
      <c r="H9" s="273" t="e">
        <f t="shared" ref="H9:H26" si="4">F9/F8-1</f>
        <v>#DIV/0!</v>
      </c>
    </row>
    <row r="10" spans="2:8" ht="34" customHeight="1">
      <c r="B10" s="1">
        <v>4</v>
      </c>
      <c r="C10" s="266" t="s">
        <v>135</v>
      </c>
      <c r="D10" s="268">
        <f t="shared" si="0"/>
        <v>0</v>
      </c>
      <c r="E10" s="268">
        <f t="shared" ref="E10" si="5">E9*1.08</f>
        <v>0</v>
      </c>
      <c r="F10" s="269"/>
      <c r="G10" s="269">
        <f t="shared" si="3"/>
        <v>0</v>
      </c>
      <c r="H10" s="273" t="e">
        <f t="shared" si="4"/>
        <v>#DIV/0!</v>
      </c>
    </row>
    <row r="11" spans="2:8" ht="34" customHeight="1">
      <c r="B11" s="1">
        <v>5</v>
      </c>
      <c r="C11" s="266" t="s">
        <v>136</v>
      </c>
      <c r="D11" s="268">
        <f t="shared" si="0"/>
        <v>0</v>
      </c>
      <c r="E11" s="268">
        <f t="shared" ref="E11" si="6">E10*1.08</f>
        <v>0</v>
      </c>
      <c r="F11" s="269"/>
      <c r="G11" s="269">
        <f t="shared" si="3"/>
        <v>0</v>
      </c>
      <c r="H11" s="273" t="e">
        <f t="shared" si="4"/>
        <v>#DIV/0!</v>
      </c>
    </row>
    <row r="12" spans="2:8" ht="34" customHeight="1">
      <c r="B12" s="1">
        <v>6</v>
      </c>
      <c r="C12" s="266" t="s">
        <v>137</v>
      </c>
      <c r="D12" s="268">
        <f t="shared" si="0"/>
        <v>0</v>
      </c>
      <c r="E12" s="268">
        <f t="shared" ref="E12" si="7">E11*1.08</f>
        <v>0</v>
      </c>
      <c r="F12" s="270"/>
      <c r="G12" s="269">
        <f t="shared" si="3"/>
        <v>0</v>
      </c>
      <c r="H12" s="273" t="e">
        <f t="shared" si="4"/>
        <v>#DIV/0!</v>
      </c>
    </row>
    <row r="13" spans="2:8" ht="34" customHeight="1">
      <c r="B13" s="1">
        <v>7</v>
      </c>
      <c r="C13" s="266" t="s">
        <v>138</v>
      </c>
      <c r="D13" s="268">
        <f t="shared" si="0"/>
        <v>0</v>
      </c>
      <c r="E13" s="268">
        <f t="shared" ref="E13" si="8">E12*1.08</f>
        <v>0</v>
      </c>
      <c r="F13" s="270"/>
      <c r="G13" s="269">
        <f t="shared" si="3"/>
        <v>0</v>
      </c>
      <c r="H13" s="273" t="e">
        <f t="shared" si="4"/>
        <v>#DIV/0!</v>
      </c>
    </row>
    <row r="14" spans="2:8" ht="34" customHeight="1">
      <c r="B14" s="1">
        <v>8</v>
      </c>
      <c r="C14" s="266" t="s">
        <v>139</v>
      </c>
      <c r="D14" s="268">
        <f t="shared" si="0"/>
        <v>0</v>
      </c>
      <c r="E14" s="268">
        <f t="shared" ref="E14" si="9">E13*1.08</f>
        <v>0</v>
      </c>
      <c r="F14" s="270"/>
      <c r="G14" s="269">
        <f t="shared" si="3"/>
        <v>0</v>
      </c>
      <c r="H14" s="273" t="e">
        <f t="shared" si="4"/>
        <v>#DIV/0!</v>
      </c>
    </row>
    <row r="15" spans="2:8" ht="34" customHeight="1">
      <c r="B15" s="1">
        <v>9</v>
      </c>
      <c r="C15" s="266" t="s">
        <v>140</v>
      </c>
      <c r="D15" s="268">
        <f t="shared" si="0"/>
        <v>0</v>
      </c>
      <c r="E15" s="268">
        <f t="shared" ref="E15" si="10">E14*1.08</f>
        <v>0</v>
      </c>
      <c r="F15" s="270"/>
      <c r="G15" s="269">
        <f t="shared" si="3"/>
        <v>0</v>
      </c>
      <c r="H15" s="273" t="e">
        <f t="shared" si="4"/>
        <v>#DIV/0!</v>
      </c>
    </row>
    <row r="16" spans="2:8" ht="34" customHeight="1">
      <c r="B16" s="1">
        <v>10</v>
      </c>
      <c r="C16" s="266" t="s">
        <v>141</v>
      </c>
      <c r="D16" s="268">
        <f t="shared" si="0"/>
        <v>0</v>
      </c>
      <c r="E16" s="268">
        <f t="shared" ref="E16" si="11">E15*1.08</f>
        <v>0</v>
      </c>
      <c r="F16" s="270"/>
      <c r="G16" s="269">
        <f t="shared" si="3"/>
        <v>0</v>
      </c>
      <c r="H16" s="273" t="e">
        <f t="shared" si="4"/>
        <v>#DIV/0!</v>
      </c>
    </row>
    <row r="17" spans="2:8" ht="34" customHeight="1">
      <c r="B17" s="1">
        <v>11</v>
      </c>
      <c r="C17" s="266" t="s">
        <v>142</v>
      </c>
      <c r="D17" s="268">
        <f t="shared" si="0"/>
        <v>0</v>
      </c>
      <c r="E17" s="268">
        <f t="shared" ref="E17" si="12">E16*1.08</f>
        <v>0</v>
      </c>
      <c r="F17" s="270"/>
      <c r="G17" s="269">
        <f t="shared" si="3"/>
        <v>0</v>
      </c>
      <c r="H17" s="273" t="e">
        <f t="shared" si="4"/>
        <v>#DIV/0!</v>
      </c>
    </row>
    <row r="18" spans="2:8" ht="34" customHeight="1">
      <c r="B18" s="1">
        <v>12</v>
      </c>
      <c r="C18" s="266" t="s">
        <v>143</v>
      </c>
      <c r="D18" s="268">
        <f t="shared" si="0"/>
        <v>0</v>
      </c>
      <c r="E18" s="268">
        <f t="shared" ref="E18" si="13">E17*1.08</f>
        <v>0</v>
      </c>
      <c r="F18" s="270"/>
      <c r="G18" s="269">
        <f t="shared" si="3"/>
        <v>0</v>
      </c>
      <c r="H18" s="273" t="e">
        <f t="shared" si="4"/>
        <v>#DIV/0!</v>
      </c>
    </row>
    <row r="19" spans="2:8" ht="34" customHeight="1">
      <c r="B19" s="1">
        <v>13</v>
      </c>
      <c r="C19" s="266" t="s">
        <v>144</v>
      </c>
      <c r="D19" s="268">
        <f t="shared" si="0"/>
        <v>0</v>
      </c>
      <c r="E19" s="268">
        <f t="shared" ref="E19" si="14">E18*1.08</f>
        <v>0</v>
      </c>
      <c r="F19" s="270"/>
      <c r="G19" s="269">
        <f t="shared" si="3"/>
        <v>0</v>
      </c>
      <c r="H19" s="273" t="e">
        <f t="shared" si="4"/>
        <v>#DIV/0!</v>
      </c>
    </row>
    <row r="20" spans="2:8" ht="34" customHeight="1">
      <c r="B20" s="1">
        <v>14</v>
      </c>
      <c r="C20" s="266" t="s">
        <v>145</v>
      </c>
      <c r="D20" s="268">
        <f t="shared" si="0"/>
        <v>0</v>
      </c>
      <c r="E20" s="268">
        <f t="shared" ref="E20" si="15">E19*1.08</f>
        <v>0</v>
      </c>
      <c r="F20" s="270"/>
      <c r="G20" s="269">
        <f t="shared" si="3"/>
        <v>0</v>
      </c>
      <c r="H20" s="273" t="e">
        <f t="shared" si="4"/>
        <v>#DIV/0!</v>
      </c>
    </row>
    <row r="21" spans="2:8" ht="34" customHeight="1">
      <c r="B21" s="1">
        <v>15</v>
      </c>
      <c r="C21" s="266" t="s">
        <v>146</v>
      </c>
      <c r="D21" s="268">
        <f t="shared" si="0"/>
        <v>0</v>
      </c>
      <c r="E21" s="268">
        <f t="shared" ref="E21" si="16">E20*1.08</f>
        <v>0</v>
      </c>
      <c r="F21" s="270"/>
      <c r="G21" s="269">
        <f t="shared" si="3"/>
        <v>0</v>
      </c>
      <c r="H21" s="273" t="e">
        <f t="shared" si="4"/>
        <v>#DIV/0!</v>
      </c>
    </row>
    <row r="22" spans="2:8" ht="34" customHeight="1">
      <c r="B22" s="1">
        <v>16</v>
      </c>
      <c r="C22" s="266" t="s">
        <v>147</v>
      </c>
      <c r="D22" s="268">
        <f t="shared" si="0"/>
        <v>0</v>
      </c>
      <c r="E22" s="268">
        <f t="shared" ref="E22" si="17">E21*1.08</f>
        <v>0</v>
      </c>
      <c r="F22" s="270"/>
      <c r="G22" s="269">
        <f t="shared" si="3"/>
        <v>0</v>
      </c>
      <c r="H22" s="273" t="e">
        <f t="shared" si="4"/>
        <v>#DIV/0!</v>
      </c>
    </row>
    <row r="23" spans="2:8" ht="34" customHeight="1">
      <c r="B23" s="1">
        <v>17</v>
      </c>
      <c r="C23" s="266" t="s">
        <v>148</v>
      </c>
      <c r="D23" s="268">
        <f t="shared" si="0"/>
        <v>0</v>
      </c>
      <c r="E23" s="268">
        <f t="shared" ref="E23" si="18">E22*1.08</f>
        <v>0</v>
      </c>
      <c r="F23" s="270"/>
      <c r="G23" s="269">
        <f t="shared" si="3"/>
        <v>0</v>
      </c>
      <c r="H23" s="273" t="e">
        <f t="shared" si="4"/>
        <v>#DIV/0!</v>
      </c>
    </row>
    <row r="24" spans="2:8" ht="34" customHeight="1">
      <c r="B24" s="1">
        <v>18</v>
      </c>
      <c r="C24" s="266" t="s">
        <v>149</v>
      </c>
      <c r="D24" s="268">
        <f t="shared" si="0"/>
        <v>0</v>
      </c>
      <c r="E24" s="268">
        <f t="shared" ref="E24" si="19">E23*1.08</f>
        <v>0</v>
      </c>
      <c r="F24" s="270"/>
      <c r="G24" s="269">
        <f t="shared" si="3"/>
        <v>0</v>
      </c>
      <c r="H24" s="273" t="e">
        <f t="shared" si="4"/>
        <v>#DIV/0!</v>
      </c>
    </row>
    <row r="25" spans="2:8" ht="34" customHeight="1">
      <c r="B25" s="1">
        <v>19</v>
      </c>
      <c r="C25" s="266" t="s">
        <v>150</v>
      </c>
      <c r="D25" s="268">
        <f t="shared" si="0"/>
        <v>0</v>
      </c>
      <c r="E25" s="268">
        <f t="shared" ref="E25" si="20">E24*1.08</f>
        <v>0</v>
      </c>
      <c r="F25" s="270"/>
      <c r="G25" s="269">
        <f t="shared" si="3"/>
        <v>0</v>
      </c>
      <c r="H25" s="273" t="e">
        <f t="shared" si="4"/>
        <v>#DIV/0!</v>
      </c>
    </row>
    <row r="26" spans="2:8" ht="34" customHeight="1">
      <c r="B26" s="1">
        <v>20</v>
      </c>
      <c r="C26" s="266" t="s">
        <v>151</v>
      </c>
      <c r="D26" s="268">
        <f t="shared" si="0"/>
        <v>0</v>
      </c>
      <c r="E26" s="268">
        <f t="shared" ref="E26" si="21">E25*1.08</f>
        <v>0</v>
      </c>
      <c r="F26" s="155"/>
      <c r="G26" s="269">
        <f t="shared" si="3"/>
        <v>0</v>
      </c>
      <c r="H26" s="273" t="e">
        <f t="shared" si="4"/>
        <v>#DIV/0!</v>
      </c>
    </row>
  </sheetData>
  <mergeCells count="1">
    <mergeCell ref="C4:H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Income Statement 양식</vt:lpstr>
      <vt:lpstr>Balance Sheet 양식</vt:lpstr>
      <vt:lpstr>Long Term Asset Growth Plan 양식</vt:lpstr>
      <vt:lpstr>투자 포트폴리오 양식</vt:lpstr>
      <vt:lpstr>투자 자산 증감표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 Junwan</dc:creator>
  <cp:lastModifiedBy>Park Junwan</cp:lastModifiedBy>
  <dcterms:created xsi:type="dcterms:W3CDTF">2023-12-03T13:28:33Z</dcterms:created>
  <dcterms:modified xsi:type="dcterms:W3CDTF">2024-06-04T04:56:21Z</dcterms:modified>
</cp:coreProperties>
</file>