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0" yWindow="0" windowWidth="19440" windowHeight="8475" firstSheet="4" activeTab="11"/>
  </bookViews>
  <sheets>
    <sheet name="회칙원본" sheetId="12" r:id="rId1"/>
    <sheet name="회칙" sheetId="1" r:id="rId2"/>
    <sheet name="영수증1" sheetId="2" r:id="rId3"/>
    <sheet name="모임참석2016년" sheetId="3" r:id="rId4"/>
    <sheet name="2017년" sheetId="4" r:id="rId5"/>
    <sheet name="2018년" sheetId="5" r:id="rId6"/>
    <sheet name="2019년" sheetId="6" r:id="rId7"/>
    <sheet name="2020년" sheetId="7" r:id="rId8"/>
    <sheet name="2021년" sheetId="8" r:id="rId9"/>
    <sheet name="2022년" sheetId="9" r:id="rId10"/>
    <sheet name="2023년" sheetId="10" r:id="rId11"/>
    <sheet name="2024년~2026년" sheetId="11" r:id="rId12"/>
  </sheets>
  <definedNames>
    <definedName name="_xlnm.Print_Area" localSheetId="5">'2018년'!$A$1:$M$21</definedName>
    <definedName name="_xlnm.Print_Area" localSheetId="6">'2019년'!$A$1:$M$49</definedName>
    <definedName name="_xlnm.Print_Area" localSheetId="11">'2024년~2026년'!$A$1:$S$114</definedName>
    <definedName name="_xlnm.Print_Area" localSheetId="3">모임참석2016년!$A$1:$L$21</definedName>
    <definedName name="_xlnm.Print_Area" localSheetId="2">영수증1!$A$1:$P$251</definedName>
    <definedName name="_xlnm.Print_Area" localSheetId="0">회칙원본!$A$1:$AA$53</definedName>
  </definedNames>
  <calcPr calcId="124519"/>
</workbook>
</file>

<file path=xl/calcChain.xml><?xml version="1.0" encoding="utf-8"?>
<calcChain xmlns="http://schemas.openxmlformats.org/spreadsheetml/2006/main">
  <c r="K94" i="11"/>
  <c r="I93"/>
  <c r="I95" s="1"/>
  <c r="G93"/>
  <c r="G95" s="1"/>
  <c r="E93"/>
  <c r="E95" s="1"/>
  <c r="C93"/>
  <c r="C95" s="1"/>
  <c r="M91"/>
  <c r="K56"/>
  <c r="I55"/>
  <c r="I57" s="1"/>
  <c r="G55"/>
  <c r="G57" s="1"/>
  <c r="E55"/>
  <c r="E57" s="1"/>
  <c r="C55"/>
  <c r="C57" s="1"/>
  <c r="M53"/>
  <c r="K93" l="1"/>
  <c r="K95"/>
  <c r="K57"/>
  <c r="J58" s="1"/>
  <c r="J59" s="1"/>
  <c r="K55"/>
  <c r="M15"/>
  <c r="K18"/>
  <c r="I17"/>
  <c r="I19" s="1"/>
  <c r="G17"/>
  <c r="G19" s="1"/>
  <c r="E17"/>
  <c r="E19" s="1"/>
  <c r="C17"/>
  <c r="C19" s="1"/>
  <c r="J96" l="1"/>
  <c r="J97" s="1"/>
  <c r="K19"/>
  <c r="K17"/>
  <c r="K18" i="10"/>
  <c r="I17"/>
  <c r="I19" s="1"/>
  <c r="G17"/>
  <c r="G19" s="1"/>
  <c r="E17"/>
  <c r="E19" s="1"/>
  <c r="C17"/>
  <c r="C19" s="1"/>
  <c r="K15"/>
  <c r="G19" i="9"/>
  <c r="C19"/>
  <c r="K18"/>
  <c r="I17"/>
  <c r="I19" s="1"/>
  <c r="G17"/>
  <c r="E17"/>
  <c r="E19" s="1"/>
  <c r="C17"/>
  <c r="K15"/>
  <c r="I19" i="8"/>
  <c r="G19"/>
  <c r="E19"/>
  <c r="C19"/>
  <c r="K19" s="1"/>
  <c r="J20" s="1"/>
  <c r="J21" s="1"/>
  <c r="K18"/>
  <c r="K17"/>
  <c r="I17"/>
  <c r="G17"/>
  <c r="E17"/>
  <c r="C17"/>
  <c r="K15"/>
  <c r="I19" i="7"/>
  <c r="G19"/>
  <c r="K18"/>
  <c r="I17"/>
  <c r="G17"/>
  <c r="E17"/>
  <c r="E19" s="1"/>
  <c r="C17"/>
  <c r="C19" s="1"/>
  <c r="K19" s="1"/>
  <c r="J20" s="1"/>
  <c r="J21" s="1"/>
  <c r="K15"/>
  <c r="K18" i="6"/>
  <c r="I17"/>
  <c r="I19" s="1"/>
  <c r="G17"/>
  <c r="G19" s="1"/>
  <c r="E17"/>
  <c r="E19" s="1"/>
  <c r="C17"/>
  <c r="C19" s="1"/>
  <c r="K19" s="1"/>
  <c r="J20" s="1"/>
  <c r="J21" s="1"/>
  <c r="K15"/>
  <c r="K18" i="5"/>
  <c r="I17"/>
  <c r="I19" s="1"/>
  <c r="G17"/>
  <c r="G19" s="1"/>
  <c r="E17"/>
  <c r="E19" s="1"/>
  <c r="C17"/>
  <c r="C19" s="1"/>
  <c r="K19" s="1"/>
  <c r="J20" s="1"/>
  <c r="J21" s="1"/>
  <c r="K15"/>
  <c r="K17" i="4"/>
  <c r="I17"/>
  <c r="I19" s="1"/>
  <c r="G17"/>
  <c r="G19" s="1"/>
  <c r="E17"/>
  <c r="E19" s="1"/>
  <c r="C17"/>
  <c r="C19" s="1"/>
  <c r="M19" s="1"/>
  <c r="M20" s="1"/>
  <c r="E19" i="3"/>
  <c r="G17"/>
  <c r="E17"/>
  <c r="C17"/>
  <c r="C19" s="1"/>
  <c r="I19" s="1"/>
  <c r="I16"/>
  <c r="J20" i="11" l="1"/>
  <c r="J21" s="1"/>
  <c r="K19" i="9"/>
  <c r="J20" s="1"/>
  <c r="I20" i="3"/>
  <c r="K19" i="10"/>
  <c r="J20" s="1"/>
  <c r="J21" s="1"/>
  <c r="J21" i="9"/>
  <c r="K17"/>
  <c r="K17" i="10"/>
  <c r="K17" i="5"/>
  <c r="K17" i="6"/>
  <c r="K17" i="7"/>
</calcChain>
</file>

<file path=xl/sharedStrings.xml><?xml version="1.0" encoding="utf-8"?>
<sst xmlns="http://schemas.openxmlformats.org/spreadsheetml/2006/main" count="867" uniqueCount="352">
  <si>
    <t xml:space="preserve">               동의를 얻어 회장이 추대할 수 있다.</t>
  </si>
  <si>
    <t xml:space="preserve">    제14조(운영) 본 회 임원의 운영은 다음과 같다.</t>
  </si>
  <si>
    <t xml:space="preserve">       1항) 임원회의 의장은 회장이 되며 회장 출타 시 총무가 그 직무를 대행한다.</t>
  </si>
  <si>
    <t xml:space="preserve">       2항) 임원 회의는 의장이 필요하다고 인정하거나 임원 3분의 2이상이 요구가 </t>
  </si>
  <si>
    <t xml:space="preserve">     제3조(관례) 본 회의 내용에 규정되지 않은 사항은 상식에 어긋나지 않는 통상적인</t>
  </si>
  <si>
    <t xml:space="preserve">         2항) 임시총회는 회장이 필요하다고 인정하거나 임원의 3분의2이상 및 회원</t>
  </si>
  <si>
    <t xml:space="preserve">     제3조 (회원가입) 전 토목과 근무한 사람으로 구성을 하여 가입을원칙으로 한다.</t>
  </si>
  <si>
    <t xml:space="preserve">          1항)회원은 회칙을 준수하고 본회의 자치활동에 주체적으로 참여할 권리와</t>
  </si>
  <si>
    <t xml:space="preserve">      3항) 임원 회의는 재적인원 과반 수 이상이 출석하여 과반 수 이상의 찬성으로 </t>
  </si>
  <si>
    <t>최윤석,이영일(불참) 회비입금완료           이영일,최준집,유지태,찬조(300,000원)</t>
  </si>
  <si>
    <t xml:space="preserve">     제11조(임원의 의무)임원의 의무는 다음과 같다.</t>
  </si>
  <si>
    <t xml:space="preserve">     제17조 (기금) 본 회의 운영 기금은 다음과 같다.</t>
  </si>
  <si>
    <t xml:space="preserve">     제13조(임무) 임원회는 다음 사항을 심의 결정한다.</t>
  </si>
  <si>
    <t xml:space="preserve">     제10조(임원의 임기) 임원의 임기는 2년으로 한다.</t>
  </si>
  <si>
    <t>최준집 모친상</t>
  </si>
  <si>
    <t>김강철장모상</t>
  </si>
  <si>
    <t>회비반납</t>
  </si>
  <si>
    <t>제8장 부 칙</t>
  </si>
  <si>
    <t>전대석부친상</t>
  </si>
  <si>
    <t>제1장 총 칙</t>
  </si>
  <si>
    <t>바다사랑</t>
  </si>
  <si>
    <t>2021년이월</t>
  </si>
  <si>
    <t>이월잔액</t>
  </si>
  <si>
    <t>전대석모친상</t>
  </si>
  <si>
    <t>제2장 회원</t>
  </si>
  <si>
    <t>이영일찬조</t>
  </si>
  <si>
    <t>박연선장모상</t>
  </si>
  <si>
    <t>2019년</t>
  </si>
  <si>
    <t>2016년이월</t>
  </si>
  <si>
    <t>회비입금</t>
  </si>
  <si>
    <t>이선구모친상</t>
  </si>
  <si>
    <t>김광주부친상</t>
  </si>
  <si>
    <t>2018년이월</t>
  </si>
  <si>
    <t>2020년이월</t>
  </si>
  <si>
    <t>유지태자녀결혼</t>
  </si>
  <si>
    <t>2022년이월</t>
  </si>
  <si>
    <t>호프데이</t>
  </si>
  <si>
    <t>2023년</t>
  </si>
  <si>
    <t>16년2회미납</t>
  </si>
  <si>
    <t>9월29일</t>
  </si>
  <si>
    <t>2019년이월</t>
  </si>
  <si>
    <t>이영일딸결혼</t>
  </si>
  <si>
    <t>제4장 임원</t>
  </si>
  <si>
    <t>김삼철자녀결혼</t>
  </si>
  <si>
    <t>제4장 임 원</t>
  </si>
  <si>
    <t>2020년</t>
  </si>
  <si>
    <t>최윤석모친상</t>
  </si>
  <si>
    <t>제8장 부칙</t>
  </si>
  <si>
    <t>제3장 총회</t>
  </si>
  <si>
    <t>[ 회 칙 ]</t>
  </si>
  <si>
    <t>2022년</t>
  </si>
  <si>
    <t>제2장 회 원</t>
  </si>
  <si>
    <t>6월24일</t>
  </si>
  <si>
    <t>2017년</t>
  </si>
  <si>
    <t>3월18일</t>
  </si>
  <si>
    <t>유지태 부친상</t>
  </si>
  <si>
    <t>2017년이월</t>
  </si>
  <si>
    <t>제1장 총칙</t>
  </si>
  <si>
    <t>2016년</t>
  </si>
  <si>
    <t>최준집 불참</t>
  </si>
  <si>
    <t>3월12일</t>
  </si>
  <si>
    <t>3월생략</t>
  </si>
  <si>
    <t>2018년</t>
  </si>
  <si>
    <t>제3장 총 회</t>
  </si>
  <si>
    <t>12월12일</t>
  </si>
  <si>
    <t>11월25일</t>
  </si>
  <si>
    <t>2021년</t>
  </si>
  <si>
    <t>이선구,유복성,유지태,이영일,한승재,김강철,김광주,최준집(1),이경호     (9명)</t>
  </si>
  <si>
    <t>이선구,유복성,유지태,이영일,한승재,김광주,박연선,이경호,최준집,김강철 (10명)</t>
  </si>
  <si>
    <t xml:space="preserve">     제4조 (권리와 의무) 본 회의 회원은 다음과 같은 권리와 의무가 있다.</t>
  </si>
  <si>
    <t xml:space="preserve">         3항) 회장은 총회의 소집을 개최 1주일 전까지 공고 하여야 한다.</t>
  </si>
  <si>
    <t xml:space="preserve">           3) 사망(본 인,배우 자,자녀, 부 모,처가포함,): 30만원</t>
  </si>
  <si>
    <t xml:space="preserve">    제15조(회비) 모임은 분기별로하고 회비는 분기마다 30,000원으로 한다.</t>
  </si>
  <si>
    <t xml:space="preserve">         3항) 감사는 본회의 업무 및 회계를 감시하며 총회 때 보고한다.</t>
  </si>
  <si>
    <t xml:space="preserve">          2항) 총무는 회장을 보좌하고 회장 유고시 순위에 따라 그 직무를</t>
  </si>
  <si>
    <t xml:space="preserve">          2항) 총무 감사 선출은 임원들의 의사에 따르며 회장은 임원의</t>
  </si>
  <si>
    <t xml:space="preserve">                  겸하며 후임자는 전임자의 잔 여 기간으로 한다.</t>
  </si>
  <si>
    <t xml:space="preserve">          1항) 회장은 본 회를 대표하고 각종사무 및 회의를 관장한다.</t>
  </si>
  <si>
    <t xml:space="preserve">          2항)회원은 발언권 의결권 선거권 및 피선거권의 권리를 갖는다.</t>
  </si>
  <si>
    <t>제5장 모 임 및 회비</t>
  </si>
  <si>
    <t>2017년9월11일 풍년식당</t>
  </si>
  <si>
    <t>최윤석,전대석,김삼철(불참)</t>
  </si>
  <si>
    <t>제6장 경조금 및 위로금</t>
  </si>
  <si>
    <t>제7장 운영 기금과 회계</t>
  </si>
  <si>
    <t xml:space="preserve">          5) 기타</t>
  </si>
  <si>
    <t>이선구,유복성,유지태,김강철(1),한승재,김광주,김삼철,박연선,전대석,이경호,최준집(1)     (11명)</t>
  </si>
  <si>
    <t>이선구,유복성,유지태,이영일,한승재,김광주,김삼철(1),박연선(1),전대석(1),이경호     (10명)</t>
  </si>
  <si>
    <t>김삼철,이선구,유복성,유지태,이영일,한승재,김강철,김광주,최윤석(1),박연선,전대석,이경호     (12명)</t>
  </si>
  <si>
    <t xml:space="preserve">          “단” 임원의 결원이 생겼을 때 총무가 회장직을 겸하고 감사 1명이 총 무직을</t>
  </si>
  <si>
    <t xml:space="preserve">           “단” 회의 운영상 추가재정이 필요하다고 인정 될 때에는 특별회비를 징수한다.</t>
  </si>
  <si>
    <t xml:space="preserve">           1) 칠순,팔순,미수,백수,등(본 인,배우 자,부 모,처가포함): 20만원</t>
  </si>
  <si>
    <t xml:space="preserve">               대행하며 본 회의 운영에 관한 사무전반을 담당한다.</t>
  </si>
  <si>
    <t xml:space="preserve">     제1조(시행) 본 회칙은 2006년 3월1일부터 개정 시행한다.</t>
  </si>
  <si>
    <t>박연선3만원(12월회비이월) 이선구13만원(미지급6/28) (9월29일완료)</t>
  </si>
  <si>
    <t xml:space="preserve">     제7조(의결) 총회의 의결은 재적인원 3분의 2 이상 출석과 과반수 </t>
  </si>
  <si>
    <t xml:space="preserve">                 제6장 제16조의 의거하여 하여 쓰여 진다.</t>
  </si>
  <si>
    <t xml:space="preserve">     제2조(회비내용) 본 회의 회비는 본 회의 발전을 위한 각종활동비 및</t>
  </si>
  <si>
    <t xml:space="preserve">             재적 인원의 3분의 2 이상의 요구가 있을시 소집한다.</t>
  </si>
  <si>
    <t xml:space="preserve">     제16조(경조금 및 위로금) 경조사비 지급은 다음과 같다.</t>
  </si>
  <si>
    <t xml:space="preserve">     제2조 (목적) 본회는 회원 상호간의 우애와 침목을 도모하고 </t>
  </si>
  <si>
    <t xml:space="preserve">         1항) 정기총회는 매년 상반기 첫 모임 때 개최한다.</t>
  </si>
  <si>
    <t xml:space="preserve">               “단” 초대를 하였을 때만 지급한다. </t>
  </si>
  <si>
    <t xml:space="preserve">     제1조 (명칭) 본회의 명칭은 ( 영우 ) 친목회라 한다.</t>
  </si>
  <si>
    <t>이선구,유복성,최윤석,한승재,김광주,이경호,김강철,김삼철 (8명)</t>
  </si>
  <si>
    <t>신도림2017-04-04 우정횟집</t>
  </si>
  <si>
    <t>9월2일 월요일 영우회모임 (석정)</t>
  </si>
  <si>
    <t xml:space="preserve">           의결한다.</t>
  </si>
  <si>
    <t>김삼철,최윤석,박연선,전대석(불참)</t>
  </si>
  <si>
    <t>유복성10만원찬조(장인상)9/29</t>
  </si>
  <si>
    <t>신도림2017-6-28 샤브샤브</t>
  </si>
  <si>
    <t xml:space="preserve">          2) 임원선출</t>
  </si>
  <si>
    <t>최윤석10만원찬조(장인상)9/30</t>
  </si>
  <si>
    <t xml:space="preserve">          1) 회칙 개정</t>
  </si>
  <si>
    <t>최준집10만원찬조(자녀결혼)9/30</t>
  </si>
  <si>
    <t>최윤석10만원찬조(모친상)12/12</t>
  </si>
  <si>
    <t>2017년12월18일 영우회송년모임</t>
  </si>
  <si>
    <t xml:space="preserve">          3) 기타 수입</t>
  </si>
  <si>
    <t>2016년9월5일 당산동 모임</t>
  </si>
  <si>
    <t>최윤석(1),최준집,김강철(불참)</t>
  </si>
  <si>
    <t xml:space="preserve">     제8조(임원) 본회의 임원은 다음과 같다.</t>
  </si>
  <si>
    <t xml:space="preserve">              이상의 찬성으로 의결한다. </t>
  </si>
  <si>
    <t xml:space="preserve">          1항) 회장은 총회에서 선출한다.</t>
  </si>
  <si>
    <t>한마음정육식당(293,000),호프데이(49,000)</t>
  </si>
  <si>
    <t>이경호12만원 전대석12만원 최윤석3만원(6월28일지급)</t>
  </si>
  <si>
    <t xml:space="preserve">             유대강화를 목적으로 한다. </t>
  </si>
  <si>
    <t xml:space="preserve">     제6조(의결사항) 총회는 다음 사항을 의결한다.</t>
  </si>
  <si>
    <t xml:space="preserve">     제5조(회의) 회의는 정기총회와 임시총회로 구분한다.</t>
  </si>
  <si>
    <t xml:space="preserve">           2) 결혼(본 인,자녀,): 20만원 </t>
  </si>
  <si>
    <t xml:space="preserve">     제9조(임원의 선임) 임원의 선임 방법은 다음과 같다.</t>
  </si>
  <si>
    <t>참석</t>
  </si>
  <si>
    <t>김광주</t>
  </si>
  <si>
    <t>○</t>
  </si>
  <si>
    <t>유복성</t>
  </si>
  <si>
    <t>최윤석</t>
  </si>
  <si>
    <t>9월</t>
  </si>
  <si>
    <t>12월</t>
  </si>
  <si>
    <t>유지태</t>
  </si>
  <si>
    <t>미납</t>
  </si>
  <si>
    <t>전대석</t>
  </si>
  <si>
    <t>계</t>
  </si>
  <si>
    <t>사용</t>
  </si>
  <si>
    <t>연번</t>
  </si>
  <si>
    <t>이선구</t>
  </si>
  <si>
    <t>김삼철</t>
  </si>
  <si>
    <t>총잔액</t>
  </si>
  <si>
    <t>찬조</t>
  </si>
  <si>
    <t>날짜</t>
  </si>
  <si>
    <t>박연선</t>
  </si>
  <si>
    <t>성명</t>
  </si>
  <si>
    <t>최준집</t>
  </si>
  <si>
    <t>이영일</t>
  </si>
  <si>
    <t>이경호</t>
  </si>
  <si>
    <t>한승재</t>
  </si>
  <si>
    <t>X</t>
  </si>
  <si>
    <t>정연섭</t>
  </si>
  <si>
    <t>불참</t>
  </si>
  <si>
    <t>3월</t>
  </si>
  <si>
    <t>×</t>
  </si>
  <si>
    <t>O</t>
  </si>
  <si>
    <t>지출</t>
  </si>
  <si>
    <t>입금</t>
  </si>
  <si>
    <t>6월</t>
  </si>
  <si>
    <t>김강철</t>
  </si>
  <si>
    <t>내역</t>
  </si>
  <si>
    <t>잔액</t>
  </si>
  <si>
    <t>년잔액</t>
  </si>
  <si>
    <t>(-)288,000원</t>
  </si>
  <si>
    <t>(-)63,000원</t>
  </si>
  <si>
    <t>(+)300,000원</t>
  </si>
  <si>
    <t>(+)390,000원</t>
  </si>
  <si>
    <t>김강철 장모상찬조</t>
  </si>
  <si>
    <t>(-)329,000</t>
  </si>
  <si>
    <t>(영 우) 친목회</t>
  </si>
  <si>
    <t>139,000원</t>
  </si>
  <si>
    <t>바다사랑,호프데이</t>
  </si>
  <si>
    <t>이영일 아들결혼</t>
  </si>
  <si>
    <t>(+)100,000원</t>
  </si>
  <si>
    <t>12월21일 현재</t>
  </si>
  <si>
    <t>제5장 모임 및 회비</t>
  </si>
  <si>
    <t>(+)450,000</t>
  </si>
  <si>
    <t>(-)260,000원</t>
  </si>
  <si>
    <t>12월13일 현재</t>
  </si>
  <si>
    <t>(-)219,000</t>
  </si>
  <si>
    <t>유복성장인상(완료)</t>
  </si>
  <si>
    <t>최윤석장인상(완료)</t>
  </si>
  <si>
    <t xml:space="preserve">         2항) 총회에서 제출한 사항</t>
  </si>
  <si>
    <t xml:space="preserve">        4항) 기타 사업수행에 관한사항</t>
  </si>
  <si>
    <t xml:space="preserve">     제19조 (회계년도) 매년 말로 한다.</t>
  </si>
  <si>
    <t>풍년집(281,000),목로주점(48,000)</t>
  </si>
  <si>
    <t>9월29일 월요일 영우회모임 (한마음정육식당)</t>
  </si>
  <si>
    <t>두메산골(234,000),호프데이(26,000)</t>
  </si>
  <si>
    <t xml:space="preserve">          있을 때 의장이 소집한다.</t>
  </si>
  <si>
    <t xml:space="preserve">                의무를 가진다.</t>
  </si>
  <si>
    <t>석정(186,000),목로주점(33,000)</t>
  </si>
  <si>
    <t xml:space="preserve">        3항) 예산안 및 사업계획서 작성</t>
  </si>
  <si>
    <t xml:space="preserve">         1항) 총회에서 위임한 사항</t>
  </si>
  <si>
    <t>3월18일 월요일 영우회모임 (바다사랑)</t>
  </si>
  <si>
    <t xml:space="preserve">          4) 예산결산 승인</t>
  </si>
  <si>
    <t>1002-352-841990  우리은행</t>
  </si>
  <si>
    <t>박연선10만원찬조(장모님상) 8/25</t>
  </si>
  <si>
    <t>6월24일 월요일 영우회모임 (바다사랑)</t>
  </si>
  <si>
    <t xml:space="preserve">           1) 회장 : 1명</t>
  </si>
  <si>
    <t xml:space="preserve">          3) 사업계획의 확정</t>
  </si>
  <si>
    <t xml:space="preserve">           3) 감사 : 0명</t>
  </si>
  <si>
    <t>12월9일 월요일 영우회모임 (풍년집)</t>
  </si>
  <si>
    <t xml:space="preserve">          1) 회비 및 특별회비</t>
  </si>
  <si>
    <t xml:space="preserve">           2) 총무 : 1명</t>
  </si>
  <si>
    <t>12월12일 월요일 영우회모임 (두메산골)</t>
  </si>
  <si>
    <t>박연선,전대석,이영일,유지태,최준집(불참)</t>
  </si>
  <si>
    <t>경조사 내역</t>
    <phoneticPr fontId="19" type="noConversion"/>
  </si>
  <si>
    <t>입금</t>
    <phoneticPr fontId="19" type="noConversion"/>
  </si>
  <si>
    <t>입금</t>
    <phoneticPr fontId="19" type="noConversion"/>
  </si>
  <si>
    <t>3월28일 화요일 영우회모임 (한마음정육식당)</t>
    <phoneticPr fontId="19" type="noConversion"/>
  </si>
  <si>
    <t>최윤석,전대석,김삼철,이영일,박연선(5명불참)</t>
    <phoneticPr fontId="19" type="noConversion"/>
  </si>
  <si>
    <t>한마음정육식당(197,000),호프데이(61,000)</t>
    <phoneticPr fontId="19" type="noConversion"/>
  </si>
  <si>
    <r>
      <t>2</t>
    </r>
    <r>
      <rPr>
        <sz val="11"/>
        <color rgb="FF000000"/>
        <rFont val="맑은 고딕"/>
        <family val="3"/>
        <charset val="129"/>
      </rPr>
      <t>2년도</t>
    </r>
    <phoneticPr fontId="19" type="noConversion"/>
  </si>
  <si>
    <t>입금</t>
    <phoneticPr fontId="19" type="noConversion"/>
  </si>
  <si>
    <t>이선구,유복성,유지태,한승재,김광주,이경호,최준집,김강철 (8명참석)</t>
    <phoneticPr fontId="19" type="noConversion"/>
  </si>
  <si>
    <t>최준집딸결혼(완료)</t>
    <phoneticPr fontId="19" type="noConversion"/>
  </si>
  <si>
    <t>입금</t>
    <phoneticPr fontId="19" type="noConversion"/>
  </si>
  <si>
    <t>2023년3월28일</t>
    <phoneticPr fontId="19" type="noConversion"/>
  </si>
  <si>
    <t>6월26일 월요일 영우회모임(대신시장)</t>
    <phoneticPr fontId="19" type="noConversion"/>
  </si>
  <si>
    <t>최준집,전대석,김삼철,박연선,유지태(5명불참)</t>
    <phoneticPr fontId="19" type="noConversion"/>
  </si>
  <si>
    <t>이선구,유복성,한승재,김광주,이경호,최윤석,김강철,이영일 (8명참석)</t>
    <phoneticPr fontId="19" type="noConversion"/>
  </si>
  <si>
    <t>불참</t>
    <phoneticPr fontId="19" type="noConversion"/>
  </si>
  <si>
    <t>불참</t>
    <phoneticPr fontId="19" type="noConversion"/>
  </si>
  <si>
    <t>불참</t>
    <phoneticPr fontId="19" type="noConversion"/>
  </si>
  <si>
    <t>유지태 모친상</t>
    <phoneticPr fontId="19" type="noConversion"/>
  </si>
  <si>
    <t>공제</t>
    <phoneticPr fontId="19" type="noConversion"/>
  </si>
  <si>
    <t>입금</t>
    <phoneticPr fontId="19" type="noConversion"/>
  </si>
  <si>
    <t>대신시장 (200,000원)영수증 무</t>
    <phoneticPr fontId="19" type="noConversion"/>
  </si>
  <si>
    <t>완</t>
    <phoneticPr fontId="19" type="noConversion"/>
  </si>
  <si>
    <t>완</t>
    <phoneticPr fontId="19" type="noConversion"/>
  </si>
  <si>
    <t>불참</t>
    <phoneticPr fontId="19" type="noConversion"/>
  </si>
  <si>
    <t>불참</t>
    <phoneticPr fontId="19" type="noConversion"/>
  </si>
  <si>
    <t>입금</t>
    <phoneticPr fontId="19" type="noConversion"/>
  </si>
  <si>
    <t>9월19일 화요일 영우회모임(신길동 해바라기정육식당)</t>
    <phoneticPr fontId="19" type="noConversion"/>
  </si>
  <si>
    <t>이선구,유복성,한승재,김광주,이경호,최윤석,김강철,이영일,최준집,박연선, (10명참석)</t>
    <phoneticPr fontId="19" type="noConversion"/>
  </si>
  <si>
    <t>전대석,김삼철,유지태(3명불참)</t>
    <phoneticPr fontId="19" type="noConversion"/>
  </si>
  <si>
    <t>해바라기 정육식당(265,000원), 포차천국(61,700원)</t>
    <phoneticPr fontId="19" type="noConversion"/>
  </si>
  <si>
    <t>2023년9월19일</t>
    <phoneticPr fontId="19" type="noConversion"/>
  </si>
  <si>
    <t>입금</t>
    <phoneticPr fontId="19" type="noConversion"/>
  </si>
  <si>
    <t>입금</t>
    <phoneticPr fontId="19" type="noConversion"/>
  </si>
  <si>
    <t>11월27일 월요일 영우회모임(신길동 고기싸롱신길점)</t>
    <phoneticPr fontId="19" type="noConversion"/>
  </si>
  <si>
    <t>고기싸롱(239,000원), 오거리전집(97,000원)</t>
    <phoneticPr fontId="19" type="noConversion"/>
  </si>
  <si>
    <r>
      <t>2</t>
    </r>
    <r>
      <rPr>
        <sz val="11"/>
        <color rgb="FF000000"/>
        <rFont val="맑은 고딕"/>
        <family val="3"/>
        <charset val="129"/>
      </rPr>
      <t>3년도</t>
    </r>
    <phoneticPr fontId="19" type="noConversion"/>
  </si>
  <si>
    <t>2번불참</t>
    <phoneticPr fontId="19" type="noConversion"/>
  </si>
  <si>
    <t>4번불참(18만원)</t>
    <phoneticPr fontId="19" type="noConversion"/>
  </si>
  <si>
    <t>4번불참(12만원)</t>
    <phoneticPr fontId="19" type="noConversion"/>
  </si>
  <si>
    <t>11월28일 현재</t>
    <phoneticPr fontId="19" type="noConversion"/>
  </si>
  <si>
    <t>2023년이월</t>
    <phoneticPr fontId="19" type="noConversion"/>
  </si>
  <si>
    <t>2023년11월27일</t>
    <phoneticPr fontId="19" type="noConversion"/>
  </si>
  <si>
    <t>2024년</t>
    <phoneticPr fontId="19" type="noConversion"/>
  </si>
  <si>
    <t>완</t>
    <phoneticPr fontId="19" type="noConversion"/>
  </si>
  <si>
    <t>완</t>
    <phoneticPr fontId="19" type="noConversion"/>
  </si>
  <si>
    <t>완</t>
    <phoneticPr fontId="19" type="noConversion"/>
  </si>
  <si>
    <t>입금</t>
    <phoneticPr fontId="19" type="noConversion"/>
  </si>
  <si>
    <t>3월29일 금요일 영우회모임 (도림회관)</t>
    <phoneticPr fontId="19" type="noConversion"/>
  </si>
  <si>
    <t>이선구,유복성,한승재,김광주,이경호,김강철,이영일 (7명참석)</t>
    <phoneticPr fontId="19" type="noConversion"/>
  </si>
  <si>
    <t>최윤석,전대석,김삼철,박연선,유지태,최준집(6명불참)</t>
    <phoneticPr fontId="19" type="noConversion"/>
  </si>
  <si>
    <t>입금</t>
    <phoneticPr fontId="19" type="noConversion"/>
  </si>
  <si>
    <t>1002-352-841990  우리은행  이경호</t>
    <phoneticPr fontId="19" type="noConversion"/>
  </si>
  <si>
    <t>2024년3월29일 금요일</t>
    <phoneticPr fontId="19" type="noConversion"/>
  </si>
  <si>
    <t>도림회관(176,500),호프데이(52,000)</t>
    <phoneticPr fontId="19" type="noConversion"/>
  </si>
  <si>
    <r>
      <t>3월</t>
    </r>
    <r>
      <rPr>
        <sz val="11"/>
        <color rgb="FF000000"/>
        <rFont val="맑은 고딕"/>
        <family val="3"/>
        <charset val="129"/>
      </rPr>
      <t>29일 입금</t>
    </r>
    <phoneticPr fontId="19" type="noConversion"/>
  </si>
  <si>
    <t>입금</t>
    <phoneticPr fontId="19" type="noConversion"/>
  </si>
  <si>
    <t>입금</t>
    <phoneticPr fontId="19" type="noConversion"/>
  </si>
  <si>
    <t>6월26일 수요일 영우회모임 (장충왕족발)</t>
    <phoneticPr fontId="19" type="noConversion"/>
  </si>
  <si>
    <t>이선구,유복성,한승재,김광주,이경호,이영일 (6명참석)</t>
    <phoneticPr fontId="19" type="noConversion"/>
  </si>
  <si>
    <t>최윤석,전대석,김삼철,박연선,유지태,최준집,김강철(7명불참)</t>
    <phoneticPr fontId="19" type="noConversion"/>
  </si>
  <si>
    <t>장충완족발(101,000),주가식당(39,000)</t>
    <phoneticPr fontId="19" type="noConversion"/>
  </si>
  <si>
    <t>김광주장모상</t>
    <phoneticPr fontId="19" type="noConversion"/>
  </si>
  <si>
    <t>입금</t>
    <phoneticPr fontId="19" type="noConversion"/>
  </si>
  <si>
    <t>입금</t>
    <phoneticPr fontId="19" type="noConversion"/>
  </si>
  <si>
    <t>완</t>
    <phoneticPr fontId="19" type="noConversion"/>
  </si>
  <si>
    <r>
      <t>9월</t>
    </r>
    <r>
      <rPr>
        <sz val="11"/>
        <color rgb="FF000000"/>
        <rFont val="맑은 고딕"/>
        <family val="3"/>
        <charset val="129"/>
      </rPr>
      <t>13일 입금</t>
    </r>
    <phoneticPr fontId="19" type="noConversion"/>
  </si>
  <si>
    <t>입금</t>
    <phoneticPr fontId="19" type="noConversion"/>
  </si>
  <si>
    <t>입금</t>
    <phoneticPr fontId="19" type="noConversion"/>
  </si>
  <si>
    <t>입금</t>
    <phoneticPr fontId="19" type="noConversion"/>
  </si>
  <si>
    <t>입금</t>
    <phoneticPr fontId="19" type="noConversion"/>
  </si>
  <si>
    <t>9월30일 월요일 영우회모임 (풍년집축산도매)</t>
    <phoneticPr fontId="19" type="noConversion"/>
  </si>
  <si>
    <t>이선구,유복성,한승재,김광주,이경호,이영일,최윤석,박연선,유지태,최준집,김강철(11명참석)</t>
    <phoneticPr fontId="19" type="noConversion"/>
  </si>
  <si>
    <t>전대석,김삼철(2명불참)</t>
    <phoneticPr fontId="19" type="noConversion"/>
  </si>
  <si>
    <t>풍년집축산도매(260,000), 주랑커피호프(김광주찬조)</t>
    <phoneticPr fontId="19" type="noConversion"/>
  </si>
  <si>
    <t>입금</t>
    <phoneticPr fontId="19" type="noConversion"/>
  </si>
  <si>
    <t>22~24년</t>
    <phoneticPr fontId="19" type="noConversion"/>
  </si>
  <si>
    <t>22(2),23(4),24(4)</t>
    <phoneticPr fontId="19" type="noConversion"/>
  </si>
  <si>
    <t>23(4),24(4)</t>
    <phoneticPr fontId="19" type="noConversion"/>
  </si>
  <si>
    <t>입금</t>
    <phoneticPr fontId="19" type="noConversion"/>
  </si>
  <si>
    <t>입금</t>
    <phoneticPr fontId="19" type="noConversion"/>
  </si>
  <si>
    <t>12월 10일 현재</t>
    <phoneticPr fontId="19" type="noConversion"/>
  </si>
  <si>
    <t>24(1)</t>
    <phoneticPr fontId="19" type="noConversion"/>
  </si>
  <si>
    <t>전대석,김삼철,유지태,박연선,최윤석(5명불참)</t>
    <phoneticPr fontId="19" type="noConversion"/>
  </si>
  <si>
    <t>이선구,유복성,한승재,김광주,이경호,이영일,최준집,김강철(8명참석)</t>
    <phoneticPr fontId="19" type="noConversion"/>
  </si>
  <si>
    <t>12월09일 월요일 영우회모임 (마장동고기집)</t>
    <phoneticPr fontId="19" type="noConversion"/>
  </si>
  <si>
    <t>마장동고기집(151,800), 쟌비어(65,000)</t>
    <phoneticPr fontId="19" type="noConversion"/>
  </si>
  <si>
    <t>2025년</t>
    <phoneticPr fontId="19" type="noConversion"/>
  </si>
  <si>
    <t>2024년이월</t>
    <phoneticPr fontId="19" type="noConversion"/>
  </si>
  <si>
    <t>지출금액</t>
    <phoneticPr fontId="19" type="noConversion"/>
  </si>
  <si>
    <r>
      <t>2</t>
    </r>
    <r>
      <rPr>
        <sz val="11"/>
        <color rgb="FF000000"/>
        <rFont val="맑은 고딕"/>
        <family val="3"/>
        <charset val="129"/>
      </rPr>
      <t>024년12월9일 월요일</t>
    </r>
    <phoneticPr fontId="19" type="noConversion"/>
  </si>
  <si>
    <t>22~24년 회비미납</t>
    <phoneticPr fontId="19" type="noConversion"/>
  </si>
  <si>
    <t>입금</t>
    <phoneticPr fontId="19" type="noConversion"/>
  </si>
  <si>
    <t>입금</t>
    <phoneticPr fontId="19" type="noConversion"/>
  </si>
  <si>
    <t>입금</t>
    <phoneticPr fontId="19" type="noConversion"/>
  </si>
  <si>
    <t>입금</t>
    <phoneticPr fontId="19" type="noConversion"/>
  </si>
  <si>
    <t>김삼철,박연선,유지태(3명불참)</t>
    <phoneticPr fontId="19" type="noConversion"/>
  </si>
  <si>
    <t>이선구,유복성,한승재,김광주,이경호,김강철,이영일,최윤석,최준집 (9명참석)</t>
    <phoneticPr fontId="19" type="noConversion"/>
  </si>
  <si>
    <t>입금</t>
    <phoneticPr fontId="19" type="noConversion"/>
  </si>
  <si>
    <t>명품왕족발(206,000원),오거리전집(36,000원)</t>
    <phoneticPr fontId="19" type="noConversion"/>
  </si>
  <si>
    <t>3월11일 화요일 영우회모임 (명품왕족발)</t>
    <phoneticPr fontId="19" type="noConversion"/>
  </si>
  <si>
    <r>
      <t>2</t>
    </r>
    <r>
      <rPr>
        <sz val="11"/>
        <color rgb="FF000000"/>
        <rFont val="맑은 고딕"/>
        <family val="3"/>
        <charset val="129"/>
      </rPr>
      <t>025년3월11일 화요일</t>
    </r>
    <phoneticPr fontId="19" type="noConversion"/>
  </si>
  <si>
    <t>입금</t>
    <phoneticPr fontId="19" type="noConversion"/>
  </si>
  <si>
    <t>최준집,박연선,유지태(3명불참)</t>
    <phoneticPr fontId="19" type="noConversion"/>
  </si>
  <si>
    <t>이선구,유복성,한승재,김광주,이경호,김강철,이영일,최윤석(8명참석)</t>
    <phoneticPr fontId="19" type="noConversion"/>
  </si>
  <si>
    <t>6월4일 수요일 영우회모임 (오거리전집)</t>
    <phoneticPr fontId="19" type="noConversion"/>
  </si>
  <si>
    <t>오거리전집(202,000원)</t>
    <phoneticPr fontId="19" type="noConversion"/>
  </si>
  <si>
    <t>입금</t>
    <phoneticPr fontId="19" type="noConversion"/>
  </si>
  <si>
    <t>2025년6월4일 수요일</t>
    <phoneticPr fontId="19" type="noConversion"/>
  </si>
  <si>
    <t>9월11일 목요일 영우회모임 (명품왕족발)</t>
    <phoneticPr fontId="19" type="noConversion"/>
  </si>
  <si>
    <t>유지태(1명불참)</t>
    <phoneticPr fontId="19" type="noConversion"/>
  </si>
  <si>
    <t>이선구,유복성,한승재,김광주,이경호,김강철,이영일,최윤석,최준집,박연선 (10명참석)</t>
    <phoneticPr fontId="19" type="noConversion"/>
  </si>
  <si>
    <t>명품왕족발(199,000원),쌈빠강정(69,000원)</t>
    <phoneticPr fontId="19" type="noConversion"/>
  </si>
  <si>
    <t>입금</t>
    <phoneticPr fontId="19" type="noConversion"/>
  </si>
  <si>
    <t>선</t>
    <phoneticPr fontId="19" type="noConversion"/>
  </si>
  <si>
    <t>5만원미납</t>
    <phoneticPr fontId="19" type="noConversion"/>
  </si>
  <si>
    <t>최윤석 장모상</t>
    <phoneticPr fontId="19" type="noConversion"/>
  </si>
  <si>
    <t>11월14일 금요일 영우회모임 (청학동흑염소)</t>
    <phoneticPr fontId="19" type="noConversion"/>
  </si>
  <si>
    <t>이경호,이영일,김강철(3명불참)</t>
    <phoneticPr fontId="19" type="noConversion"/>
  </si>
  <si>
    <t>이선구,유복성,한승재,김광주,유지태,최윤석,최준집,박연선 (8명참석)</t>
    <phoneticPr fontId="19" type="noConversion"/>
  </si>
  <si>
    <t>청학동흑염소(256,000원)</t>
    <phoneticPr fontId="19" type="noConversion"/>
  </si>
  <si>
    <t>11월 16일 현재</t>
    <phoneticPr fontId="19" type="noConversion"/>
  </si>
  <si>
    <t>입금</t>
    <phoneticPr fontId="19" type="noConversion"/>
  </si>
  <si>
    <t>2026년</t>
    <phoneticPr fontId="19" type="noConversion"/>
  </si>
  <si>
    <t>2025년이월</t>
    <phoneticPr fontId="19" type="noConversion"/>
  </si>
  <si>
    <t>3월9일입금</t>
    <phoneticPr fontId="19" type="noConversion"/>
  </si>
  <si>
    <t>25년도 5만원미납</t>
    <phoneticPr fontId="19" type="noConversion"/>
  </si>
  <si>
    <t>4월2일 목요일 영우회모임 (정다운오리)</t>
    <phoneticPr fontId="19" type="noConversion"/>
  </si>
  <si>
    <t>박연선,이영일(2명불참)</t>
    <phoneticPr fontId="19" type="noConversion"/>
  </si>
  <si>
    <t>이선구,유복성,한승재,김광주,이경호,김강철,최윤석,최준집,유지태 (9명참석)</t>
    <phoneticPr fontId="19" type="noConversion"/>
  </si>
  <si>
    <t>정다운오리(229.000원)</t>
    <phoneticPr fontId="19" type="noConversion"/>
  </si>
  <si>
    <t xml:space="preserve">            관례에 따른다.</t>
    <phoneticPr fontId="19" type="noConversion"/>
  </si>
  <si>
    <t xml:space="preserve">     제20조 (회계담당) 본 회의 회계는 총무가 담당한다.</t>
    <phoneticPr fontId="19" type="noConversion"/>
  </si>
  <si>
    <t xml:space="preserve">     제18조 (기금의 예치) 본 회의 기금은 은행에 총무 명의로 예치한다.</t>
    <phoneticPr fontId="19" type="noConversion"/>
  </si>
  <si>
    <t xml:space="preserve">          2) 증여 및 기부금</t>
    <phoneticPr fontId="19" type="noConversion"/>
  </si>
  <si>
    <t>2026년4월2일 목요일</t>
    <phoneticPr fontId="19" type="noConversion"/>
  </si>
  <si>
    <t>6월17일 수요일 영우회모임 (정다운오리)</t>
    <phoneticPr fontId="19" type="noConversion"/>
  </si>
  <si>
    <t>이선구,유복성,한승재,김광주,이경호,김강철,최준집,(7명참석)</t>
    <phoneticPr fontId="19" type="noConversion"/>
  </si>
  <si>
    <t>박연선,이영일,최윤석,유지태(4명불참)</t>
    <phoneticPr fontId="19" type="noConversion"/>
  </si>
  <si>
    <t>이영일모친상</t>
    <phoneticPr fontId="19" type="noConversion"/>
  </si>
  <si>
    <t>6월 21일 현재</t>
    <phoneticPr fontId="19" type="noConversion"/>
  </si>
  <si>
    <t>정다운오리(172,000원) 파리바게뜨(34,600원)</t>
    <phoneticPr fontId="19" type="noConversion"/>
  </si>
  <si>
    <t>4뤌2일입금</t>
    <phoneticPr fontId="19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</si>
</sst>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mm&quot;월&quot;\ dd&quot;일&quot;"/>
    <numFmt numFmtId="177" formatCode="m&quot;/&quot;d;@"/>
    <numFmt numFmtId="178" formatCode="m&quot;월&quot;\ d&quot;일&quot;;@"/>
  </numFmts>
  <fonts count="26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24"/>
      <color rgb="FF000000"/>
      <name val="바탕"/>
      <family val="1"/>
      <charset val="129"/>
    </font>
    <font>
      <sz val="10"/>
      <color rgb="FF000000"/>
      <name val="바탕"/>
      <family val="1"/>
      <charset val="129"/>
    </font>
    <font>
      <b/>
      <sz val="20"/>
      <color rgb="FF000000"/>
      <name val="바탕"/>
      <family val="1"/>
      <charset val="129"/>
    </font>
    <font>
      <b/>
      <sz val="16"/>
      <color rgb="FF000000"/>
      <name val="바탕"/>
      <family val="1"/>
      <charset val="129"/>
    </font>
    <font>
      <b/>
      <sz val="15"/>
      <color rgb="FF000000"/>
      <name val="바탕"/>
      <family val="1"/>
      <charset val="129"/>
    </font>
    <font>
      <b/>
      <sz val="12"/>
      <color rgb="FF000000"/>
      <name val="바탕"/>
      <family val="1"/>
      <charset val="129"/>
    </font>
    <font>
      <sz val="14"/>
      <color rgb="FF000000"/>
      <name val="바탕"/>
      <family val="1"/>
      <charset val="129"/>
    </font>
    <font>
      <sz val="14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4"/>
      <color rgb="FF000000"/>
      <name val="바탕"/>
      <family val="1"/>
      <charset val="129"/>
    </font>
    <font>
      <b/>
      <sz val="11"/>
      <color rgb="FF000000"/>
      <name val="바탕"/>
      <family val="1"/>
      <charset val="129"/>
    </font>
    <font>
      <sz val="14"/>
      <color rgb="FFFF000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sz val="15"/>
      <color rgb="FF000000"/>
      <name val="바탕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2"/>
      <color rgb="FFFF0000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trike/>
      <sz val="14"/>
      <color theme="3" tint="0.39994506668294322"/>
      <name val="맑은 고딕"/>
      <family val="3"/>
      <charset val="129"/>
    </font>
    <font>
      <b/>
      <strike/>
      <sz val="14"/>
      <color theme="3" tint="0.39994506668294322"/>
      <name val="맑은 고딕"/>
      <family val="3"/>
      <charset val="129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DAF1"/>
        <bgColor indexed="64"/>
      </patternFill>
    </fill>
    <fill>
      <patternFill patternType="solid">
        <fgColor rgb="FF8CB3E4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FFE7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8" fillId="0" borderId="0">
      <alignment vertical="center"/>
    </xf>
  </cellStyleXfs>
  <cellXfs count="28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justify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justify" vertical="center"/>
    </xf>
    <xf numFmtId="0" fontId="6" fillId="0" borderId="0" xfId="0" applyNumberFormat="1" applyFont="1" applyAlignment="1">
      <alignment horizontal="justify" vertical="center"/>
    </xf>
    <xf numFmtId="0" fontId="7" fillId="0" borderId="0" xfId="0" applyNumberFormat="1" applyFont="1" applyAlignment="1">
      <alignment horizontal="justify" vertical="center"/>
    </xf>
    <xf numFmtId="41" fontId="0" fillId="0" borderId="0" xfId="1" applyNumberFormat="1" applyFont="1">
      <alignment vertical="center"/>
    </xf>
    <xf numFmtId="0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41" fontId="0" fillId="2" borderId="0" xfId="1" applyNumberFormat="1" applyFont="1" applyFill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177" fontId="9" fillId="0" borderId="1" xfId="1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41" fontId="9" fillId="0" borderId="0" xfId="1" applyNumberFormat="1" applyFont="1">
      <alignment vertical="center"/>
    </xf>
    <xf numFmtId="0" fontId="9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41" fontId="9" fillId="0" borderId="1" xfId="1" applyNumberFormat="1" applyFont="1" applyFill="1" applyBorder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1" fontId="9" fillId="0" borderId="0" xfId="1" applyNumberFormat="1" applyFont="1" applyFill="1">
      <alignment vertical="center"/>
    </xf>
    <xf numFmtId="0" fontId="9" fillId="0" borderId="0" xfId="0" applyNumberFormat="1" applyFont="1" applyFill="1">
      <alignment vertical="center"/>
    </xf>
    <xf numFmtId="176" fontId="9" fillId="0" borderId="0" xfId="0" applyNumberFormat="1" applyFont="1" applyFill="1">
      <alignment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41" fontId="9" fillId="2" borderId="1" xfId="1" applyNumberFormat="1" applyFont="1" applyFill="1" applyBorder="1">
      <alignment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41" fontId="9" fillId="0" borderId="1" xfId="1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41" fontId="9" fillId="2" borderId="9" xfId="1" applyNumberFormat="1" applyFont="1" applyFill="1" applyBorder="1">
      <alignment vertical="center"/>
    </xf>
    <xf numFmtId="0" fontId="8" fillId="2" borderId="9" xfId="0" applyNumberFormat="1" applyFont="1" applyFill="1" applyBorder="1" applyAlignment="1">
      <alignment horizontal="center" vertical="center" wrapText="1"/>
    </xf>
    <xf numFmtId="41" fontId="9" fillId="2" borderId="9" xfId="1" applyNumberFormat="1" applyFont="1" applyFill="1" applyBorder="1" applyAlignment="1">
      <alignment horizontal="center" vertical="center"/>
    </xf>
    <xf numFmtId="0" fontId="9" fillId="0" borderId="1" xfId="0" applyNumberFormat="1" applyFont="1" applyBorder="1">
      <alignment vertical="center"/>
    </xf>
    <xf numFmtId="0" fontId="9" fillId="0" borderId="1" xfId="0" applyNumberFormat="1" applyFont="1" applyBorder="1" applyAlignment="1">
      <alignment horizontal="center" vertical="center"/>
    </xf>
    <xf numFmtId="41" fontId="9" fillId="0" borderId="1" xfId="1" applyNumberFormat="1" applyFont="1" applyBorder="1">
      <alignment vertical="center"/>
    </xf>
    <xf numFmtId="41" fontId="9" fillId="0" borderId="1" xfId="0" applyNumberFormat="1" applyFont="1" applyBorder="1">
      <alignment vertical="center"/>
    </xf>
    <xf numFmtId="0" fontId="9" fillId="2" borderId="1" xfId="0" applyNumberFormat="1" applyFont="1" applyFill="1" applyBorder="1">
      <alignment vertical="center"/>
    </xf>
    <xf numFmtId="0" fontId="9" fillId="2" borderId="1" xfId="0" applyNumberFormat="1" applyFont="1" applyFill="1" applyBorder="1" applyAlignment="1">
      <alignment horizontal="center" vertical="center"/>
    </xf>
    <xf numFmtId="41" fontId="9" fillId="0" borderId="0" xfId="0" applyNumberFormat="1" applyFont="1">
      <alignment vertical="center"/>
    </xf>
    <xf numFmtId="0" fontId="10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41" fontId="9" fillId="0" borderId="9" xfId="1" applyNumberFormat="1" applyFont="1" applyFill="1" applyBorder="1">
      <alignment vertical="center"/>
    </xf>
    <xf numFmtId="0" fontId="8" fillId="0" borderId="9" xfId="0" applyNumberFormat="1" applyFont="1" applyFill="1" applyBorder="1" applyAlignment="1">
      <alignment horizontal="center" vertical="center" wrapText="1"/>
    </xf>
    <xf numFmtId="41" fontId="9" fillId="0" borderId="10" xfId="1" applyNumberFormat="1" applyFont="1" applyFill="1" applyBorder="1">
      <alignment vertical="center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41" fontId="9" fillId="3" borderId="1" xfId="1" applyNumberFormat="1" applyFont="1" applyFill="1" applyBorder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1" fontId="11" fillId="2" borderId="1" xfId="1" applyNumberFormat="1" applyFont="1" applyFill="1" applyBorder="1" applyAlignment="1">
      <alignment horizontal="center" vertical="center"/>
    </xf>
    <xf numFmtId="41" fontId="9" fillId="3" borderId="11" xfId="1" applyNumberFormat="1" applyFont="1" applyFill="1" applyBorder="1">
      <alignment vertical="center"/>
    </xf>
    <xf numFmtId="0" fontId="8" fillId="3" borderId="11" xfId="0" applyNumberFormat="1" applyFont="1" applyFill="1" applyBorder="1" applyAlignment="1">
      <alignment horizontal="center" vertical="center" wrapText="1"/>
    </xf>
    <xf numFmtId="41" fontId="9" fillId="4" borderId="0" xfId="1" applyNumberFormat="1" applyFont="1" applyFill="1">
      <alignment vertical="center"/>
    </xf>
    <xf numFmtId="41" fontId="9" fillId="4" borderId="1" xfId="1" applyNumberFormat="1" applyFont="1" applyFill="1" applyBorder="1">
      <alignment vertical="center"/>
    </xf>
    <xf numFmtId="41" fontId="12" fillId="0" borderId="0" xfId="1" applyNumberFormat="1" applyFont="1" applyFill="1">
      <alignment vertical="center"/>
    </xf>
    <xf numFmtId="41" fontId="12" fillId="0" borderId="1" xfId="0" applyNumberFormat="1" applyFont="1" applyBorder="1">
      <alignment vertical="center"/>
    </xf>
    <xf numFmtId="41" fontId="12" fillId="2" borderId="1" xfId="1" applyNumberFormat="1" applyFont="1" applyFill="1" applyBorder="1">
      <alignment vertical="center"/>
    </xf>
    <xf numFmtId="41" fontId="9" fillId="4" borderId="1" xfId="1" applyNumberFormat="1" applyFont="1" applyFill="1" applyBorder="1">
      <alignment vertical="center"/>
    </xf>
    <xf numFmtId="41" fontId="9" fillId="5" borderId="1" xfId="1" applyNumberFormat="1" applyFont="1" applyFill="1" applyBorder="1">
      <alignment vertical="center"/>
    </xf>
    <xf numFmtId="41" fontId="9" fillId="0" borderId="1" xfId="1" applyNumberFormat="1" applyFont="1" applyFill="1" applyBorder="1">
      <alignment vertical="center"/>
    </xf>
    <xf numFmtId="41" fontId="12" fillId="0" borderId="1" xfId="1" applyNumberFormat="1" applyFont="1" applyFill="1" applyBorder="1">
      <alignment vertical="center"/>
    </xf>
    <xf numFmtId="41" fontId="9" fillId="0" borderId="0" xfId="1" applyNumberFormat="1" applyFont="1" applyFill="1" applyBorder="1">
      <alignment vertical="center"/>
    </xf>
    <xf numFmtId="13" fontId="9" fillId="0" borderId="0" xfId="1" applyNumberFormat="1" applyFont="1">
      <alignment vertical="center"/>
    </xf>
    <xf numFmtId="58" fontId="9" fillId="0" borderId="0" xfId="0" applyNumberFormat="1" applyFont="1">
      <alignment vertical="center"/>
    </xf>
    <xf numFmtId="41" fontId="9" fillId="6" borderId="1" xfId="1" applyNumberFormat="1" applyFont="1" applyFill="1" applyBorder="1">
      <alignment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41" fontId="13" fillId="0" borderId="9" xfId="1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41" fontId="9" fillId="0" borderId="1" xfId="1" applyNumberFormat="1" applyFont="1" applyBorder="1" applyAlignment="1">
      <alignment horizontal="center" vertical="center"/>
    </xf>
    <xf numFmtId="41" fontId="12" fillId="0" borderId="1" xfId="1" applyNumberFormat="1" applyFont="1" applyFill="1" applyBorder="1" applyAlignment="1">
      <alignment horizontal="left" vertical="center"/>
    </xf>
    <xf numFmtId="41" fontId="9" fillId="4" borderId="9" xfId="1" applyNumberFormat="1" applyFont="1" applyFill="1" applyBorder="1">
      <alignment vertical="center"/>
    </xf>
    <xf numFmtId="177" fontId="9" fillId="0" borderId="1" xfId="1" applyNumberFormat="1" applyFont="1" applyFill="1" applyBorder="1">
      <alignment vertical="center"/>
    </xf>
    <xf numFmtId="177" fontId="9" fillId="0" borderId="1" xfId="1" applyNumberFormat="1" applyFont="1" applyFill="1" applyBorder="1" applyAlignment="1">
      <alignment horizontal="center" vertical="center"/>
    </xf>
    <xf numFmtId="41" fontId="9" fillId="7" borderId="1" xfId="1" applyNumberFormat="1" applyFont="1" applyFill="1" applyBorder="1">
      <alignment vertical="center"/>
    </xf>
    <xf numFmtId="41" fontId="9" fillId="7" borderId="1" xfId="0" applyNumberFormat="1" applyFont="1" applyFill="1" applyBorder="1">
      <alignment vertical="center"/>
    </xf>
    <xf numFmtId="41" fontId="12" fillId="7" borderId="1" xfId="0" applyNumberFormat="1" applyFont="1" applyFill="1" applyBorder="1">
      <alignment vertical="center"/>
    </xf>
    <xf numFmtId="41" fontId="9" fillId="0" borderId="0" xfId="1" applyNumberFormat="1" applyFont="1" applyFill="1" applyAlignment="1">
      <alignment horizontal="right" vertical="center"/>
    </xf>
    <xf numFmtId="41" fontId="9" fillId="0" borderId="1" xfId="0" applyNumberFormat="1" applyFont="1" applyFill="1" applyBorder="1">
      <alignment vertical="center"/>
    </xf>
    <xf numFmtId="41" fontId="9" fillId="0" borderId="0" xfId="1" applyNumberFormat="1" applyFont="1">
      <alignment vertical="center"/>
    </xf>
    <xf numFmtId="0" fontId="9" fillId="0" borderId="12" xfId="0" applyNumberFormat="1" applyFont="1" applyBorder="1">
      <alignment vertical="center"/>
    </xf>
    <xf numFmtId="41" fontId="9" fillId="0" borderId="12" xfId="1" applyNumberFormat="1" applyFont="1" applyBorder="1">
      <alignment vertical="center"/>
    </xf>
    <xf numFmtId="41" fontId="9" fillId="0" borderId="10" xfId="1" applyNumberFormat="1" applyFont="1" applyBorder="1" applyAlignment="1">
      <alignment horizontal="right" vertical="center"/>
    </xf>
    <xf numFmtId="41" fontId="9" fillId="0" borderId="13" xfId="1" applyNumberFormat="1" applyFont="1" applyBorder="1">
      <alignment vertical="center"/>
    </xf>
    <xf numFmtId="0" fontId="9" fillId="0" borderId="12" xfId="0" applyNumberFormat="1" applyFont="1" applyBorder="1">
      <alignment vertical="center"/>
    </xf>
    <xf numFmtId="0" fontId="9" fillId="0" borderId="13" xfId="0" applyNumberFormat="1" applyFont="1" applyBorder="1">
      <alignment vertical="center"/>
    </xf>
    <xf numFmtId="0" fontId="9" fillId="0" borderId="14" xfId="0" applyNumberFormat="1" applyFont="1" applyBorder="1">
      <alignment vertical="center"/>
    </xf>
    <xf numFmtId="41" fontId="9" fillId="0" borderId="14" xfId="1" applyNumberFormat="1" applyFont="1" applyBorder="1">
      <alignment vertical="center"/>
    </xf>
    <xf numFmtId="0" fontId="9" fillId="0" borderId="14" xfId="0" applyNumberFormat="1" applyFont="1" applyBorder="1">
      <alignment vertical="center"/>
    </xf>
    <xf numFmtId="0" fontId="9" fillId="0" borderId="15" xfId="0" applyNumberFormat="1" applyFont="1" applyBorder="1">
      <alignment vertical="center"/>
    </xf>
    <xf numFmtId="41" fontId="9" fillId="0" borderId="1" xfId="1" applyNumberFormat="1" applyFont="1" applyBorder="1" applyAlignment="1">
      <alignment horizontal="right" vertical="center"/>
    </xf>
    <xf numFmtId="41" fontId="9" fillId="8" borderId="1" xfId="1" applyNumberFormat="1" applyFont="1" applyFill="1" applyBorder="1">
      <alignment vertical="center"/>
    </xf>
    <xf numFmtId="41" fontId="9" fillId="8" borderId="9" xfId="1" applyNumberFormat="1" applyFont="1" applyFill="1" applyBorder="1">
      <alignment vertical="center"/>
    </xf>
    <xf numFmtId="41" fontId="9" fillId="0" borderId="13" xfId="1" applyNumberFormat="1" applyFont="1" applyFill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 vertical="center"/>
    </xf>
    <xf numFmtId="41" fontId="0" fillId="0" borderId="13" xfId="1" applyNumberFormat="1" applyFont="1" applyBorder="1">
      <alignment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1" fontId="15" fillId="0" borderId="1" xfId="1" applyNumberFormat="1" applyFont="1" applyFill="1" applyBorder="1">
      <alignment vertical="center"/>
    </xf>
    <xf numFmtId="0" fontId="0" fillId="0" borderId="0" xfId="0" applyNumberFormat="1">
      <alignment vertical="center"/>
    </xf>
    <xf numFmtId="0" fontId="9" fillId="0" borderId="0" xfId="0" applyNumberFormat="1" applyFont="1">
      <alignment vertical="center"/>
    </xf>
    <xf numFmtId="0" fontId="0" fillId="0" borderId="0" xfId="0" applyNumberFormat="1" applyFill="1">
      <alignment vertical="center"/>
    </xf>
    <xf numFmtId="41" fontId="0" fillId="0" borderId="0" xfId="1" applyNumberFormat="1" applyFont="1">
      <alignment vertical="center"/>
    </xf>
    <xf numFmtId="0" fontId="11" fillId="9" borderId="0" xfId="0" applyNumberFormat="1" applyFont="1" applyFill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41" fontId="9" fillId="0" borderId="1" xfId="1" applyNumberFormat="1" applyFont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41" fontId="9" fillId="0" borderId="1" xfId="1" applyNumberFormat="1" applyFont="1" applyFill="1" applyBorder="1">
      <alignment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1" fontId="15" fillId="8" borderId="1" xfId="1" applyNumberFormat="1" applyFont="1" applyFill="1" applyBorder="1">
      <alignment vertical="center"/>
    </xf>
    <xf numFmtId="41" fontId="12" fillId="0" borderId="1" xfId="1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1" fontId="12" fillId="0" borderId="1" xfId="1" applyNumberFormat="1" applyFont="1" applyFill="1" applyBorder="1">
      <alignment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41" fontId="9" fillId="0" borderId="9" xfId="1" applyNumberFormat="1" applyFont="1" applyFill="1" applyBorder="1">
      <alignment vertical="center"/>
    </xf>
    <xf numFmtId="41" fontId="13" fillId="0" borderId="9" xfId="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1" fontId="9" fillId="0" borderId="10" xfId="1" applyNumberFormat="1" applyFont="1" applyFill="1" applyBorder="1">
      <alignment vertical="center"/>
    </xf>
    <xf numFmtId="0" fontId="13" fillId="0" borderId="10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1" fontId="15" fillId="8" borderId="9" xfId="1" applyNumberFormat="1" applyFont="1" applyFill="1" applyBorder="1">
      <alignment vertical="center"/>
    </xf>
    <xf numFmtId="0" fontId="8" fillId="0" borderId="9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>
      <alignment vertical="center"/>
    </xf>
    <xf numFmtId="41" fontId="15" fillId="0" borderId="1" xfId="1" applyNumberFormat="1" applyFont="1" applyFill="1" applyBorder="1">
      <alignment vertical="center"/>
    </xf>
    <xf numFmtId="41" fontId="15" fillId="10" borderId="1" xfId="1" applyNumberFormat="1" applyFont="1" applyFill="1" applyBorder="1">
      <alignment vertical="center"/>
    </xf>
    <xf numFmtId="41" fontId="9" fillId="7" borderId="1" xfId="1" applyNumberFormat="1" applyFont="1" applyFill="1" applyBorder="1">
      <alignment vertical="center"/>
    </xf>
    <xf numFmtId="41" fontId="9" fillId="0" borderId="1" xfId="1" applyNumberFormat="1" applyFont="1" applyBorder="1">
      <alignment vertical="center"/>
    </xf>
    <xf numFmtId="41" fontId="9" fillId="0" borderId="0" xfId="1" applyNumberFormat="1" applyFont="1">
      <alignment vertical="center"/>
    </xf>
    <xf numFmtId="41" fontId="9" fillId="0" borderId="0" xfId="1" applyNumberFormat="1" applyFont="1" applyFill="1" applyBorder="1">
      <alignment vertical="center"/>
    </xf>
    <xf numFmtId="41" fontId="9" fillId="0" borderId="12" xfId="1" applyNumberFormat="1" applyFont="1" applyBorder="1">
      <alignment vertical="center"/>
    </xf>
    <xf numFmtId="0" fontId="9" fillId="0" borderId="12" xfId="0" applyNumberFormat="1" applyFont="1" applyBorder="1">
      <alignment vertical="center"/>
    </xf>
    <xf numFmtId="41" fontId="9" fillId="0" borderId="13" xfId="1" applyNumberFormat="1" applyFont="1" applyBorder="1">
      <alignment vertical="center"/>
    </xf>
    <xf numFmtId="41" fontId="15" fillId="10" borderId="10" xfId="1" applyNumberFormat="1" applyFont="1" applyFill="1" applyBorder="1" applyAlignment="1">
      <alignment horizontal="right" vertical="center"/>
    </xf>
    <xf numFmtId="41" fontId="9" fillId="0" borderId="13" xfId="1" applyNumberFormat="1" applyFont="1" applyFill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 vertical="center"/>
    </xf>
    <xf numFmtId="41" fontId="9" fillId="0" borderId="10" xfId="1" applyNumberFormat="1" applyFont="1" applyBorder="1" applyAlignment="1">
      <alignment horizontal="right" vertical="center"/>
    </xf>
    <xf numFmtId="41" fontId="9" fillId="0" borderId="12" xfId="1" applyNumberFormat="1" applyFont="1" applyFill="1" applyBorder="1">
      <alignment vertical="center"/>
    </xf>
    <xf numFmtId="0" fontId="9" fillId="0" borderId="12" xfId="0" applyNumberFormat="1" applyFont="1" applyFill="1" applyBorder="1">
      <alignment vertical="center"/>
    </xf>
    <xf numFmtId="41" fontId="9" fillId="0" borderId="1" xfId="1" applyNumberFormat="1" applyFont="1" applyBorder="1" applyAlignment="1">
      <alignment horizontal="right" vertical="center"/>
    </xf>
    <xf numFmtId="41" fontId="0" fillId="0" borderId="13" xfId="1" applyNumberFormat="1" applyFont="1" applyBorder="1">
      <alignment vertical="center"/>
    </xf>
    <xf numFmtId="0" fontId="9" fillId="0" borderId="13" xfId="0" applyNumberFormat="1" applyFont="1" applyBorder="1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20" fillId="2" borderId="0" xfId="0" applyNumberFormat="1" applyFont="1" applyFill="1">
      <alignment vertical="center"/>
    </xf>
    <xf numFmtId="41" fontId="9" fillId="2" borderId="1" xfId="1" applyNumberFormat="1" applyFont="1" applyFill="1" applyBorder="1" applyAlignment="1">
      <alignment horizontal="center" vertical="center"/>
    </xf>
    <xf numFmtId="41" fontId="21" fillId="0" borderId="1" xfId="1" applyNumberFormat="1" applyFont="1" applyFill="1" applyBorder="1">
      <alignment vertical="center"/>
    </xf>
    <xf numFmtId="41" fontId="21" fillId="10" borderId="1" xfId="1" applyNumberFormat="1" applyFont="1" applyFill="1" applyBorder="1">
      <alignment vertical="center"/>
    </xf>
    <xf numFmtId="41" fontId="12" fillId="7" borderId="1" xfId="1" applyNumberFormat="1" applyFont="1" applyFill="1" applyBorder="1">
      <alignment vertical="center"/>
    </xf>
    <xf numFmtId="41" fontId="0" fillId="0" borderId="0" xfId="0" applyNumberFormat="1" applyFill="1">
      <alignment vertical="center"/>
    </xf>
    <xf numFmtId="41" fontId="0" fillId="0" borderId="1" xfId="1" applyNumberFormat="1" applyFont="1" applyBorder="1">
      <alignment vertical="center"/>
    </xf>
    <xf numFmtId="41" fontId="1" fillId="0" borderId="0" xfId="0" applyNumberFormat="1" applyFont="1" applyFill="1">
      <alignment vertical="center"/>
    </xf>
    <xf numFmtId="41" fontId="15" fillId="14" borderId="1" xfId="1" applyNumberFormat="1" applyFont="1" applyFill="1" applyBorder="1">
      <alignment vertical="center"/>
    </xf>
    <xf numFmtId="177" fontId="8" fillId="14" borderId="1" xfId="0" applyNumberFormat="1" applyFont="1" applyFill="1" applyBorder="1" applyAlignment="1">
      <alignment horizontal="center" vertical="center" wrapText="1"/>
    </xf>
    <xf numFmtId="41" fontId="12" fillId="14" borderId="1" xfId="1" applyNumberFormat="1" applyFont="1" applyFill="1" applyBorder="1" applyAlignment="1">
      <alignment horizontal="left" vertical="center"/>
    </xf>
    <xf numFmtId="41" fontId="12" fillId="14" borderId="1" xfId="1" applyNumberFormat="1" applyFont="1" applyFill="1" applyBorder="1">
      <alignment vertical="center"/>
    </xf>
    <xf numFmtId="177" fontId="9" fillId="14" borderId="1" xfId="1" applyNumberFormat="1" applyFont="1" applyFill="1" applyBorder="1" applyAlignment="1">
      <alignment horizontal="center" vertical="center"/>
    </xf>
    <xf numFmtId="177" fontId="9" fillId="14" borderId="1" xfId="1" applyNumberFormat="1" applyFont="1" applyFill="1" applyBorder="1">
      <alignment vertical="center"/>
    </xf>
    <xf numFmtId="41" fontId="15" fillId="14" borderId="9" xfId="1" applyNumberFormat="1" applyFont="1" applyFill="1" applyBorder="1">
      <alignment vertical="center"/>
    </xf>
    <xf numFmtId="176" fontId="22" fillId="15" borderId="0" xfId="0" applyNumberFormat="1" applyFont="1" applyFill="1" applyAlignment="1">
      <alignment horizontal="center" vertical="center"/>
    </xf>
    <xf numFmtId="177" fontId="9" fillId="16" borderId="1" xfId="0" applyNumberFormat="1" applyFont="1" applyFill="1" applyBorder="1" applyAlignment="1">
      <alignment horizontal="center" vertical="center"/>
    </xf>
    <xf numFmtId="177" fontId="9" fillId="16" borderId="1" xfId="1" applyNumberFormat="1" applyFont="1" applyFill="1" applyBorder="1" applyAlignment="1">
      <alignment horizontal="center" vertical="center"/>
    </xf>
    <xf numFmtId="41" fontId="9" fillId="16" borderId="1" xfId="1" applyNumberFormat="1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41" fontId="9" fillId="0" borderId="9" xfId="1" applyNumberFormat="1" applyFont="1" applyFill="1" applyBorder="1" applyAlignment="1">
      <alignment horizontal="center" vertical="center"/>
    </xf>
    <xf numFmtId="41" fontId="9" fillId="0" borderId="1" xfId="1" applyNumberFormat="1" applyFont="1" applyFill="1" applyBorder="1" applyAlignment="1">
      <alignment vertical="center" readingOrder="1"/>
    </xf>
    <xf numFmtId="0" fontId="9" fillId="13" borderId="1" xfId="0" applyNumberFormat="1" applyFont="1" applyFill="1" applyBorder="1" applyAlignment="1">
      <alignment vertical="center"/>
    </xf>
    <xf numFmtId="0" fontId="9" fillId="0" borderId="1" xfId="0" applyNumberFormat="1" applyFont="1" applyBorder="1" applyAlignment="1">
      <alignment vertical="center"/>
    </xf>
    <xf numFmtId="41" fontId="9" fillId="17" borderId="1" xfId="1" applyNumberFormat="1" applyFont="1" applyFill="1" applyBorder="1" applyAlignment="1">
      <alignment horizontal="center" vertical="center"/>
    </xf>
    <xf numFmtId="41" fontId="9" fillId="17" borderId="1" xfId="1" applyNumberFormat="1" applyFont="1" applyFill="1" applyBorder="1">
      <alignment vertical="center"/>
    </xf>
    <xf numFmtId="0" fontId="13" fillId="17" borderId="1" xfId="0" applyNumberFormat="1" applyFont="1" applyFill="1" applyBorder="1" applyAlignment="1">
      <alignment horizontal="center" vertical="center" wrapText="1"/>
    </xf>
    <xf numFmtId="176" fontId="23" fillId="0" borderId="0" xfId="0" applyNumberFormat="1" applyFont="1" applyFill="1" applyAlignment="1">
      <alignment horizontal="center" vertical="center"/>
    </xf>
    <xf numFmtId="41" fontId="9" fillId="0" borderId="1" xfId="1" applyFont="1" applyBorder="1">
      <alignment vertical="center"/>
    </xf>
    <xf numFmtId="3" fontId="9" fillId="0" borderId="1" xfId="0" applyNumberFormat="1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0" fillId="0" borderId="1" xfId="0" applyNumberFormat="1" applyBorder="1">
      <alignment vertical="center"/>
    </xf>
    <xf numFmtId="41" fontId="9" fillId="18" borderId="1" xfId="1" applyNumberFormat="1" applyFont="1" applyFill="1" applyBorder="1" applyAlignment="1">
      <alignment horizontal="center" vertical="center"/>
    </xf>
    <xf numFmtId="0" fontId="13" fillId="18" borderId="1" xfId="0" applyNumberFormat="1" applyFont="1" applyFill="1" applyBorder="1" applyAlignment="1">
      <alignment horizontal="center" vertical="center" wrapText="1"/>
    </xf>
    <xf numFmtId="41" fontId="15" fillId="2" borderId="1" xfId="1" applyNumberFormat="1" applyFont="1" applyFill="1" applyBorder="1">
      <alignment vertical="center"/>
    </xf>
    <xf numFmtId="0" fontId="13" fillId="19" borderId="1" xfId="0" applyNumberFormat="1" applyFont="1" applyFill="1" applyBorder="1" applyAlignment="1">
      <alignment horizontal="center" vertical="center" wrapText="1"/>
    </xf>
    <xf numFmtId="41" fontId="9" fillId="19" borderId="1" xfId="1" applyNumberFormat="1" applyFont="1" applyFill="1" applyBorder="1">
      <alignment vertical="center"/>
    </xf>
    <xf numFmtId="41" fontId="9" fillId="19" borderId="1" xfId="1" applyNumberFormat="1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>
      <alignment horizontal="center" vertical="center" wrapText="1"/>
    </xf>
    <xf numFmtId="0" fontId="24" fillId="0" borderId="6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41" fontId="24" fillId="18" borderId="11" xfId="1" applyNumberFormat="1" applyFont="1" applyFill="1" applyBorder="1" applyAlignment="1">
      <alignment horizontal="center" vertical="center"/>
    </xf>
    <xf numFmtId="0" fontId="25" fillId="18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31" fontId="1" fillId="2" borderId="0" xfId="0" applyNumberFormat="1" applyFont="1" applyFill="1" applyAlignment="1">
      <alignment horizontal="center" vertical="center"/>
    </xf>
    <xf numFmtId="0" fontId="17" fillId="5" borderId="0" xfId="0" applyNumberFormat="1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6" fillId="6" borderId="0" xfId="0" applyNumberFormat="1" applyFont="1" applyFill="1" applyBorder="1" applyAlignment="1">
      <alignment horizontal="center" vertical="center"/>
    </xf>
    <xf numFmtId="41" fontId="9" fillId="5" borderId="1" xfId="1" applyNumberFormat="1" applyFont="1" applyFill="1" applyBorder="1" applyAlignment="1">
      <alignment horizontal="center" vertical="center"/>
    </xf>
    <xf numFmtId="41" fontId="11" fillId="2" borderId="1" xfId="1" applyNumberFormat="1" applyFont="1" applyFill="1" applyBorder="1" applyAlignment="1">
      <alignment horizontal="center" vertical="center"/>
    </xf>
    <xf numFmtId="41" fontId="11" fillId="2" borderId="9" xfId="1" applyNumberFormat="1" applyFont="1" applyFill="1" applyBorder="1" applyAlignment="1">
      <alignment horizontal="center" vertical="center"/>
    </xf>
    <xf numFmtId="41" fontId="11" fillId="0" borderId="14" xfId="1" applyNumberFormat="1" applyFont="1" applyBorder="1" applyAlignment="1">
      <alignment horizontal="center" vertical="center"/>
    </xf>
    <xf numFmtId="41" fontId="11" fillId="0" borderId="0" xfId="1" applyNumberFormat="1" applyFont="1" applyBorder="1" applyAlignment="1">
      <alignment horizontal="center" vertical="center"/>
    </xf>
    <xf numFmtId="41" fontId="11" fillId="4" borderId="0" xfId="1" applyNumberFormat="1" applyFont="1" applyFill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9" fillId="11" borderId="14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horizontal="center" vertical="center" wrapText="1"/>
    </xf>
    <xf numFmtId="0" fontId="9" fillId="12" borderId="2" xfId="0" applyNumberFormat="1" applyFont="1" applyFill="1" applyBorder="1" applyAlignment="1">
      <alignment horizontal="center" vertical="center"/>
    </xf>
    <xf numFmtId="0" fontId="9" fillId="12" borderId="12" xfId="0" applyNumberFormat="1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left" vertical="center"/>
    </xf>
    <xf numFmtId="0" fontId="9" fillId="0" borderId="12" xfId="0" applyNumberFormat="1" applyFont="1" applyBorder="1" applyAlignment="1">
      <alignment horizontal="left" vertical="center"/>
    </xf>
    <xf numFmtId="0" fontId="9" fillId="0" borderId="13" xfId="0" applyNumberFormat="1" applyFont="1" applyBorder="1" applyAlignment="1">
      <alignment horizontal="left" vertical="center"/>
    </xf>
    <xf numFmtId="0" fontId="9" fillId="0" borderId="12" xfId="0" applyNumberFormat="1" applyFont="1" applyBorder="1" applyAlignment="1">
      <alignment horizontal="center" vertical="center"/>
    </xf>
    <xf numFmtId="0" fontId="9" fillId="13" borderId="2" xfId="0" applyNumberFormat="1" applyFont="1" applyFill="1" applyBorder="1" applyAlignment="1">
      <alignment horizontal="left" vertical="center"/>
    </xf>
    <xf numFmtId="0" fontId="9" fillId="13" borderId="12" xfId="0" applyNumberFormat="1" applyFont="1" applyFill="1" applyBorder="1" applyAlignment="1">
      <alignment horizontal="left" vertical="center"/>
    </xf>
    <xf numFmtId="0" fontId="9" fillId="13" borderId="13" xfId="0" applyNumberFormat="1" applyFont="1" applyFill="1" applyBorder="1" applyAlignment="1">
      <alignment horizontal="left" vertical="center"/>
    </xf>
    <xf numFmtId="0" fontId="9" fillId="2" borderId="2" xfId="0" applyNumberFormat="1" applyFont="1" applyFill="1" applyBorder="1" applyAlignment="1">
      <alignment horizontal="left" vertical="center"/>
    </xf>
    <xf numFmtId="0" fontId="9" fillId="2" borderId="12" xfId="0" applyNumberFormat="1" applyFont="1" applyFill="1" applyBorder="1" applyAlignment="1">
      <alignment horizontal="left" vertical="center"/>
    </xf>
    <xf numFmtId="0" fontId="9" fillId="2" borderId="13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left" vertical="center"/>
    </xf>
    <xf numFmtId="0" fontId="9" fillId="0" borderId="12" xfId="0" applyNumberFormat="1" applyFont="1" applyFill="1" applyBorder="1" applyAlignment="1">
      <alignment horizontal="left" vertical="center"/>
    </xf>
    <xf numFmtId="41" fontId="16" fillId="0" borderId="14" xfId="1" applyNumberFormat="1" applyFont="1" applyFill="1" applyBorder="1" applyAlignment="1">
      <alignment horizontal="center" vertical="center"/>
    </xf>
    <xf numFmtId="41" fontId="16" fillId="0" borderId="0" xfId="1" applyNumberFormat="1" applyFont="1" applyFill="1" applyBorder="1" applyAlignment="1">
      <alignment horizontal="center" vertical="center"/>
    </xf>
    <xf numFmtId="41" fontId="11" fillId="6" borderId="0" xfId="1" applyNumberFormat="1" applyFont="1" applyFill="1" applyAlignment="1">
      <alignment horizontal="center" vertical="center"/>
    </xf>
    <xf numFmtId="0" fontId="11" fillId="2" borderId="16" xfId="0" applyNumberFormat="1" applyFont="1" applyFill="1" applyBorder="1" applyAlignment="1">
      <alignment horizontal="center" vertical="center"/>
    </xf>
    <xf numFmtId="0" fontId="11" fillId="9" borderId="14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1" fontId="16" fillId="0" borderId="1" xfId="1" applyNumberFormat="1" applyFont="1" applyFill="1" applyBorder="1" applyAlignment="1">
      <alignment horizontal="center" vertical="center"/>
    </xf>
    <xf numFmtId="41" fontId="11" fillId="6" borderId="1" xfId="1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/>
    </xf>
    <xf numFmtId="0" fontId="9" fillId="13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1" fontId="1" fillId="0" borderId="2" xfId="0" applyNumberFormat="1" applyFont="1" applyFill="1" applyBorder="1" applyAlignment="1">
      <alignment horizontal="center" vertical="center"/>
    </xf>
    <xf numFmtId="41" fontId="1" fillId="0" borderId="13" xfId="0" applyNumberFormat="1" applyFont="1" applyFill="1" applyBorder="1" applyAlignment="1">
      <alignment horizontal="center" vertical="center"/>
    </xf>
    <xf numFmtId="0" fontId="1" fillId="18" borderId="2" xfId="0" applyNumberFormat="1" applyFont="1" applyFill="1" applyBorder="1" applyAlignment="1">
      <alignment horizontal="center" vertical="center"/>
    </xf>
    <xf numFmtId="0" fontId="1" fillId="18" borderId="13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13" xfId="0" applyNumberFormat="1" applyFill="1" applyBorder="1" applyAlignment="1">
      <alignment horizontal="center" vertical="center"/>
    </xf>
    <xf numFmtId="41" fontId="15" fillId="0" borderId="1" xfId="1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11" fillId="9" borderId="2" xfId="0" applyNumberFormat="1" applyFont="1" applyFill="1" applyBorder="1" applyAlignment="1">
      <alignment horizontal="center" vertical="center"/>
    </xf>
    <xf numFmtId="0" fontId="11" fillId="9" borderId="12" xfId="0" applyNumberFormat="1" applyFont="1" applyFill="1" applyBorder="1" applyAlignment="1">
      <alignment horizontal="center" vertical="center"/>
    </xf>
    <xf numFmtId="0" fontId="11" fillId="9" borderId="13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41" fontId="1" fillId="2" borderId="2" xfId="0" applyNumberFormat="1" applyFont="1" applyFill="1" applyBorder="1" applyAlignment="1">
      <alignment horizontal="center" vertical="center"/>
    </xf>
    <xf numFmtId="41" fontId="1" fillId="2" borderId="13" xfId="0" applyNumberFormat="1" applyFont="1" applyFill="1" applyBorder="1" applyAlignment="1">
      <alignment horizontal="center" vertical="center"/>
    </xf>
    <xf numFmtId="0" fontId="20" fillId="18" borderId="2" xfId="0" applyNumberFormat="1" applyFont="1" applyFill="1" applyBorder="1" applyAlignment="1">
      <alignment horizontal="center" vertical="center"/>
    </xf>
    <xf numFmtId="0" fontId="20" fillId="18" borderId="13" xfId="0" applyNumberFormat="1" applyFont="1" applyFill="1" applyBorder="1" applyAlignment="1">
      <alignment horizontal="center" vertical="center"/>
    </xf>
    <xf numFmtId="41" fontId="15" fillId="0" borderId="2" xfId="1" applyNumberFormat="1" applyFont="1" applyFill="1" applyBorder="1" applyAlignment="1">
      <alignment horizontal="center" vertical="center"/>
    </xf>
    <xf numFmtId="41" fontId="15" fillId="0" borderId="13" xfId="1" applyNumberFormat="1" applyFont="1" applyFill="1" applyBorder="1" applyAlignment="1">
      <alignment horizontal="center" vertical="center"/>
    </xf>
    <xf numFmtId="0" fontId="24" fillId="0" borderId="17" xfId="0" applyNumberFormat="1" applyFont="1" applyFill="1" applyBorder="1" applyAlignment="1">
      <alignment horizontal="center" vertical="center" wrapText="1"/>
    </xf>
    <xf numFmtId="0" fontId="24" fillId="0" borderId="18" xfId="0" applyNumberFormat="1" applyFont="1" applyFill="1" applyBorder="1" applyAlignment="1">
      <alignment horizontal="center" vertical="center" wrapText="1"/>
    </xf>
    <xf numFmtId="41" fontId="24" fillId="0" borderId="1" xfId="1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/>
    </xf>
    <xf numFmtId="0" fontId="20" fillId="0" borderId="13" xfId="0" applyNumberFormat="1" applyFont="1" applyFill="1" applyBorder="1" applyAlignment="1">
      <alignment horizontal="center" vertical="center"/>
    </xf>
    <xf numFmtId="0" fontId="24" fillId="0" borderId="19" xfId="0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13" Type="http://schemas.openxmlformats.org/officeDocument/2006/relationships/image" Target="../media/image17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12" Type="http://schemas.openxmlformats.org/officeDocument/2006/relationships/image" Target="../media/image16.jpeg"/><Relationship Id="rId17" Type="http://schemas.openxmlformats.org/officeDocument/2006/relationships/image" Target="../media/image21.jpeg"/><Relationship Id="rId2" Type="http://schemas.openxmlformats.org/officeDocument/2006/relationships/image" Target="../media/image6.jpeg"/><Relationship Id="rId16" Type="http://schemas.openxmlformats.org/officeDocument/2006/relationships/image" Target="../media/image20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11" Type="http://schemas.openxmlformats.org/officeDocument/2006/relationships/image" Target="../media/image15.jpeg"/><Relationship Id="rId5" Type="http://schemas.openxmlformats.org/officeDocument/2006/relationships/image" Target="../media/image9.jpeg"/><Relationship Id="rId15" Type="http://schemas.openxmlformats.org/officeDocument/2006/relationships/image" Target="../media/image19.jpeg"/><Relationship Id="rId10" Type="http://schemas.openxmlformats.org/officeDocument/2006/relationships/image" Target="../media/image14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Relationship Id="rId14" Type="http://schemas.openxmlformats.org/officeDocument/2006/relationships/image" Target="../media/image18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24.jpeg"/><Relationship Id="rId1" Type="http://schemas.openxmlformats.org/officeDocument/2006/relationships/image" Target="../media/image23.jpeg"/><Relationship Id="rId4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116840</xdr:colOff>
      <xdr:row>0</xdr:row>
      <xdr:rowOff>22860</xdr:rowOff>
    </xdr:from>
    <xdr:to>
      <xdr:col>17</xdr:col>
      <xdr:colOff>83820</xdr:colOff>
      <xdr:row>51</xdr:row>
      <xdr:rowOff>127000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74740" y="22860"/>
          <a:ext cx="5351780" cy="11115040"/>
        </a:xfrm>
        <a:prstGeom prst="rect">
          <a:avLst/>
        </a:prstGeom>
      </xdr:spPr>
    </xdr:pic>
    <xdr:clientData/>
  </xdr:twoCellAnchor>
  <xdr:twoCellAnchor editAs="oneCell">
    <xdr:from>
      <xdr:col>0</xdr:col>
      <xdr:colOff>78740</xdr:colOff>
      <xdr:row>0</xdr:row>
      <xdr:rowOff>0</xdr:rowOff>
    </xdr:from>
    <xdr:to>
      <xdr:col>7</xdr:col>
      <xdr:colOff>665480</xdr:colOff>
      <xdr:row>51</xdr:row>
      <xdr:rowOff>185420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8740" y="0"/>
          <a:ext cx="5298440" cy="11196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104140</xdr:colOff>
      <xdr:row>0</xdr:row>
      <xdr:rowOff>106680</xdr:rowOff>
    </xdr:from>
    <xdr:to>
      <xdr:col>26</xdr:col>
      <xdr:colOff>88900</xdr:colOff>
      <xdr:row>52</xdr:row>
      <xdr:rowOff>0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219940" y="106680"/>
          <a:ext cx="5369560" cy="11120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7620</xdr:rowOff>
    </xdr:from>
    <xdr:to>
      <xdr:col>8</xdr:col>
      <xdr:colOff>308956</xdr:colOff>
      <xdr:row>13</xdr:row>
      <xdr:rowOff>388620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75120" y="7620"/>
          <a:ext cx="4987636" cy="57988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50800</xdr:rowOff>
    </xdr:from>
    <xdr:to>
      <xdr:col>9</xdr:col>
      <xdr:colOff>558800</xdr:colOff>
      <xdr:row>12</xdr:row>
      <xdr:rowOff>81280</xdr:rowOff>
    </xdr:to>
    <xdr:pic>
      <xdr:nvPicPr>
        <xdr:cNvPr id="2" name="그림 1" descr="20160907_182647.jpg"/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0" y="264160"/>
          <a:ext cx="6593840" cy="2377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40640</xdr:rowOff>
    </xdr:from>
    <xdr:to>
      <xdr:col>12</xdr:col>
      <xdr:colOff>320040</xdr:colOff>
      <xdr:row>34</xdr:row>
      <xdr:rowOff>132080</xdr:rowOff>
    </xdr:to>
    <xdr:pic>
      <xdr:nvPicPr>
        <xdr:cNvPr id="3" name="그림 2" descr="영우회모임  4월4일_1.jpg"/>
        <xdr:cNvPicPr>
          <a:picLocks noChangeAspect="1"/>
        </xdr:cNvPicPr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0" y="3241040"/>
          <a:ext cx="8366760" cy="431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36</xdr:row>
      <xdr:rowOff>101600</xdr:rowOff>
    </xdr:from>
    <xdr:to>
      <xdr:col>12</xdr:col>
      <xdr:colOff>548640</xdr:colOff>
      <xdr:row>58</xdr:row>
      <xdr:rowOff>71120</xdr:rowOff>
    </xdr:to>
    <xdr:pic>
      <xdr:nvPicPr>
        <xdr:cNvPr id="4" name="그림 3" descr="영우회모임 6월28일.jpg"/>
        <xdr:cNvPicPr>
          <a:picLocks noChangeAspect="1"/>
        </xdr:cNvPicPr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304800" y="8016240"/>
          <a:ext cx="8290560" cy="4968240"/>
        </a:xfrm>
        <a:prstGeom prst="rect">
          <a:avLst/>
        </a:prstGeom>
      </xdr:spPr>
    </xdr:pic>
    <xdr:clientData/>
  </xdr:twoCellAnchor>
  <xdr:twoCellAnchor editAs="oneCell">
    <xdr:from>
      <xdr:col>0</xdr:col>
      <xdr:colOff>233680</xdr:colOff>
      <xdr:row>62</xdr:row>
      <xdr:rowOff>71120</xdr:rowOff>
    </xdr:from>
    <xdr:to>
      <xdr:col>12</xdr:col>
      <xdr:colOff>607059</xdr:colOff>
      <xdr:row>78</xdr:row>
      <xdr:rowOff>10160</xdr:rowOff>
    </xdr:to>
    <xdr:pic>
      <xdr:nvPicPr>
        <xdr:cNvPr id="5" name="그림 4" descr="새 파일 2017-09-13_1.jpg"/>
        <xdr:cNvPicPr>
          <a:picLocks noChangeAspect="1"/>
        </xdr:cNvPicPr>
      </xdr:nvPicPr>
      <xdr:blipFill rotWithShape="1">
        <a:blip xmlns:r="http://schemas.openxmlformats.org/officeDocument/2006/relationships" r:embed="rId4"/>
        <a:stretch>
          <a:fillRect/>
        </a:stretch>
      </xdr:blipFill>
      <xdr:spPr>
        <a:xfrm>
          <a:off x="233680" y="13919200"/>
          <a:ext cx="8420099" cy="3515360"/>
        </a:xfrm>
        <a:prstGeom prst="rect">
          <a:avLst/>
        </a:prstGeom>
      </xdr:spPr>
    </xdr:pic>
    <xdr:clientData/>
  </xdr:twoCellAnchor>
  <xdr:twoCellAnchor editAs="oneCell">
    <xdr:from>
      <xdr:col>0</xdr:col>
      <xdr:colOff>142240</xdr:colOff>
      <xdr:row>80</xdr:row>
      <xdr:rowOff>30480</xdr:rowOff>
    </xdr:from>
    <xdr:to>
      <xdr:col>12</xdr:col>
      <xdr:colOff>629920</xdr:colOff>
      <xdr:row>101</xdr:row>
      <xdr:rowOff>60960</xdr:rowOff>
    </xdr:to>
    <xdr:pic>
      <xdr:nvPicPr>
        <xdr:cNvPr id="6" name="그림 5" descr="영우회송년모임 12월18일.jpg"/>
        <xdr:cNvPicPr>
          <a:picLocks noChangeAspect="1"/>
        </xdr:cNvPicPr>
      </xdr:nvPicPr>
      <xdr:blipFill rotWithShape="1">
        <a:blip xmlns:r="http://schemas.openxmlformats.org/officeDocument/2006/relationships" r:embed="rId5"/>
        <a:stretch>
          <a:fillRect/>
        </a:stretch>
      </xdr:blipFill>
      <xdr:spPr>
        <a:xfrm>
          <a:off x="142240" y="17942560"/>
          <a:ext cx="8534400" cy="482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101602</xdr:colOff>
      <xdr:row>103</xdr:row>
      <xdr:rowOff>43180</xdr:rowOff>
    </xdr:from>
    <xdr:to>
      <xdr:col>6</xdr:col>
      <xdr:colOff>447040</xdr:colOff>
      <xdr:row>124</xdr:row>
      <xdr:rowOff>27940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6200000">
          <a:off x="-53339" y="23352761"/>
          <a:ext cx="4678680" cy="4368798"/>
        </a:xfrm>
        <a:prstGeom prst="rect">
          <a:avLst/>
        </a:prstGeom>
      </xdr:spPr>
    </xdr:pic>
    <xdr:clientData/>
  </xdr:twoCellAnchor>
  <xdr:twoCellAnchor editAs="oneCell">
    <xdr:from>
      <xdr:col>7</xdr:col>
      <xdr:colOff>172721</xdr:colOff>
      <xdr:row>103</xdr:row>
      <xdr:rowOff>25400</xdr:rowOff>
    </xdr:from>
    <xdr:to>
      <xdr:col>10</xdr:col>
      <xdr:colOff>162561</xdr:colOff>
      <xdr:row>123</xdr:row>
      <xdr:rowOff>96520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866641" y="23180040"/>
          <a:ext cx="2001520" cy="4541520"/>
        </a:xfrm>
        <a:prstGeom prst="rect">
          <a:avLst/>
        </a:prstGeom>
      </xdr:spPr>
    </xdr:pic>
    <xdr:clientData/>
  </xdr:twoCellAnchor>
  <xdr:twoCellAnchor editAs="oneCell">
    <xdr:from>
      <xdr:col>10</xdr:col>
      <xdr:colOff>226060</xdr:colOff>
      <xdr:row>102</xdr:row>
      <xdr:rowOff>190500</xdr:rowOff>
    </xdr:from>
    <xdr:to>
      <xdr:col>13</xdr:col>
      <xdr:colOff>294640</xdr:colOff>
      <xdr:row>122</xdr:row>
      <xdr:rowOff>205740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31660" y="23121620"/>
          <a:ext cx="2080260" cy="448564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129544</xdr:colOff>
      <xdr:row>126</xdr:row>
      <xdr:rowOff>93980</xdr:rowOff>
    </xdr:from>
    <xdr:to>
      <xdr:col>6</xdr:col>
      <xdr:colOff>518164</xdr:colOff>
      <xdr:row>146</xdr:row>
      <xdr:rowOff>206374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6200000">
          <a:off x="39374" y="28479750"/>
          <a:ext cx="4592319" cy="4411980"/>
        </a:xfrm>
        <a:prstGeom prst="rect">
          <a:avLst/>
        </a:prstGeom>
      </xdr:spPr>
    </xdr:pic>
    <xdr:clientData/>
  </xdr:twoCellAnchor>
  <xdr:twoCellAnchor editAs="oneCell">
    <xdr:from>
      <xdr:col>7</xdr:col>
      <xdr:colOff>233680</xdr:colOff>
      <xdr:row>126</xdr:row>
      <xdr:rowOff>48259</xdr:rowOff>
    </xdr:from>
    <xdr:to>
      <xdr:col>13</xdr:col>
      <xdr:colOff>101600</xdr:colOff>
      <xdr:row>150</xdr:row>
      <xdr:rowOff>172720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927600" y="28343859"/>
          <a:ext cx="3891280" cy="5488941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</xdr:colOff>
      <xdr:row>159</xdr:row>
      <xdr:rowOff>20320</xdr:rowOff>
    </xdr:from>
    <xdr:to>
      <xdr:col>2</xdr:col>
      <xdr:colOff>640080</xdr:colOff>
      <xdr:row>176</xdr:row>
      <xdr:rowOff>142240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160" y="35692080"/>
          <a:ext cx="1971040" cy="3921760"/>
        </a:xfrm>
        <a:prstGeom prst="rect">
          <a:avLst/>
        </a:prstGeom>
      </xdr:spPr>
    </xdr:pic>
    <xdr:clientData/>
  </xdr:twoCellAnchor>
  <xdr:twoCellAnchor editAs="oneCell">
    <xdr:from>
      <xdr:col>3</xdr:col>
      <xdr:colOff>15239</xdr:colOff>
      <xdr:row>158</xdr:row>
      <xdr:rowOff>200660</xdr:rowOff>
    </xdr:from>
    <xdr:to>
      <xdr:col>6</xdr:col>
      <xdr:colOff>281940</xdr:colOff>
      <xdr:row>177</xdr:row>
      <xdr:rowOff>0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26919" y="35648900"/>
          <a:ext cx="2278381" cy="404622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14</xdr:col>
      <xdr:colOff>217311</xdr:colOff>
      <xdr:row>177</xdr:row>
      <xdr:rowOff>30480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35040" y="35671760"/>
          <a:ext cx="3570111" cy="405384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40641</xdr:colOff>
      <xdr:row>179</xdr:row>
      <xdr:rowOff>40640</xdr:rowOff>
    </xdr:from>
    <xdr:to>
      <xdr:col>7</xdr:col>
      <xdr:colOff>91441</xdr:colOff>
      <xdr:row>199</xdr:row>
      <xdr:rowOff>111760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0641" y="40182800"/>
          <a:ext cx="4744720" cy="4541520"/>
        </a:xfrm>
        <a:prstGeom prst="rect">
          <a:avLst/>
        </a:prstGeom>
      </xdr:spPr>
    </xdr:pic>
    <xdr:clientData/>
  </xdr:twoCellAnchor>
  <xdr:twoCellAnchor editAs="oneCell">
    <xdr:from>
      <xdr:col>7</xdr:col>
      <xdr:colOff>426720</xdr:colOff>
      <xdr:row>179</xdr:row>
      <xdr:rowOff>60960</xdr:rowOff>
    </xdr:from>
    <xdr:to>
      <xdr:col>15</xdr:col>
      <xdr:colOff>426720</xdr:colOff>
      <xdr:row>199</xdr:row>
      <xdr:rowOff>182880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120640" y="40203120"/>
          <a:ext cx="5364480" cy="459232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20321</xdr:colOff>
      <xdr:row>201</xdr:row>
      <xdr:rowOff>81280</xdr:rowOff>
    </xdr:from>
    <xdr:to>
      <xdr:col>6</xdr:col>
      <xdr:colOff>650241</xdr:colOff>
      <xdr:row>223</xdr:row>
      <xdr:rowOff>10160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321" y="45140880"/>
          <a:ext cx="4653280" cy="4846320"/>
        </a:xfrm>
        <a:prstGeom prst="rect">
          <a:avLst/>
        </a:prstGeom>
      </xdr:spPr>
    </xdr:pic>
    <xdr:clientData/>
  </xdr:twoCellAnchor>
  <xdr:twoCellAnchor editAs="oneCell">
    <xdr:from>
      <xdr:col>7</xdr:col>
      <xdr:colOff>355600</xdr:colOff>
      <xdr:row>201</xdr:row>
      <xdr:rowOff>38100</xdr:rowOff>
    </xdr:from>
    <xdr:to>
      <xdr:col>15</xdr:col>
      <xdr:colOff>139699</xdr:colOff>
      <xdr:row>223</xdr:row>
      <xdr:rowOff>38100</xdr:rowOff>
    </xdr:to>
    <xdr:pic>
      <xdr:nvPicPr>
        <xdr:cNvPr id="18" name="그림 17" descr="20260404_165637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067300" y="43751500"/>
          <a:ext cx="5168899" cy="4749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83820</xdr:colOff>
      <xdr:row>35</xdr:row>
      <xdr:rowOff>0</xdr:rowOff>
    </xdr:from>
    <xdr:to>
      <xdr:col>19</xdr:col>
      <xdr:colOff>396240</xdr:colOff>
      <xdr:row>46</xdr:row>
      <xdr:rowOff>114300</xdr:rowOff>
    </xdr:to>
    <xdr:pic>
      <xdr:nvPicPr>
        <xdr:cNvPr id="2" name="그림 1" descr="영우회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2068175" y="12915900"/>
          <a:ext cx="6134100" cy="3695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1043940</xdr:colOff>
      <xdr:row>0</xdr:row>
      <xdr:rowOff>350520</xdr:rowOff>
    </xdr:from>
    <xdr:to>
      <xdr:col>16</xdr:col>
      <xdr:colOff>922020</xdr:colOff>
      <xdr:row>15</xdr:row>
      <xdr:rowOff>205740</xdr:rowOff>
    </xdr:to>
    <xdr:pic>
      <xdr:nvPicPr>
        <xdr:cNvPr id="3" name="그림 2"/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3639800" y="438150"/>
          <a:ext cx="3676650" cy="5353050"/>
        </a:xfrm>
        <a:prstGeom prst="rect">
          <a:avLst/>
        </a:prstGeom>
      </xdr:spPr>
    </xdr:pic>
    <xdr:clientData/>
  </xdr:twoCellAnchor>
  <xdr:twoCellAnchor editAs="oneCell">
    <xdr:from>
      <xdr:col>16</xdr:col>
      <xdr:colOff>1013460</xdr:colOff>
      <xdr:row>0</xdr:row>
      <xdr:rowOff>358140</xdr:rowOff>
    </xdr:from>
    <xdr:to>
      <xdr:col>20</xdr:col>
      <xdr:colOff>419100</xdr:colOff>
      <xdr:row>18</xdr:row>
      <xdr:rowOff>182880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17430750" y="447675"/>
          <a:ext cx="3086100" cy="6381750"/>
        </a:xfrm>
        <a:prstGeom prst="rect">
          <a:avLst/>
        </a:prstGeom>
      </xdr:spPr>
    </xdr:pic>
    <xdr:clientData/>
  </xdr:twoCellAnchor>
  <xdr:twoCellAnchor editAs="oneCell">
    <xdr:from>
      <xdr:col>4</xdr:col>
      <xdr:colOff>297180</xdr:colOff>
      <xdr:row>38</xdr:row>
      <xdr:rowOff>30480</xdr:rowOff>
    </xdr:from>
    <xdr:to>
      <xdr:col>10</xdr:col>
      <xdr:colOff>541020</xdr:colOff>
      <xdr:row>67</xdr:row>
      <xdr:rowOff>15240</xdr:rowOff>
    </xdr:to>
    <xdr:pic>
      <xdr:nvPicPr>
        <xdr:cNvPr id="13" name="그림 13"/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tretch>
          <a:fillRect/>
        </a:stretch>
      </xdr:blipFill>
      <xdr:spPr>
        <a:xfrm>
          <a:off x="3429000" y="13087349"/>
          <a:ext cx="5267325" cy="7839074"/>
        </a:xfrm>
        <a:prstGeom prst="rect">
          <a:avLst/>
        </a:prstGeom>
      </xdr:spPr>
    </xdr:pic>
    <xdr:clientData/>
  </xdr:twoCellAnchor>
  <xdr:twoCellAnchor editAs="oneCell">
    <xdr:from>
      <xdr:col>10</xdr:col>
      <xdr:colOff>541020</xdr:colOff>
      <xdr:row>38</xdr:row>
      <xdr:rowOff>30480</xdr:rowOff>
    </xdr:from>
    <xdr:to>
      <xdr:col>13</xdr:col>
      <xdr:colOff>1005840</xdr:colOff>
      <xdr:row>67</xdr:row>
      <xdr:rowOff>15240</xdr:rowOff>
    </xdr:to>
    <xdr:pic>
      <xdr:nvPicPr>
        <xdr:cNvPr id="14" name="그림 14"/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tretch>
          <a:fillRect/>
        </a:stretch>
      </xdr:blipFill>
      <xdr:spPr>
        <a:xfrm>
          <a:off x="8696325" y="13087349"/>
          <a:ext cx="4895850" cy="7839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view="pageBreakPreview" topLeftCell="A10" zoomScale="60" workbookViewId="0">
      <selection activeCell="C1" sqref="C1"/>
    </sheetView>
  </sheetViews>
  <sheetFormatPr defaultRowHeight="16.5"/>
  <sheetData/>
  <phoneticPr fontId="19" type="noConversion"/>
  <pageMargins left="0.7" right="0.7" top="0.75" bottom="0.75" header="0.3" footer="0.3"/>
  <pageSetup paperSize="9" scale="83" orientation="portrait" r:id="rId1"/>
  <colBreaks count="2" manualBreakCount="2">
    <brk id="9" max="52" man="1"/>
    <brk id="18" max="52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Q45"/>
  <sheetViews>
    <sheetView topLeftCell="A7" zoomScaleSheetLayoutView="75" workbookViewId="0">
      <selection activeCell="J11" sqref="J11"/>
    </sheetView>
  </sheetViews>
  <sheetFormatPr defaultColWidth="8.75" defaultRowHeight="16.5"/>
  <cols>
    <col min="1" max="1" width="5.875" style="107" customWidth="1"/>
    <col min="2" max="2" width="9.25" style="107" customWidth="1"/>
    <col min="3" max="3" width="11.25" style="110" customWidth="1"/>
    <col min="4" max="4" width="5.75" style="110" customWidth="1"/>
    <col min="5" max="5" width="11.125" style="107" customWidth="1"/>
    <col min="6" max="6" width="5.75" style="110" customWidth="1"/>
    <col min="7" max="7" width="11.375" style="107" customWidth="1"/>
    <col min="8" max="8" width="5.75" style="110" customWidth="1"/>
    <col min="9" max="9" width="12.25" style="107" customWidth="1"/>
    <col min="10" max="10" width="5.75" style="110" customWidth="1"/>
    <col min="11" max="11" width="13.625" style="110" customWidth="1"/>
    <col min="12" max="12" width="8.75" style="107" customWidth="1"/>
    <col min="13" max="13" width="23" style="110" customWidth="1"/>
    <col min="14" max="14" width="13.875" style="107" customWidth="1"/>
    <col min="15" max="15" width="12.875" style="107" customWidth="1"/>
    <col min="16" max="16" width="13.375" style="107" customWidth="1"/>
    <col min="17" max="17" width="13.75" style="107" customWidth="1"/>
  </cols>
  <sheetData>
    <row r="1" spans="1:13" ht="29.25" customHeight="1">
      <c r="A1" s="210" t="s">
        <v>50</v>
      </c>
      <c r="B1" s="210"/>
      <c r="C1" s="242" t="s">
        <v>198</v>
      </c>
      <c r="D1" s="242"/>
      <c r="E1" s="242"/>
      <c r="F1" s="242"/>
      <c r="G1" s="111" t="s">
        <v>151</v>
      </c>
      <c r="I1" s="241" t="s">
        <v>21</v>
      </c>
      <c r="J1" s="241"/>
      <c r="K1" s="212">
        <v>3560457</v>
      </c>
      <c r="L1" s="213"/>
      <c r="M1" s="107"/>
    </row>
    <row r="2" spans="1:13" ht="22.5" customHeight="1">
      <c r="A2" s="112" t="s">
        <v>141</v>
      </c>
      <c r="B2" s="113" t="s">
        <v>148</v>
      </c>
      <c r="C2" s="15" t="s">
        <v>156</v>
      </c>
      <c r="D2" s="15" t="s">
        <v>129</v>
      </c>
      <c r="E2" s="16" t="s">
        <v>161</v>
      </c>
      <c r="F2" s="15" t="s">
        <v>129</v>
      </c>
      <c r="G2" s="16" t="s">
        <v>39</v>
      </c>
      <c r="H2" s="15" t="s">
        <v>129</v>
      </c>
      <c r="I2" s="16" t="s">
        <v>64</v>
      </c>
      <c r="J2" s="15" t="s">
        <v>129</v>
      </c>
      <c r="K2" s="16" t="s">
        <v>159</v>
      </c>
      <c r="L2" s="15" t="s">
        <v>146</v>
      </c>
      <c r="M2" s="114" t="s">
        <v>163</v>
      </c>
    </row>
    <row r="3" spans="1:13" s="109" customFormat="1" ht="22.9" customHeight="1">
      <c r="A3" s="115">
        <v>1</v>
      </c>
      <c r="B3" s="116" t="s">
        <v>143</v>
      </c>
      <c r="C3" s="117"/>
      <c r="D3" s="118"/>
      <c r="E3" s="117"/>
      <c r="F3" s="118"/>
      <c r="G3" s="117" t="s">
        <v>155</v>
      </c>
      <c r="H3" s="118"/>
      <c r="I3" s="117">
        <v>60000</v>
      </c>
      <c r="J3" s="118"/>
      <c r="K3" s="119">
        <v>300000</v>
      </c>
      <c r="L3" s="76">
        <v>44609</v>
      </c>
      <c r="M3" s="120" t="s">
        <v>183</v>
      </c>
    </row>
    <row r="4" spans="1:13" s="109" customFormat="1" ht="22.9" customHeight="1">
      <c r="A4" s="121">
        <v>2</v>
      </c>
      <c r="B4" s="122" t="s">
        <v>142</v>
      </c>
      <c r="C4" s="117"/>
      <c r="D4" s="118"/>
      <c r="E4" s="117"/>
      <c r="F4" s="118"/>
      <c r="G4" s="117">
        <v>30000</v>
      </c>
      <c r="H4" s="118"/>
      <c r="I4" s="117">
        <v>30000</v>
      </c>
      <c r="J4" s="123"/>
      <c r="K4" s="119">
        <v>300000</v>
      </c>
      <c r="L4" s="76">
        <v>44670</v>
      </c>
      <c r="M4" s="124" t="s">
        <v>184</v>
      </c>
    </row>
    <row r="5" spans="1:13" s="109" customFormat="1" ht="22.9" customHeight="1">
      <c r="A5" s="121">
        <v>3</v>
      </c>
      <c r="B5" s="122" t="s">
        <v>132</v>
      </c>
      <c r="C5" s="117"/>
      <c r="D5" s="118"/>
      <c r="E5" s="117"/>
      <c r="F5" s="118"/>
      <c r="G5" s="117">
        <v>130000</v>
      </c>
      <c r="H5" s="118" t="s">
        <v>145</v>
      </c>
      <c r="I5" s="117">
        <v>30000</v>
      </c>
      <c r="J5" s="118"/>
      <c r="K5" s="119">
        <v>200000</v>
      </c>
      <c r="L5" s="81">
        <v>44738</v>
      </c>
      <c r="M5" s="124" t="s">
        <v>218</v>
      </c>
    </row>
    <row r="6" spans="1:13" s="109" customFormat="1" ht="22.9" customHeight="1">
      <c r="A6" s="125">
        <v>4</v>
      </c>
      <c r="B6" s="126" t="s">
        <v>136</v>
      </c>
      <c r="C6" s="127"/>
      <c r="D6" s="128"/>
      <c r="E6" s="127"/>
      <c r="F6" s="118"/>
      <c r="G6" s="117">
        <v>30000</v>
      </c>
      <c r="H6" s="118"/>
      <c r="I6" s="29" t="s">
        <v>155</v>
      </c>
      <c r="J6" s="118"/>
      <c r="K6" s="119">
        <v>300000</v>
      </c>
      <c r="L6" s="81">
        <v>44795</v>
      </c>
      <c r="M6" s="124" t="s">
        <v>26</v>
      </c>
    </row>
    <row r="7" spans="1:13" s="109" customFormat="1" ht="22.9" customHeight="1">
      <c r="A7" s="129">
        <v>5</v>
      </c>
      <c r="B7" s="129" t="s">
        <v>149</v>
      </c>
      <c r="C7" s="117"/>
      <c r="D7" s="118"/>
      <c r="E7" s="117"/>
      <c r="F7" s="118"/>
      <c r="G7" s="117">
        <v>130000</v>
      </c>
      <c r="H7" s="118" t="s">
        <v>145</v>
      </c>
      <c r="I7" s="29" t="s">
        <v>155</v>
      </c>
      <c r="J7" s="118"/>
      <c r="K7" s="119">
        <v>300000</v>
      </c>
      <c r="L7" s="76">
        <v>44851</v>
      </c>
      <c r="M7" s="124" t="s">
        <v>46</v>
      </c>
    </row>
    <row r="8" spans="1:13" s="109" customFormat="1" ht="22.9" customHeight="1">
      <c r="A8" s="125">
        <v>6</v>
      </c>
      <c r="B8" s="129" t="s">
        <v>150</v>
      </c>
      <c r="C8" s="117"/>
      <c r="D8" s="118"/>
      <c r="E8" s="117"/>
      <c r="F8" s="118"/>
      <c r="G8" s="117">
        <v>30000</v>
      </c>
      <c r="H8" s="118"/>
      <c r="I8" s="117">
        <v>30000</v>
      </c>
      <c r="J8" s="118"/>
      <c r="K8" s="119"/>
      <c r="L8" s="76"/>
      <c r="M8" s="124"/>
    </row>
    <row r="9" spans="1:13" s="109" customFormat="1" ht="22.9" customHeight="1">
      <c r="A9" s="129">
        <v>7</v>
      </c>
      <c r="B9" s="116" t="s">
        <v>152</v>
      </c>
      <c r="C9" s="130"/>
      <c r="D9" s="131"/>
      <c r="E9" s="130"/>
      <c r="F9" s="118"/>
      <c r="G9" s="117">
        <v>30000</v>
      </c>
      <c r="H9" s="118"/>
      <c r="I9" s="117">
        <v>30000</v>
      </c>
      <c r="J9" s="118"/>
      <c r="K9" s="119"/>
      <c r="L9" s="76"/>
      <c r="M9" s="124"/>
    </row>
    <row r="10" spans="1:13" s="109" customFormat="1" ht="22.9" customHeight="1">
      <c r="A10" s="125">
        <v>8</v>
      </c>
      <c r="B10" s="122" t="s">
        <v>162</v>
      </c>
      <c r="C10" s="117"/>
      <c r="D10" s="118"/>
      <c r="E10" s="117"/>
      <c r="F10" s="118"/>
      <c r="G10" s="117">
        <v>30000</v>
      </c>
      <c r="H10" s="118"/>
      <c r="I10" s="117">
        <v>30000</v>
      </c>
      <c r="J10" s="118"/>
      <c r="K10" s="119"/>
      <c r="L10" s="76"/>
      <c r="M10" s="124"/>
    </row>
    <row r="11" spans="1:13" s="109" customFormat="1" ht="22.9" customHeight="1">
      <c r="A11" s="129">
        <v>9</v>
      </c>
      <c r="B11" s="122" t="s">
        <v>130</v>
      </c>
      <c r="C11" s="117"/>
      <c r="D11" s="118"/>
      <c r="E11" s="117"/>
      <c r="F11" s="118"/>
      <c r="G11" s="117">
        <v>30000</v>
      </c>
      <c r="H11" s="118"/>
      <c r="I11" s="117">
        <v>30000</v>
      </c>
      <c r="J11" s="118"/>
      <c r="K11" s="119"/>
      <c r="L11" s="76"/>
      <c r="M11" s="124"/>
    </row>
    <row r="12" spans="1:13" s="109" customFormat="1" ht="22.9" customHeight="1">
      <c r="A12" s="125">
        <v>10</v>
      </c>
      <c r="B12" s="122" t="s">
        <v>133</v>
      </c>
      <c r="C12" s="117"/>
      <c r="D12" s="132"/>
      <c r="E12" s="118"/>
      <c r="F12" s="118"/>
      <c r="G12" s="117">
        <v>130000</v>
      </c>
      <c r="H12" s="118" t="s">
        <v>145</v>
      </c>
      <c r="I12" s="117">
        <v>130000</v>
      </c>
      <c r="J12" s="118" t="s">
        <v>145</v>
      </c>
      <c r="K12" s="119"/>
      <c r="L12" s="76"/>
      <c r="M12" s="124"/>
    </row>
    <row r="13" spans="1:13" s="109" customFormat="1" ht="22.9" customHeight="1">
      <c r="A13" s="129">
        <v>11</v>
      </c>
      <c r="B13" s="122" t="s">
        <v>147</v>
      </c>
      <c r="C13" s="117"/>
      <c r="D13" s="132"/>
      <c r="E13" s="117">
        <v>100000</v>
      </c>
      <c r="F13" s="118" t="s">
        <v>145</v>
      </c>
      <c r="G13" s="117">
        <v>30000</v>
      </c>
      <c r="H13" s="118"/>
      <c r="I13" s="117">
        <v>30000</v>
      </c>
      <c r="J13" s="118"/>
      <c r="K13" s="119"/>
      <c r="L13" s="80"/>
      <c r="M13" s="124"/>
    </row>
    <row r="14" spans="1:13" s="109" customFormat="1" ht="22.9" customHeight="1">
      <c r="A14" s="125">
        <v>12</v>
      </c>
      <c r="B14" s="122" t="s">
        <v>138</v>
      </c>
      <c r="C14" s="117"/>
      <c r="D14" s="118"/>
      <c r="E14" s="117"/>
      <c r="F14" s="118"/>
      <c r="G14" s="29" t="s">
        <v>155</v>
      </c>
      <c r="H14" s="118"/>
      <c r="I14" s="29" t="s">
        <v>155</v>
      </c>
      <c r="J14" s="118"/>
      <c r="K14" s="119"/>
      <c r="L14" s="81"/>
      <c r="M14" s="124"/>
    </row>
    <row r="15" spans="1:13" s="109" customFormat="1" ht="22.9" customHeight="1">
      <c r="A15" s="129">
        <v>13</v>
      </c>
      <c r="B15" s="126" t="s">
        <v>151</v>
      </c>
      <c r="C15" s="127">
        <v>754</v>
      </c>
      <c r="D15" s="118"/>
      <c r="E15" s="127">
        <v>757</v>
      </c>
      <c r="F15" s="118"/>
      <c r="G15" s="127">
        <v>30555</v>
      </c>
      <c r="H15" s="118"/>
      <c r="I15" s="127">
        <v>30490</v>
      </c>
      <c r="J15" s="118"/>
      <c r="K15" s="133">
        <f>SUM(K3:K14)</f>
        <v>1400000</v>
      </c>
      <c r="L15" s="81"/>
      <c r="M15" s="124"/>
    </row>
    <row r="16" spans="1:13" s="109" customFormat="1" ht="26.1" customHeight="1">
      <c r="A16" s="222"/>
      <c r="B16" s="223"/>
      <c r="C16" s="127"/>
      <c r="D16" s="76"/>
      <c r="E16" s="127"/>
      <c r="F16" s="129"/>
      <c r="G16" s="127"/>
      <c r="H16" s="129"/>
      <c r="I16" s="127"/>
      <c r="J16" s="129"/>
      <c r="K16" s="134"/>
      <c r="L16" s="127"/>
      <c r="M16" s="81"/>
    </row>
    <row r="17" spans="1:14" s="109" customFormat="1" ht="20.25">
      <c r="A17" s="217" t="s">
        <v>29</v>
      </c>
      <c r="B17" s="218"/>
      <c r="C17" s="117">
        <f>SUM(C3:C16)</f>
        <v>754</v>
      </c>
      <c r="D17" s="117"/>
      <c r="E17" s="117">
        <f t="shared" ref="E17:I17" si="0">SUM(E3:E16)</f>
        <v>100757</v>
      </c>
      <c r="F17" s="117"/>
      <c r="G17" s="117">
        <f t="shared" si="0"/>
        <v>630555</v>
      </c>
      <c r="H17" s="117"/>
      <c r="I17" s="117">
        <f t="shared" si="0"/>
        <v>430490</v>
      </c>
      <c r="J17" s="117" t="s">
        <v>139</v>
      </c>
      <c r="K17" s="117">
        <f>SUM(C17:J17)</f>
        <v>1162556</v>
      </c>
      <c r="L17" s="86"/>
      <c r="M17" s="80"/>
      <c r="N17" s="135"/>
    </row>
    <row r="18" spans="1:14" ht="20.25">
      <c r="A18" s="217" t="s">
        <v>140</v>
      </c>
      <c r="B18" s="218"/>
      <c r="C18" s="136"/>
      <c r="D18" s="136"/>
      <c r="E18" s="137">
        <v>430000</v>
      </c>
      <c r="F18" s="136"/>
      <c r="G18" s="136">
        <v>342000</v>
      </c>
      <c r="H18" s="136"/>
      <c r="I18" s="136">
        <v>260000</v>
      </c>
      <c r="J18" s="136" t="s">
        <v>139</v>
      </c>
      <c r="K18" s="136">
        <f>SUM(C18:J18)</f>
        <v>1032000</v>
      </c>
      <c r="L18" s="86"/>
      <c r="M18" s="80"/>
      <c r="N18" s="108"/>
    </row>
    <row r="19" spans="1:14" ht="22.9" customHeight="1">
      <c r="A19" s="208" t="s">
        <v>164</v>
      </c>
      <c r="B19" s="209"/>
      <c r="C19" s="138">
        <f>SUM(C17-C18)</f>
        <v>754</v>
      </c>
      <c r="D19" s="138"/>
      <c r="E19" s="83">
        <f>SUM(E17-E18)</f>
        <v>-329243</v>
      </c>
      <c r="F19" s="83"/>
      <c r="G19" s="83">
        <f t="shared" ref="G19:I19" si="1">SUM(G17-G18)</f>
        <v>288555</v>
      </c>
      <c r="H19" s="83"/>
      <c r="I19" s="83">
        <f t="shared" si="1"/>
        <v>170490</v>
      </c>
      <c r="J19" s="138"/>
      <c r="K19" s="138">
        <f>SUM(C19:J19)</f>
        <v>130556</v>
      </c>
      <c r="L19" s="86"/>
      <c r="M19" s="139"/>
      <c r="N19" s="108"/>
    </row>
    <row r="20" spans="1:14" ht="20.25">
      <c r="A20" s="221"/>
      <c r="B20" s="221"/>
      <c r="C20" s="221"/>
      <c r="D20" s="221"/>
      <c r="E20" s="108"/>
      <c r="F20" s="140"/>
      <c r="G20" s="141"/>
      <c r="H20" s="219" t="s">
        <v>165</v>
      </c>
      <c r="I20" s="219"/>
      <c r="J20" s="238">
        <f>K19-K15</f>
        <v>-1269444</v>
      </c>
      <c r="K20" s="238"/>
      <c r="L20" s="238"/>
      <c r="M20" s="239"/>
    </row>
    <row r="21" spans="1:14" ht="20.25">
      <c r="H21" s="204" t="s">
        <v>144</v>
      </c>
      <c r="I21" s="204"/>
      <c r="J21" s="240">
        <f>SUM(K1+J20)</f>
        <v>2291013</v>
      </c>
      <c r="K21" s="240"/>
      <c r="L21" s="240"/>
      <c r="M21" s="240"/>
      <c r="N21" s="10" t="s">
        <v>181</v>
      </c>
    </row>
    <row r="23" spans="1:14" s="108" customFormat="1" ht="20.25">
      <c r="A23" s="224" t="s">
        <v>16</v>
      </c>
      <c r="B23" s="225"/>
      <c r="C23" s="225"/>
      <c r="D23" s="225"/>
      <c r="E23" s="225"/>
      <c r="F23" s="142"/>
      <c r="G23" s="143"/>
      <c r="H23" s="142"/>
      <c r="I23" s="143"/>
      <c r="J23" s="142"/>
      <c r="K23" s="142"/>
      <c r="L23" s="143"/>
      <c r="M23" s="144"/>
    </row>
    <row r="24" spans="1:14" s="108" customFormat="1" ht="20.25">
      <c r="A24" s="233" t="s">
        <v>123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5"/>
      <c r="M24" s="145">
        <v>270000</v>
      </c>
    </row>
    <row r="25" spans="1:14" s="108" customFormat="1" ht="20.25">
      <c r="A25" s="233" t="s">
        <v>93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5"/>
      <c r="M25" s="145">
        <v>160000</v>
      </c>
    </row>
    <row r="26" spans="1:14" s="108" customFormat="1" ht="20.25">
      <c r="A26" s="226" t="s">
        <v>199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8"/>
      <c r="M26" s="146"/>
    </row>
    <row r="27" spans="1:14" s="108" customFormat="1" ht="20.25">
      <c r="A27" s="226" t="s">
        <v>108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8"/>
      <c r="M27" s="147"/>
    </row>
    <row r="28" spans="1:14" s="108" customFormat="1" ht="20.25">
      <c r="A28" s="227" t="s">
        <v>113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8"/>
      <c r="M28" s="148"/>
    </row>
    <row r="29" spans="1:14" ht="20.25">
      <c r="A29" s="236" t="s">
        <v>111</v>
      </c>
      <c r="B29" s="237"/>
      <c r="C29" s="237"/>
      <c r="D29" s="237"/>
      <c r="E29" s="237"/>
      <c r="F29" s="149"/>
      <c r="G29" s="150"/>
      <c r="H29" s="149"/>
      <c r="I29" s="150"/>
      <c r="J29" s="149"/>
      <c r="K29" s="149"/>
      <c r="L29" s="150"/>
    </row>
    <row r="30" spans="1:14" ht="20.25">
      <c r="A30" s="230" t="s">
        <v>189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2"/>
      <c r="M30" s="151"/>
    </row>
    <row r="31" spans="1:14" ht="20.25">
      <c r="A31" s="226" t="s">
        <v>68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8"/>
      <c r="M31" s="148"/>
    </row>
    <row r="32" spans="1:14" ht="20.25">
      <c r="A32" s="226" t="s">
        <v>81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8"/>
      <c r="M32" s="146"/>
    </row>
    <row r="33" spans="1:13" s="107" customFormat="1" ht="20.25">
      <c r="A33" s="226" t="s">
        <v>122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8"/>
      <c r="M33" s="148">
        <v>342000</v>
      </c>
    </row>
    <row r="34" spans="1:13" ht="20.25">
      <c r="A34" s="230" t="s">
        <v>207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2"/>
    </row>
    <row r="35" spans="1:13" s="107" customFormat="1" ht="20.25">
      <c r="A35" s="226" t="s">
        <v>103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8"/>
      <c r="M35" s="152"/>
    </row>
    <row r="36" spans="1:13" s="107" customFormat="1" ht="20.25">
      <c r="A36" s="226" t="s">
        <v>208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8"/>
      <c r="M36" s="151"/>
    </row>
    <row r="37" spans="1:13" s="107" customFormat="1" ht="20.25">
      <c r="A37" s="226" t="s">
        <v>190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8"/>
      <c r="M37" s="148">
        <v>260000</v>
      </c>
    </row>
    <row r="38" spans="1:13" s="107" customFormat="1" ht="20.25">
      <c r="A38" s="226" t="s">
        <v>114</v>
      </c>
      <c r="B38" s="227"/>
      <c r="C38" s="227"/>
      <c r="D38" s="227"/>
      <c r="E38" s="227"/>
      <c r="F38" s="227" t="s">
        <v>111</v>
      </c>
      <c r="G38" s="227"/>
      <c r="H38" s="227"/>
      <c r="I38" s="227"/>
      <c r="J38" s="227"/>
      <c r="K38" s="227" t="s">
        <v>111</v>
      </c>
      <c r="L38" s="228"/>
      <c r="M38" s="146"/>
    </row>
    <row r="39" spans="1:13" s="107" customFormat="1" ht="20.25">
      <c r="A39" s="208"/>
      <c r="B39" s="229"/>
      <c r="C39" s="142"/>
      <c r="D39" s="142"/>
      <c r="E39" s="143"/>
      <c r="F39" s="142"/>
      <c r="G39" s="143"/>
      <c r="H39" s="142"/>
      <c r="I39" s="143"/>
      <c r="J39" s="142"/>
      <c r="K39" s="143"/>
      <c r="L39" s="153"/>
      <c r="M39" s="148"/>
    </row>
    <row r="41" spans="1:13" s="107" customFormat="1" ht="20.25">
      <c r="A41" s="224"/>
      <c r="B41" s="225"/>
      <c r="C41" s="225"/>
      <c r="D41" s="225"/>
      <c r="E41" s="225"/>
      <c r="F41" s="142"/>
      <c r="G41" s="143"/>
      <c r="H41" s="142"/>
      <c r="I41" s="143"/>
      <c r="J41" s="142"/>
      <c r="K41" s="142"/>
      <c r="L41" s="143"/>
      <c r="M41" s="152"/>
    </row>
    <row r="42" spans="1:13" s="107" customFormat="1" ht="20.25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8"/>
      <c r="M42" s="151"/>
    </row>
    <row r="43" spans="1:13" s="107" customFormat="1" ht="20.25">
      <c r="A43" s="226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8"/>
      <c r="M43" s="148"/>
    </row>
    <row r="44" spans="1:13" s="107" customFormat="1" ht="20.25">
      <c r="A44" s="226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8"/>
      <c r="M44" s="146"/>
    </row>
    <row r="45" spans="1:13" s="107" customFormat="1" ht="20.25">
      <c r="A45" s="208"/>
      <c r="B45" s="229"/>
      <c r="C45" s="142"/>
      <c r="D45" s="142"/>
      <c r="E45" s="143"/>
      <c r="F45" s="142"/>
      <c r="G45" s="143"/>
      <c r="H45" s="142"/>
      <c r="I45" s="143"/>
      <c r="J45" s="142"/>
      <c r="K45" s="143"/>
      <c r="L45" s="153"/>
      <c r="M45" s="148"/>
    </row>
  </sheetData>
  <mergeCells count="35">
    <mergeCell ref="A18:B18"/>
    <mergeCell ref="A1:B1"/>
    <mergeCell ref="I1:J1"/>
    <mergeCell ref="K1:L1"/>
    <mergeCell ref="A16:B16"/>
    <mergeCell ref="A17:B17"/>
    <mergeCell ref="C1:F1"/>
    <mergeCell ref="A19:B19"/>
    <mergeCell ref="A20:D20"/>
    <mergeCell ref="H20:I20"/>
    <mergeCell ref="J20:M20"/>
    <mergeCell ref="H21:I21"/>
    <mergeCell ref="J21:M21"/>
    <mergeCell ref="A23:E23"/>
    <mergeCell ref="A24:L24"/>
    <mergeCell ref="A29:E29"/>
    <mergeCell ref="A30:L30"/>
    <mergeCell ref="A31:L31"/>
    <mergeCell ref="A32:L32"/>
    <mergeCell ref="A26:L26"/>
    <mergeCell ref="A25:L25"/>
    <mergeCell ref="A27:L27"/>
    <mergeCell ref="A28:L28"/>
    <mergeCell ref="A33:L33"/>
    <mergeCell ref="A43:L43"/>
    <mergeCell ref="A44:L44"/>
    <mergeCell ref="A45:B45"/>
    <mergeCell ref="A38:L38"/>
    <mergeCell ref="A39:B39"/>
    <mergeCell ref="A41:E41"/>
    <mergeCell ref="A42:L42"/>
    <mergeCell ref="A34:L34"/>
    <mergeCell ref="A35:L35"/>
    <mergeCell ref="A36:L36"/>
    <mergeCell ref="A37:L37"/>
  </mergeCells>
  <phoneticPr fontId="19" type="noConversion"/>
  <pageMargins left="0.69986110925674438" right="0.69986110925674438" top="0.75" bottom="0.75" header="0.30000001192092896" footer="0.30000001192092896"/>
  <pageSetup paperSize="9" scale="81" orientation="landscape"/>
  <rowBreaks count="1" manualBreakCount="1">
    <brk id="28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/>
  <dimension ref="A1:Q39"/>
  <sheetViews>
    <sheetView zoomScaleSheetLayoutView="75" workbookViewId="0">
      <selection activeCell="I13" sqref="I13"/>
    </sheetView>
  </sheetViews>
  <sheetFormatPr defaultColWidth="8.75" defaultRowHeight="16.5"/>
  <cols>
    <col min="1" max="1" width="5.875" style="107" customWidth="1"/>
    <col min="2" max="2" width="9.25" style="107" customWidth="1"/>
    <col min="3" max="3" width="11.25" style="110" customWidth="1"/>
    <col min="4" max="4" width="5.75" style="110" customWidth="1"/>
    <col min="5" max="5" width="11.125" style="107" customWidth="1"/>
    <col min="6" max="6" width="5.75" style="110" customWidth="1"/>
    <col min="7" max="7" width="11.375" style="107" customWidth="1"/>
    <col min="8" max="8" width="5.75" style="110" customWidth="1"/>
    <col min="9" max="9" width="12.25" style="107" customWidth="1"/>
    <col min="10" max="10" width="5.75" style="110" customWidth="1"/>
    <col min="11" max="11" width="13.625" style="110" customWidth="1"/>
    <col min="12" max="12" width="8.75" style="107" customWidth="1"/>
    <col min="13" max="13" width="23" style="110" customWidth="1"/>
    <col min="14" max="14" width="13.875" style="107" customWidth="1"/>
    <col min="15" max="15" width="14.875" style="107" customWidth="1"/>
    <col min="16" max="16" width="13.375" style="107" customWidth="1"/>
    <col min="17" max="17" width="13.75" style="107" customWidth="1"/>
  </cols>
  <sheetData>
    <row r="1" spans="1:15" ht="29.25" customHeight="1">
      <c r="A1" s="210" t="s">
        <v>37</v>
      </c>
      <c r="B1" s="210"/>
      <c r="C1" s="242" t="s">
        <v>198</v>
      </c>
      <c r="D1" s="242"/>
      <c r="E1" s="242"/>
      <c r="F1" s="242"/>
      <c r="G1" s="111" t="s">
        <v>151</v>
      </c>
      <c r="I1" s="241" t="s">
        <v>35</v>
      </c>
      <c r="J1" s="241"/>
      <c r="K1" s="212">
        <v>2291013</v>
      </c>
      <c r="L1" s="213"/>
      <c r="M1" s="171" t="s">
        <v>249</v>
      </c>
    </row>
    <row r="2" spans="1:15" ht="22.5" customHeight="1">
      <c r="A2" s="112" t="s">
        <v>141</v>
      </c>
      <c r="B2" s="113" t="s">
        <v>148</v>
      </c>
      <c r="C2" s="15" t="s">
        <v>156</v>
      </c>
      <c r="D2" s="15" t="s">
        <v>129</v>
      </c>
      <c r="E2" s="16" t="s">
        <v>161</v>
      </c>
      <c r="F2" s="15" t="s">
        <v>129</v>
      </c>
      <c r="G2" s="16" t="s">
        <v>134</v>
      </c>
      <c r="H2" s="15" t="s">
        <v>129</v>
      </c>
      <c r="I2" s="16" t="s">
        <v>135</v>
      </c>
      <c r="J2" s="15" t="s">
        <v>129</v>
      </c>
      <c r="K2" s="172" t="s">
        <v>159</v>
      </c>
      <c r="L2" s="173" t="s">
        <v>146</v>
      </c>
      <c r="M2" s="174" t="s">
        <v>209</v>
      </c>
      <c r="N2" s="155" t="s">
        <v>215</v>
      </c>
      <c r="O2" s="175" t="s">
        <v>245</v>
      </c>
    </row>
    <row r="3" spans="1:15" s="109" customFormat="1" ht="22.9" customHeight="1">
      <c r="A3" s="115">
        <v>1</v>
      </c>
      <c r="B3" s="116" t="s">
        <v>143</v>
      </c>
      <c r="C3" s="157" t="s">
        <v>224</v>
      </c>
      <c r="D3" s="118"/>
      <c r="E3" s="157" t="s">
        <v>224</v>
      </c>
      <c r="F3" s="118"/>
      <c r="G3" s="157" t="s">
        <v>234</v>
      </c>
      <c r="H3" s="118"/>
      <c r="I3" s="157" t="s">
        <v>224</v>
      </c>
      <c r="J3" s="118"/>
      <c r="K3" s="164">
        <v>300000</v>
      </c>
      <c r="L3" s="165">
        <v>45133</v>
      </c>
      <c r="M3" s="166" t="s">
        <v>227</v>
      </c>
      <c r="O3" s="163" t="s">
        <v>248</v>
      </c>
    </row>
    <row r="4" spans="1:15" s="109" customFormat="1" ht="22.9" customHeight="1">
      <c r="A4" s="121">
        <v>2</v>
      </c>
      <c r="B4" s="122" t="s">
        <v>142</v>
      </c>
      <c r="C4" s="117">
        <v>30000</v>
      </c>
      <c r="D4" s="118" t="s">
        <v>210</v>
      </c>
      <c r="E4" s="117">
        <v>30000</v>
      </c>
      <c r="F4" s="118" t="s">
        <v>216</v>
      </c>
      <c r="G4" s="117">
        <v>30000</v>
      </c>
      <c r="H4" s="118" t="s">
        <v>229</v>
      </c>
      <c r="I4" s="117">
        <v>30000</v>
      </c>
      <c r="J4" s="123" t="s">
        <v>241</v>
      </c>
      <c r="K4" s="164"/>
      <c r="L4" s="165"/>
      <c r="M4" s="167"/>
      <c r="O4" s="161"/>
    </row>
    <row r="5" spans="1:15" s="109" customFormat="1" ht="22.9" customHeight="1">
      <c r="A5" s="121">
        <v>3</v>
      </c>
      <c r="B5" s="122" t="s">
        <v>132</v>
      </c>
      <c r="C5" s="117">
        <v>30000</v>
      </c>
      <c r="D5" s="118"/>
      <c r="E5" s="117">
        <v>30000</v>
      </c>
      <c r="F5" s="118"/>
      <c r="G5" s="117">
        <v>30000</v>
      </c>
      <c r="H5" s="118"/>
      <c r="I5" s="117">
        <v>30000</v>
      </c>
      <c r="J5" s="118"/>
      <c r="K5" s="164"/>
      <c r="L5" s="168"/>
      <c r="M5" s="167"/>
      <c r="O5" s="161"/>
    </row>
    <row r="6" spans="1:15" s="109" customFormat="1" ht="22.9" customHeight="1">
      <c r="A6" s="125">
        <v>4</v>
      </c>
      <c r="B6" s="126" t="s">
        <v>136</v>
      </c>
      <c r="C6" s="127">
        <v>60000</v>
      </c>
      <c r="D6" s="128"/>
      <c r="E6" s="38">
        <v>30000</v>
      </c>
      <c r="F6" s="118" t="s">
        <v>228</v>
      </c>
      <c r="G6" s="117">
        <v>30000</v>
      </c>
      <c r="H6" s="118"/>
      <c r="I6" s="157" t="s">
        <v>224</v>
      </c>
      <c r="J6" s="118"/>
      <c r="K6" s="164"/>
      <c r="L6" s="168"/>
      <c r="M6" s="167"/>
      <c r="N6" s="154"/>
      <c r="O6" s="161"/>
    </row>
    <row r="7" spans="1:15" s="109" customFormat="1" ht="22.9" customHeight="1">
      <c r="A7" s="129">
        <v>5</v>
      </c>
      <c r="B7" s="129" t="s">
        <v>149</v>
      </c>
      <c r="C7" s="117">
        <v>60000</v>
      </c>
      <c r="D7" s="118"/>
      <c r="E7" s="157">
        <v>30000</v>
      </c>
      <c r="F7" s="118"/>
      <c r="G7" s="117">
        <v>30000</v>
      </c>
      <c r="H7" s="118"/>
      <c r="I7" s="117">
        <v>30000</v>
      </c>
      <c r="J7" s="118"/>
      <c r="K7" s="164"/>
      <c r="L7" s="165"/>
      <c r="M7" s="167"/>
      <c r="N7" s="154"/>
      <c r="O7" s="161"/>
    </row>
    <row r="8" spans="1:15" s="109" customFormat="1" ht="22.9" customHeight="1">
      <c r="A8" s="125">
        <v>6</v>
      </c>
      <c r="B8" s="129" t="s">
        <v>150</v>
      </c>
      <c r="C8" s="29">
        <v>30000</v>
      </c>
      <c r="D8" s="118" t="s">
        <v>211</v>
      </c>
      <c r="E8" s="117">
        <v>30000</v>
      </c>
      <c r="F8" s="118"/>
      <c r="G8" s="117">
        <v>30000</v>
      </c>
      <c r="H8" s="118" t="s">
        <v>235</v>
      </c>
      <c r="I8" s="117">
        <v>30000</v>
      </c>
      <c r="J8" s="118" t="s">
        <v>242</v>
      </c>
      <c r="K8" s="164"/>
      <c r="L8" s="165"/>
      <c r="M8" s="167"/>
      <c r="O8" s="161"/>
    </row>
    <row r="9" spans="1:15" s="109" customFormat="1" ht="22.9" customHeight="1">
      <c r="A9" s="129">
        <v>7</v>
      </c>
      <c r="B9" s="116" t="s">
        <v>152</v>
      </c>
      <c r="C9" s="130">
        <v>30000</v>
      </c>
      <c r="D9" s="131"/>
      <c r="E9" s="130">
        <v>30000</v>
      </c>
      <c r="F9" s="118"/>
      <c r="G9" s="117">
        <v>30000</v>
      </c>
      <c r="H9" s="118"/>
      <c r="I9" s="117">
        <v>30000</v>
      </c>
      <c r="J9" s="118"/>
      <c r="K9" s="164"/>
      <c r="L9" s="165"/>
      <c r="M9" s="167"/>
      <c r="O9" s="161"/>
    </row>
    <row r="10" spans="1:15" s="109" customFormat="1" ht="22.9" customHeight="1">
      <c r="A10" s="125">
        <v>8</v>
      </c>
      <c r="B10" s="122" t="s">
        <v>162</v>
      </c>
      <c r="C10" s="117">
        <v>30000</v>
      </c>
      <c r="D10" s="118"/>
      <c r="E10" s="117">
        <v>30000</v>
      </c>
      <c r="F10" s="118"/>
      <c r="G10" s="117">
        <v>30000</v>
      </c>
      <c r="H10" s="118"/>
      <c r="I10" s="117">
        <v>30000</v>
      </c>
      <c r="J10" s="118"/>
      <c r="K10" s="164"/>
      <c r="L10" s="165"/>
      <c r="M10" s="167"/>
      <c r="O10" s="161"/>
    </row>
    <row r="11" spans="1:15" s="109" customFormat="1" ht="22.9" customHeight="1">
      <c r="A11" s="129">
        <v>9</v>
      </c>
      <c r="B11" s="122" t="s">
        <v>130</v>
      </c>
      <c r="C11" s="117">
        <v>30000</v>
      </c>
      <c r="D11" s="118"/>
      <c r="E11" s="117">
        <v>30000</v>
      </c>
      <c r="F11" s="118"/>
      <c r="G11" s="117">
        <v>30000</v>
      </c>
      <c r="H11" s="118"/>
      <c r="I11" s="117">
        <v>30000</v>
      </c>
      <c r="J11" s="118"/>
      <c r="K11" s="164"/>
      <c r="L11" s="165"/>
      <c r="M11" s="167"/>
      <c r="O11" s="161"/>
    </row>
    <row r="12" spans="1:15" s="109" customFormat="1" ht="22.9" customHeight="1">
      <c r="A12" s="125">
        <v>10</v>
      </c>
      <c r="B12" s="122" t="s">
        <v>133</v>
      </c>
      <c r="C12" s="157" t="s">
        <v>225</v>
      </c>
      <c r="D12" s="132"/>
      <c r="E12" s="117">
        <v>60000</v>
      </c>
      <c r="F12" s="118"/>
      <c r="G12" s="117">
        <v>30000</v>
      </c>
      <c r="H12" s="118"/>
      <c r="I12" s="117">
        <v>30000</v>
      </c>
      <c r="J12" s="118"/>
      <c r="K12" s="164"/>
      <c r="L12" s="165"/>
      <c r="M12" s="167"/>
      <c r="O12" s="161"/>
    </row>
    <row r="13" spans="1:15" s="109" customFormat="1" ht="22.9" customHeight="1">
      <c r="A13" s="129">
        <v>11</v>
      </c>
      <c r="B13" s="122" t="s">
        <v>147</v>
      </c>
      <c r="C13" s="157" t="s">
        <v>225</v>
      </c>
      <c r="D13" s="132"/>
      <c r="E13" s="29">
        <v>120000</v>
      </c>
      <c r="F13" s="118" t="s">
        <v>219</v>
      </c>
      <c r="G13" s="117"/>
      <c r="H13" s="118" t="s">
        <v>231</v>
      </c>
      <c r="I13" s="117"/>
      <c r="J13" s="118" t="s">
        <v>232</v>
      </c>
      <c r="K13" s="164"/>
      <c r="L13" s="169"/>
      <c r="M13" s="167"/>
      <c r="O13" s="161"/>
    </row>
    <row r="14" spans="1:15" s="109" customFormat="1" ht="22.9" customHeight="1">
      <c r="A14" s="125">
        <v>12</v>
      </c>
      <c r="B14" s="122" t="s">
        <v>138</v>
      </c>
      <c r="C14" s="157" t="s">
        <v>225</v>
      </c>
      <c r="D14" s="118"/>
      <c r="E14" s="157" t="s">
        <v>226</v>
      </c>
      <c r="F14" s="118"/>
      <c r="G14" s="157" t="s">
        <v>233</v>
      </c>
      <c r="H14" s="118"/>
      <c r="I14" s="157" t="s">
        <v>224</v>
      </c>
      <c r="J14" s="118"/>
      <c r="K14" s="164"/>
      <c r="L14" s="168"/>
      <c r="M14" s="167"/>
      <c r="N14" s="156" t="s">
        <v>246</v>
      </c>
      <c r="O14" s="154" t="s">
        <v>247</v>
      </c>
    </row>
    <row r="15" spans="1:15" s="109" customFormat="1" ht="22.9" customHeight="1">
      <c r="A15" s="129">
        <v>13</v>
      </c>
      <c r="B15" s="126" t="s">
        <v>151</v>
      </c>
      <c r="C15" s="127">
        <v>30501</v>
      </c>
      <c r="D15" s="118"/>
      <c r="E15" s="127">
        <v>30507</v>
      </c>
      <c r="F15" s="118"/>
      <c r="G15" s="127">
        <v>30520</v>
      </c>
      <c r="H15" s="118"/>
      <c r="I15" s="127">
        <v>30498</v>
      </c>
      <c r="J15" s="118"/>
      <c r="K15" s="170">
        <f>SUM(K3:K14)</f>
        <v>300000</v>
      </c>
      <c r="L15" s="168"/>
      <c r="M15" s="167"/>
    </row>
    <row r="16" spans="1:15" s="109" customFormat="1" ht="26.1" customHeight="1">
      <c r="A16" s="222"/>
      <c r="B16" s="223"/>
      <c r="C16" s="127"/>
      <c r="D16" s="76"/>
      <c r="E16" s="127"/>
      <c r="F16" s="129"/>
      <c r="G16" s="127"/>
      <c r="H16" s="129"/>
      <c r="I16" s="127"/>
      <c r="J16" s="129"/>
      <c r="K16" s="134"/>
      <c r="L16" s="127"/>
      <c r="M16" s="81"/>
    </row>
    <row r="17" spans="1:14" s="109" customFormat="1" ht="20.25">
      <c r="A17" s="217" t="s">
        <v>29</v>
      </c>
      <c r="B17" s="218"/>
      <c r="C17" s="124">
        <f>SUM(C3:C16)</f>
        <v>330501</v>
      </c>
      <c r="D17" s="124"/>
      <c r="E17" s="124">
        <f t="shared" ref="E17:I17" si="0">SUM(E3:E16)</f>
        <v>450507</v>
      </c>
      <c r="F17" s="124"/>
      <c r="G17" s="124">
        <f t="shared" si="0"/>
        <v>300520</v>
      </c>
      <c r="H17" s="124"/>
      <c r="I17" s="124">
        <f t="shared" si="0"/>
        <v>270498</v>
      </c>
      <c r="J17" s="124" t="s">
        <v>139</v>
      </c>
      <c r="K17" s="124">
        <f>SUM(C17:J17)</f>
        <v>1352026</v>
      </c>
      <c r="L17" s="86"/>
      <c r="M17" s="80"/>
      <c r="N17" s="135"/>
    </row>
    <row r="18" spans="1:14" ht="20.25">
      <c r="A18" s="217" t="s">
        <v>140</v>
      </c>
      <c r="B18" s="218"/>
      <c r="C18" s="158">
        <v>258000</v>
      </c>
      <c r="D18" s="158"/>
      <c r="E18" s="159">
        <v>200000</v>
      </c>
      <c r="F18" s="158"/>
      <c r="G18" s="158">
        <v>326700</v>
      </c>
      <c r="H18" s="158"/>
      <c r="I18" s="158">
        <v>336000</v>
      </c>
      <c r="J18" s="158" t="s">
        <v>139</v>
      </c>
      <c r="K18" s="158">
        <f>SUM(C18:J18)</f>
        <v>1120700</v>
      </c>
      <c r="L18" s="86"/>
      <c r="M18" s="80"/>
      <c r="N18" s="108"/>
    </row>
    <row r="19" spans="1:14" ht="22.9" customHeight="1">
      <c r="A19" s="208" t="s">
        <v>164</v>
      </c>
      <c r="B19" s="209"/>
      <c r="C19" s="160">
        <f>SUM(C17-C18)</f>
        <v>72501</v>
      </c>
      <c r="D19" s="160"/>
      <c r="E19" s="84">
        <f>SUM(E17-E18)</f>
        <v>250507</v>
      </c>
      <c r="F19" s="84"/>
      <c r="G19" s="84">
        <f t="shared" ref="G19:I19" si="1">SUM(G17-G18)</f>
        <v>-26180</v>
      </c>
      <c r="H19" s="84"/>
      <c r="I19" s="84">
        <f t="shared" si="1"/>
        <v>-65502</v>
      </c>
      <c r="J19" s="160"/>
      <c r="K19" s="160">
        <f>SUM(C19:J19)</f>
        <v>231326</v>
      </c>
      <c r="L19" s="86"/>
      <c r="M19" s="139"/>
      <c r="N19" s="108"/>
    </row>
    <row r="20" spans="1:14" ht="20.25">
      <c r="A20" s="221"/>
      <c r="B20" s="221"/>
      <c r="C20" s="221"/>
      <c r="D20" s="221"/>
      <c r="E20" s="108"/>
      <c r="F20" s="140"/>
      <c r="G20" s="141"/>
      <c r="H20" s="243" t="s">
        <v>165</v>
      </c>
      <c r="I20" s="243"/>
      <c r="J20" s="244">
        <f>K19-K15</f>
        <v>-68674</v>
      </c>
      <c r="K20" s="244"/>
      <c r="L20" s="244"/>
      <c r="M20" s="244"/>
    </row>
    <row r="21" spans="1:14" ht="20.25">
      <c r="H21" s="243" t="s">
        <v>144</v>
      </c>
      <c r="I21" s="243"/>
      <c r="J21" s="245">
        <f>SUM(K1+J20)</f>
        <v>2222339</v>
      </c>
      <c r="K21" s="245"/>
      <c r="L21" s="245"/>
      <c r="M21" s="245"/>
    </row>
    <row r="23" spans="1:14" s="108" customFormat="1" ht="20.25">
      <c r="A23" s="230" t="s">
        <v>212</v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2"/>
      <c r="M23" s="144"/>
    </row>
    <row r="24" spans="1:14" s="108" customFormat="1" ht="20.25">
      <c r="A24" s="226" t="s">
        <v>217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8"/>
      <c r="M24" s="145"/>
    </row>
    <row r="25" spans="1:14" s="108" customFormat="1" ht="20.25">
      <c r="A25" s="226" t="s">
        <v>213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8"/>
      <c r="M25" s="145"/>
    </row>
    <row r="26" spans="1:14" s="108" customFormat="1" ht="20.25">
      <c r="A26" s="226" t="s">
        <v>214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8"/>
      <c r="M26" s="146">
        <v>258000</v>
      </c>
    </row>
    <row r="27" spans="1:14" ht="20.25">
      <c r="A27" s="230" t="s">
        <v>221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2"/>
      <c r="M27" s="151"/>
    </row>
    <row r="28" spans="1:14" ht="20.25">
      <c r="A28" s="226" t="s">
        <v>223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8"/>
      <c r="M28" s="148"/>
    </row>
    <row r="29" spans="1:14" ht="20.25">
      <c r="A29" s="226" t="s">
        <v>222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8"/>
      <c r="M29" s="146"/>
    </row>
    <row r="30" spans="1:14" s="107" customFormat="1" ht="20.25">
      <c r="A30" s="226" t="s">
        <v>230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8"/>
      <c r="M30" s="148">
        <v>200000</v>
      </c>
    </row>
    <row r="31" spans="1:14" ht="20.25">
      <c r="A31" s="230" t="s">
        <v>236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2"/>
      <c r="M31" s="162"/>
    </row>
    <row r="32" spans="1:14" s="107" customFormat="1" ht="20.25">
      <c r="A32" s="226" t="s">
        <v>237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8"/>
      <c r="M32" s="152"/>
    </row>
    <row r="33" spans="1:13" s="107" customFormat="1" ht="20.25">
      <c r="A33" s="226" t="s">
        <v>238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8"/>
      <c r="M33" s="151"/>
    </row>
    <row r="34" spans="1:13" s="107" customFormat="1" ht="20.25">
      <c r="A34" s="226" t="s">
        <v>239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8"/>
      <c r="M34" s="148">
        <v>326700</v>
      </c>
    </row>
    <row r="35" spans="1:13" s="107" customFormat="1" ht="20.25">
      <c r="A35" s="230" t="s">
        <v>243</v>
      </c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2"/>
      <c r="M35" s="152"/>
    </row>
    <row r="36" spans="1:13" s="107" customFormat="1" ht="20.25">
      <c r="A36" s="226" t="s">
        <v>237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8"/>
      <c r="M36" s="151"/>
    </row>
    <row r="37" spans="1:13" s="107" customFormat="1" ht="20.25">
      <c r="A37" s="226" t="s">
        <v>238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8"/>
      <c r="M37" s="148"/>
    </row>
    <row r="38" spans="1:13" s="107" customFormat="1" ht="20.25">
      <c r="A38" s="226" t="s">
        <v>244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8"/>
      <c r="M38" s="146">
        <v>336000</v>
      </c>
    </row>
    <row r="39" spans="1:13" s="107" customFormat="1" ht="20.25">
      <c r="A39" s="208"/>
      <c r="B39" s="229"/>
      <c r="C39" s="142"/>
      <c r="D39" s="142"/>
      <c r="E39" s="143"/>
      <c r="F39" s="142"/>
      <c r="G39" s="143"/>
      <c r="H39" s="142"/>
      <c r="I39" s="143"/>
      <c r="J39" s="142"/>
      <c r="K39" s="143"/>
      <c r="L39" s="153"/>
      <c r="M39" s="148"/>
    </row>
  </sheetData>
  <mergeCells count="30">
    <mergeCell ref="A18:B18"/>
    <mergeCell ref="A1:B1"/>
    <mergeCell ref="I1:J1"/>
    <mergeCell ref="K1:L1"/>
    <mergeCell ref="A16:B16"/>
    <mergeCell ref="A17:B17"/>
    <mergeCell ref="C1:F1"/>
    <mergeCell ref="A23:L23"/>
    <mergeCell ref="A19:B19"/>
    <mergeCell ref="A20:D20"/>
    <mergeCell ref="H20:I20"/>
    <mergeCell ref="J20:M20"/>
    <mergeCell ref="H21:I21"/>
    <mergeCell ref="J21:M21"/>
    <mergeCell ref="A29:L29"/>
    <mergeCell ref="A26:L26"/>
    <mergeCell ref="A25:L25"/>
    <mergeCell ref="A24:L24"/>
    <mergeCell ref="A27:L27"/>
    <mergeCell ref="A28:L28"/>
    <mergeCell ref="A30:L30"/>
    <mergeCell ref="A37:L37"/>
    <mergeCell ref="A38:L38"/>
    <mergeCell ref="A39:B39"/>
    <mergeCell ref="A36:L36"/>
    <mergeCell ref="A31:L31"/>
    <mergeCell ref="A32:L32"/>
    <mergeCell ref="A33:L33"/>
    <mergeCell ref="A34:L34"/>
    <mergeCell ref="A35:L35"/>
  </mergeCells>
  <phoneticPr fontId="19" type="noConversion"/>
  <pageMargins left="0.25" right="0.25" top="0.75" bottom="0.75" header="0.3" footer="0.3"/>
  <pageSetup paperSize="9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114"/>
  <sheetViews>
    <sheetView tabSelected="1" topLeftCell="A77" workbookViewId="0">
      <selection activeCell="A77" sqref="A77:B77"/>
    </sheetView>
  </sheetViews>
  <sheetFormatPr defaultColWidth="8.75" defaultRowHeight="16.5"/>
  <cols>
    <col min="1" max="1" width="5.875" style="107" customWidth="1"/>
    <col min="2" max="2" width="9.25" style="107" customWidth="1"/>
    <col min="3" max="3" width="11.25" style="110" customWidth="1"/>
    <col min="4" max="4" width="6.5" style="110" customWidth="1"/>
    <col min="5" max="5" width="11.125" style="107" customWidth="1"/>
    <col min="6" max="6" width="6.5" style="110" customWidth="1"/>
    <col min="7" max="7" width="11.375" style="107" customWidth="1"/>
    <col min="8" max="8" width="6.5" style="110" customWidth="1"/>
    <col min="9" max="9" width="12.25" style="107" customWidth="1"/>
    <col min="10" max="10" width="6.5" style="110" customWidth="1"/>
    <col min="11" max="11" width="12.25" style="110" customWidth="1"/>
    <col min="12" max="12" width="15.25" style="107" customWidth="1"/>
    <col min="13" max="13" width="17.75" style="110" customWidth="1"/>
    <col min="14" max="14" width="13.375" style="107" customWidth="1"/>
    <col min="15" max="15" width="19.75" style="107" customWidth="1"/>
  </cols>
  <sheetData>
    <row r="1" spans="1:15" ht="29.25" customHeight="1">
      <c r="A1" s="260" t="s">
        <v>252</v>
      </c>
      <c r="B1" s="260"/>
      <c r="C1" s="261" t="s">
        <v>261</v>
      </c>
      <c r="D1" s="262"/>
      <c r="E1" s="262"/>
      <c r="F1" s="262"/>
      <c r="G1" s="263"/>
      <c r="H1" s="162"/>
      <c r="I1" s="264" t="s">
        <v>250</v>
      </c>
      <c r="J1" s="264"/>
      <c r="K1" s="212">
        <v>2222339</v>
      </c>
      <c r="L1" s="212"/>
      <c r="M1" s="183"/>
    </row>
    <row r="2" spans="1:15" ht="22.9" customHeight="1">
      <c r="A2" s="112" t="s">
        <v>141</v>
      </c>
      <c r="B2" s="113" t="s">
        <v>148</v>
      </c>
      <c r="C2" s="15" t="s">
        <v>156</v>
      </c>
      <c r="D2" s="15" t="s">
        <v>129</v>
      </c>
      <c r="E2" s="16" t="s">
        <v>161</v>
      </c>
      <c r="F2" s="15" t="s">
        <v>129</v>
      </c>
      <c r="G2" s="16" t="s">
        <v>134</v>
      </c>
      <c r="H2" s="15" t="s">
        <v>129</v>
      </c>
      <c r="I2" s="16" t="s">
        <v>135</v>
      </c>
      <c r="J2" s="15" t="s">
        <v>129</v>
      </c>
      <c r="K2" s="265" t="s">
        <v>285</v>
      </c>
      <c r="L2" s="266"/>
      <c r="M2" s="172" t="s">
        <v>159</v>
      </c>
      <c r="N2" s="173" t="s">
        <v>146</v>
      </c>
      <c r="O2" s="174" t="s">
        <v>209</v>
      </c>
    </row>
    <row r="3" spans="1:15" s="109" customFormat="1" ht="22.9" customHeight="1">
      <c r="A3" s="115">
        <v>1</v>
      </c>
      <c r="B3" s="116" t="s">
        <v>143</v>
      </c>
      <c r="C3" s="189"/>
      <c r="D3" s="190"/>
      <c r="E3" s="189"/>
      <c r="F3" s="190"/>
      <c r="G3" s="189"/>
      <c r="H3" s="190"/>
      <c r="I3" s="189"/>
      <c r="J3" s="190"/>
      <c r="K3" s="252" t="s">
        <v>287</v>
      </c>
      <c r="L3" s="253"/>
      <c r="M3" s="164">
        <v>300000</v>
      </c>
      <c r="N3" s="165">
        <v>45509</v>
      </c>
      <c r="O3" s="166" t="s">
        <v>271</v>
      </c>
    </row>
    <row r="4" spans="1:15" s="109" customFormat="1" ht="22.9" customHeight="1">
      <c r="A4" s="121">
        <v>2</v>
      </c>
      <c r="B4" s="122" t="s">
        <v>142</v>
      </c>
      <c r="C4" s="117">
        <v>30000</v>
      </c>
      <c r="D4" s="118" t="s">
        <v>260</v>
      </c>
      <c r="E4" s="117">
        <v>30000</v>
      </c>
      <c r="F4" s="118" t="s">
        <v>265</v>
      </c>
      <c r="G4" s="117">
        <v>30000</v>
      </c>
      <c r="H4" s="118" t="s">
        <v>277</v>
      </c>
      <c r="I4" s="117">
        <v>30000</v>
      </c>
      <c r="J4" s="123" t="s">
        <v>288</v>
      </c>
      <c r="K4" s="254"/>
      <c r="L4" s="255"/>
      <c r="M4" s="164"/>
      <c r="N4" s="165"/>
      <c r="O4" s="167"/>
    </row>
    <row r="5" spans="1:15" s="109" customFormat="1" ht="22.9" customHeight="1">
      <c r="A5" s="121">
        <v>3</v>
      </c>
      <c r="B5" s="122" t="s">
        <v>132</v>
      </c>
      <c r="C5" s="117">
        <v>30000</v>
      </c>
      <c r="D5" s="118"/>
      <c r="E5" s="117">
        <v>30000</v>
      </c>
      <c r="F5" s="118"/>
      <c r="G5" s="117">
        <v>30000</v>
      </c>
      <c r="H5" s="118"/>
      <c r="I5" s="117">
        <v>30000</v>
      </c>
      <c r="J5" s="118"/>
      <c r="K5" s="254"/>
      <c r="L5" s="255"/>
      <c r="M5" s="164"/>
      <c r="N5" s="168"/>
      <c r="O5" s="167"/>
    </row>
    <row r="6" spans="1:15" s="109" customFormat="1" ht="22.9" customHeight="1">
      <c r="A6" s="125">
        <v>4</v>
      </c>
      <c r="B6" s="126" t="s">
        <v>136</v>
      </c>
      <c r="C6" s="127"/>
      <c r="D6" s="128"/>
      <c r="E6" s="176"/>
      <c r="F6" s="118"/>
      <c r="G6" s="177">
        <v>90000</v>
      </c>
      <c r="H6" s="118"/>
      <c r="I6" s="33"/>
      <c r="J6" s="118"/>
      <c r="K6" s="258" t="s">
        <v>291</v>
      </c>
      <c r="L6" s="259"/>
      <c r="M6" s="164"/>
      <c r="N6" s="168"/>
      <c r="O6" s="167"/>
    </row>
    <row r="7" spans="1:15" s="109" customFormat="1" ht="22.9" customHeight="1">
      <c r="A7" s="129">
        <v>5</v>
      </c>
      <c r="B7" s="129" t="s">
        <v>149</v>
      </c>
      <c r="C7" s="181"/>
      <c r="D7" s="182" t="s">
        <v>274</v>
      </c>
      <c r="E7" s="180"/>
      <c r="F7" s="182" t="s">
        <v>274</v>
      </c>
      <c r="G7" s="181">
        <v>120000</v>
      </c>
      <c r="H7" s="182" t="s">
        <v>273</v>
      </c>
      <c r="I7" s="181"/>
      <c r="J7" s="182" t="s">
        <v>274</v>
      </c>
      <c r="K7" s="267" t="s">
        <v>275</v>
      </c>
      <c r="L7" s="268"/>
      <c r="M7" s="164"/>
      <c r="N7" s="165"/>
      <c r="O7" s="167"/>
    </row>
    <row r="8" spans="1:15" s="109" customFormat="1" ht="22.9" customHeight="1">
      <c r="A8" s="125">
        <v>6</v>
      </c>
      <c r="B8" s="129" t="s">
        <v>150</v>
      </c>
      <c r="C8" s="117">
        <v>30000</v>
      </c>
      <c r="D8" s="118" t="s">
        <v>210</v>
      </c>
      <c r="E8" s="117">
        <v>30000</v>
      </c>
      <c r="F8" s="118" t="s">
        <v>265</v>
      </c>
      <c r="G8" s="117">
        <v>30000</v>
      </c>
      <c r="H8" s="118" t="s">
        <v>278</v>
      </c>
      <c r="I8" s="117">
        <v>30000</v>
      </c>
      <c r="J8" s="118" t="s">
        <v>288</v>
      </c>
      <c r="K8" s="254"/>
      <c r="L8" s="255"/>
      <c r="M8" s="164"/>
      <c r="N8" s="165"/>
      <c r="O8" s="167"/>
    </row>
    <row r="9" spans="1:15" s="109" customFormat="1" ht="22.9" customHeight="1">
      <c r="A9" s="129">
        <v>7</v>
      </c>
      <c r="B9" s="116" t="s">
        <v>152</v>
      </c>
      <c r="C9" s="130">
        <v>30000</v>
      </c>
      <c r="D9" s="131"/>
      <c r="E9" s="130">
        <v>30000</v>
      </c>
      <c r="F9" s="118" t="s">
        <v>266</v>
      </c>
      <c r="G9" s="117">
        <v>30000</v>
      </c>
      <c r="H9" s="118" t="s">
        <v>276</v>
      </c>
      <c r="I9" s="117">
        <v>30000</v>
      </c>
      <c r="J9" s="118" t="s">
        <v>289</v>
      </c>
      <c r="K9" s="254"/>
      <c r="L9" s="255"/>
      <c r="M9" s="164"/>
      <c r="N9" s="165"/>
      <c r="O9" s="167"/>
    </row>
    <row r="10" spans="1:15" s="109" customFormat="1" ht="22.9" customHeight="1">
      <c r="A10" s="125">
        <v>8</v>
      </c>
      <c r="B10" s="122" t="s">
        <v>162</v>
      </c>
      <c r="C10" s="117">
        <v>30000</v>
      </c>
      <c r="D10" s="118"/>
      <c r="E10" s="117"/>
      <c r="F10" s="118"/>
      <c r="G10" s="117">
        <v>60000</v>
      </c>
      <c r="H10" s="118"/>
      <c r="I10" s="117">
        <v>30000</v>
      </c>
      <c r="J10" s="118"/>
      <c r="K10" s="254"/>
      <c r="L10" s="255"/>
      <c r="M10" s="164"/>
      <c r="N10" s="165"/>
      <c r="O10" s="167"/>
    </row>
    <row r="11" spans="1:15" s="109" customFormat="1" ht="22.9" customHeight="1">
      <c r="A11" s="129">
        <v>9</v>
      </c>
      <c r="B11" s="122" t="s">
        <v>130</v>
      </c>
      <c r="C11" s="117">
        <v>30000</v>
      </c>
      <c r="D11" s="118"/>
      <c r="E11" s="117">
        <v>30000</v>
      </c>
      <c r="F11" s="118" t="s">
        <v>210</v>
      </c>
      <c r="G11" s="117">
        <v>30000</v>
      </c>
      <c r="H11" s="118" t="s">
        <v>279</v>
      </c>
      <c r="I11" s="117">
        <v>30000</v>
      </c>
      <c r="J11" s="118" t="s">
        <v>289</v>
      </c>
      <c r="K11" s="254"/>
      <c r="L11" s="255"/>
      <c r="M11" s="164"/>
      <c r="N11" s="165"/>
      <c r="O11" s="167"/>
    </row>
    <row r="12" spans="1:15" s="109" customFormat="1" ht="22.9" customHeight="1">
      <c r="A12" s="125">
        <v>10</v>
      </c>
      <c r="B12" s="122" t="s">
        <v>133</v>
      </c>
      <c r="C12" s="33"/>
      <c r="D12" s="118"/>
      <c r="E12" s="117">
        <v>60000</v>
      </c>
      <c r="F12" s="118" t="s">
        <v>272</v>
      </c>
      <c r="G12" s="117">
        <v>30000</v>
      </c>
      <c r="H12" s="118"/>
      <c r="I12" s="117">
        <v>30000</v>
      </c>
      <c r="J12" s="118" t="s">
        <v>284</v>
      </c>
      <c r="K12" s="254"/>
      <c r="L12" s="255"/>
      <c r="M12" s="164"/>
      <c r="N12" s="165"/>
      <c r="O12" s="167"/>
    </row>
    <row r="13" spans="1:15" s="109" customFormat="1" ht="22.9" customHeight="1">
      <c r="A13" s="129">
        <v>11</v>
      </c>
      <c r="B13" s="122" t="s">
        <v>147</v>
      </c>
      <c r="C13" s="180">
        <v>30000</v>
      </c>
      <c r="D13" s="182" t="s">
        <v>256</v>
      </c>
      <c r="E13" s="181">
        <v>30000</v>
      </c>
      <c r="F13" s="182" t="s">
        <v>253</v>
      </c>
      <c r="G13" s="181">
        <v>30000</v>
      </c>
      <c r="H13" s="182" t="s">
        <v>254</v>
      </c>
      <c r="I13" s="181">
        <v>30000</v>
      </c>
      <c r="J13" s="182" t="s">
        <v>255</v>
      </c>
      <c r="K13" s="267" t="s">
        <v>264</v>
      </c>
      <c r="L13" s="268"/>
      <c r="M13" s="164"/>
      <c r="N13" s="169"/>
      <c r="O13" s="167"/>
    </row>
    <row r="14" spans="1:15" s="109" customFormat="1" ht="22.9" customHeight="1">
      <c r="A14" s="125">
        <v>12</v>
      </c>
      <c r="B14" s="122" t="s">
        <v>138</v>
      </c>
      <c r="C14" s="189"/>
      <c r="D14" s="190"/>
      <c r="E14" s="189"/>
      <c r="F14" s="190"/>
      <c r="G14" s="189"/>
      <c r="H14" s="190"/>
      <c r="I14" s="189"/>
      <c r="J14" s="190"/>
      <c r="K14" s="269" t="s">
        <v>286</v>
      </c>
      <c r="L14" s="270"/>
      <c r="M14" s="164"/>
      <c r="N14" s="168"/>
      <c r="O14" s="167"/>
    </row>
    <row r="15" spans="1:15" s="109" customFormat="1" ht="22.9" customHeight="1">
      <c r="A15" s="129">
        <v>13</v>
      </c>
      <c r="B15" s="126" t="s">
        <v>151</v>
      </c>
      <c r="C15" s="127">
        <v>30484</v>
      </c>
      <c r="D15" s="118"/>
      <c r="E15" s="127">
        <v>30497</v>
      </c>
      <c r="F15" s="118"/>
      <c r="G15" s="127">
        <v>30533</v>
      </c>
      <c r="H15" s="118"/>
      <c r="I15" s="127">
        <v>30506</v>
      </c>
      <c r="J15" s="118"/>
      <c r="K15" s="271"/>
      <c r="L15" s="272"/>
      <c r="M15" s="164">
        <f>SUM(M3:M14)</f>
        <v>300000</v>
      </c>
      <c r="N15" s="168"/>
      <c r="O15" s="167"/>
    </row>
    <row r="16" spans="1:15" s="109" customFormat="1" ht="22.9" customHeight="1">
      <c r="A16" s="222"/>
      <c r="B16" s="223"/>
      <c r="C16" s="127"/>
      <c r="D16" s="76"/>
      <c r="E16" s="127"/>
      <c r="F16" s="129"/>
      <c r="G16" s="127"/>
      <c r="H16" s="129"/>
      <c r="I16" s="127"/>
      <c r="J16" s="129"/>
      <c r="K16" s="134"/>
      <c r="L16" s="117"/>
    </row>
    <row r="17" spans="1:15" s="109" customFormat="1" ht="22.9" customHeight="1">
      <c r="A17" s="217" t="s">
        <v>29</v>
      </c>
      <c r="B17" s="218"/>
      <c r="C17" s="124">
        <f>SUM(C3:C16)</f>
        <v>240484</v>
      </c>
      <c r="D17" s="124"/>
      <c r="E17" s="124">
        <f t="shared" ref="E17:I17" si="0">SUM(E3:E16)</f>
        <v>270497</v>
      </c>
      <c r="F17" s="124"/>
      <c r="G17" s="124">
        <f t="shared" si="0"/>
        <v>510533</v>
      </c>
      <c r="H17" s="124"/>
      <c r="I17" s="124">
        <f t="shared" si="0"/>
        <v>270506</v>
      </c>
      <c r="J17" s="124" t="s">
        <v>139</v>
      </c>
      <c r="K17" s="124">
        <f>SUM(C17:J17)</f>
        <v>1292020</v>
      </c>
      <c r="L17" s="86"/>
    </row>
    <row r="18" spans="1:15" ht="22.9" customHeight="1">
      <c r="A18" s="217" t="s">
        <v>140</v>
      </c>
      <c r="B18" s="218"/>
      <c r="C18" s="158">
        <v>228500</v>
      </c>
      <c r="D18" s="158"/>
      <c r="E18" s="158">
        <v>140000</v>
      </c>
      <c r="F18" s="158"/>
      <c r="G18" s="158">
        <v>260000</v>
      </c>
      <c r="H18" s="158"/>
      <c r="I18" s="158">
        <v>216800</v>
      </c>
      <c r="J18" s="158" t="s">
        <v>139</v>
      </c>
      <c r="K18" s="158">
        <f>SUM(C18:J18)</f>
        <v>845300</v>
      </c>
      <c r="L18" s="86"/>
      <c r="M18" s="107"/>
      <c r="O18"/>
    </row>
    <row r="19" spans="1:15" ht="22.9" customHeight="1">
      <c r="A19" s="208" t="s">
        <v>164</v>
      </c>
      <c r="B19" s="209"/>
      <c r="C19" s="160">
        <f>SUM(C17-C18)</f>
        <v>11984</v>
      </c>
      <c r="D19" s="160"/>
      <c r="E19" s="84">
        <f>SUM(E17-E18)</f>
        <v>130497</v>
      </c>
      <c r="F19" s="84"/>
      <c r="G19" s="84">
        <f t="shared" ref="G19:I19" si="1">SUM(G17-G18)</f>
        <v>250533</v>
      </c>
      <c r="H19" s="84"/>
      <c r="I19" s="84">
        <f t="shared" si="1"/>
        <v>53706</v>
      </c>
      <c r="J19" s="160"/>
      <c r="K19" s="160">
        <f>SUM(C19:J19)</f>
        <v>446720</v>
      </c>
      <c r="L19" s="86"/>
      <c r="M19" s="107"/>
      <c r="O19"/>
    </row>
    <row r="20" spans="1:15" ht="22.9" customHeight="1">
      <c r="A20" s="187"/>
      <c r="B20" s="187"/>
      <c r="C20" s="187"/>
      <c r="D20" s="187"/>
      <c r="E20" s="39"/>
      <c r="F20" s="139"/>
      <c r="G20" s="117"/>
      <c r="H20" s="243" t="s">
        <v>165</v>
      </c>
      <c r="I20" s="243"/>
      <c r="J20" s="244">
        <f>K19-M15</f>
        <v>146720</v>
      </c>
      <c r="K20" s="244"/>
      <c r="L20" s="244"/>
      <c r="M20" s="107"/>
      <c r="O20"/>
    </row>
    <row r="21" spans="1:15" ht="22.9" customHeight="1">
      <c r="A21" s="188"/>
      <c r="B21" s="188"/>
      <c r="C21" s="162"/>
      <c r="D21" s="162"/>
      <c r="E21" s="188"/>
      <c r="F21" s="249" t="s">
        <v>290</v>
      </c>
      <c r="G21" s="249"/>
      <c r="H21" s="243" t="s">
        <v>144</v>
      </c>
      <c r="I21" s="243"/>
      <c r="J21" s="245">
        <f>SUM(K1+J20)</f>
        <v>2369059</v>
      </c>
      <c r="K21" s="245"/>
      <c r="L21" s="245"/>
      <c r="O21"/>
    </row>
    <row r="22" spans="1:15" s="108" customFormat="1" ht="20.25">
      <c r="A22" s="247" t="s">
        <v>257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178"/>
    </row>
    <row r="23" spans="1:15" s="108" customFormat="1" ht="20.25">
      <c r="A23" s="246" t="s">
        <v>258</v>
      </c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179"/>
    </row>
    <row r="24" spans="1:15" s="108" customFormat="1" ht="20.25">
      <c r="A24" s="246" t="s">
        <v>259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179"/>
    </row>
    <row r="25" spans="1:15" s="108" customFormat="1" ht="20.25">
      <c r="A25" s="246" t="s">
        <v>263</v>
      </c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184">
        <v>228500</v>
      </c>
    </row>
    <row r="26" spans="1:15" ht="20.25">
      <c r="A26" s="247" t="s">
        <v>267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178"/>
      <c r="M26" s="107"/>
      <c r="O26"/>
    </row>
    <row r="27" spans="1:15" ht="20.25">
      <c r="A27" s="246" t="s">
        <v>268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179"/>
      <c r="M27" s="107"/>
      <c r="O27"/>
    </row>
    <row r="28" spans="1:15" ht="20.25">
      <c r="A28" s="246" t="s">
        <v>269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179"/>
      <c r="M28" s="107"/>
      <c r="O28"/>
    </row>
    <row r="29" spans="1:15" s="107" customFormat="1" ht="20.25">
      <c r="A29" s="246" t="s">
        <v>270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184">
        <v>140000</v>
      </c>
    </row>
    <row r="30" spans="1:15" ht="20.25">
      <c r="A30" s="247" t="s">
        <v>280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178"/>
      <c r="M30" s="107"/>
      <c r="O30"/>
    </row>
    <row r="31" spans="1:15" s="107" customFormat="1" ht="20.25">
      <c r="A31" s="246" t="s">
        <v>281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179"/>
    </row>
    <row r="32" spans="1:15" s="107" customFormat="1" ht="20.25">
      <c r="A32" s="246" t="s">
        <v>282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179"/>
    </row>
    <row r="33" spans="1:15" s="107" customFormat="1" ht="20.25">
      <c r="A33" s="246" t="s">
        <v>283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185">
        <v>260000</v>
      </c>
    </row>
    <row r="34" spans="1:15" s="107" customFormat="1" ht="20.25">
      <c r="A34" s="247" t="s">
        <v>294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178"/>
    </row>
    <row r="35" spans="1:15" s="107" customFormat="1" ht="20.25">
      <c r="A35" s="246" t="s">
        <v>293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179"/>
    </row>
    <row r="36" spans="1:15" s="107" customFormat="1" ht="20.25">
      <c r="A36" s="246" t="s">
        <v>292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179"/>
    </row>
    <row r="37" spans="1:15" s="107" customFormat="1" ht="20.25">
      <c r="A37" s="246" t="s">
        <v>295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185">
        <v>216800</v>
      </c>
    </row>
    <row r="38" spans="1:15" s="107" customFormat="1" ht="20.25">
      <c r="A38" s="208"/>
      <c r="B38" s="229"/>
      <c r="C38" s="229"/>
      <c r="D38" s="229"/>
      <c r="E38" s="229"/>
      <c r="F38" s="229"/>
      <c r="G38" s="229"/>
      <c r="H38" s="229"/>
      <c r="I38" s="229"/>
      <c r="J38" s="229"/>
      <c r="K38" s="209"/>
      <c r="L38" s="39"/>
    </row>
    <row r="39" spans="1:15" ht="29.25" customHeight="1">
      <c r="A39" s="260" t="s">
        <v>296</v>
      </c>
      <c r="B39" s="260"/>
      <c r="C39" s="261" t="s">
        <v>261</v>
      </c>
      <c r="D39" s="262"/>
      <c r="E39" s="262"/>
      <c r="F39" s="262"/>
      <c r="G39" s="263"/>
      <c r="H39" s="162"/>
      <c r="I39" s="264" t="s">
        <v>297</v>
      </c>
      <c r="J39" s="264"/>
      <c r="K39" s="212">
        <v>2369059</v>
      </c>
      <c r="L39" s="212"/>
      <c r="M39" s="183"/>
    </row>
    <row r="40" spans="1:15" ht="22.9" customHeight="1">
      <c r="A40" s="112" t="s">
        <v>141</v>
      </c>
      <c r="B40" s="113" t="s">
        <v>148</v>
      </c>
      <c r="C40" s="15" t="s">
        <v>156</v>
      </c>
      <c r="D40" s="15" t="s">
        <v>129</v>
      </c>
      <c r="E40" s="16" t="s">
        <v>161</v>
      </c>
      <c r="F40" s="15" t="s">
        <v>129</v>
      </c>
      <c r="G40" s="16" t="s">
        <v>134</v>
      </c>
      <c r="H40" s="15" t="s">
        <v>129</v>
      </c>
      <c r="I40" s="16" t="s">
        <v>135</v>
      </c>
      <c r="J40" s="15" t="s">
        <v>129</v>
      </c>
      <c r="K40" s="265" t="s">
        <v>300</v>
      </c>
      <c r="L40" s="266"/>
      <c r="M40" s="172" t="s">
        <v>298</v>
      </c>
      <c r="N40" s="173" t="s">
        <v>146</v>
      </c>
      <c r="O40" s="174" t="s">
        <v>209</v>
      </c>
    </row>
    <row r="41" spans="1:15" s="109" customFormat="1" ht="22.9" customHeight="1">
      <c r="A41" s="197">
        <v>1</v>
      </c>
      <c r="B41" s="198" t="s">
        <v>143</v>
      </c>
      <c r="C41" s="199"/>
      <c r="D41" s="200"/>
      <c r="E41" s="199"/>
      <c r="F41" s="200"/>
      <c r="G41" s="199"/>
      <c r="H41" s="200"/>
      <c r="I41" s="199"/>
      <c r="J41" s="200"/>
      <c r="K41" s="252" t="s">
        <v>287</v>
      </c>
      <c r="L41" s="253"/>
      <c r="M41" s="164">
        <v>300000</v>
      </c>
      <c r="N41" s="165">
        <v>45960</v>
      </c>
      <c r="O41" s="166" t="s">
        <v>325</v>
      </c>
    </row>
    <row r="42" spans="1:15" s="109" customFormat="1" ht="22.9" customHeight="1">
      <c r="A42" s="121">
        <v>2</v>
      </c>
      <c r="B42" s="122" t="s">
        <v>142</v>
      </c>
      <c r="C42" s="117">
        <v>30000</v>
      </c>
      <c r="D42" s="118" t="s">
        <v>301</v>
      </c>
      <c r="E42" s="117">
        <v>30000</v>
      </c>
      <c r="F42" s="118" t="s">
        <v>311</v>
      </c>
      <c r="G42" s="117">
        <v>30000</v>
      </c>
      <c r="H42" s="118" t="s">
        <v>210</v>
      </c>
      <c r="I42" s="117">
        <v>30000</v>
      </c>
      <c r="J42" s="123"/>
      <c r="K42" s="254"/>
      <c r="L42" s="255"/>
      <c r="M42" s="164"/>
      <c r="N42" s="165"/>
      <c r="O42" s="167"/>
    </row>
    <row r="43" spans="1:15" s="109" customFormat="1" ht="22.9" customHeight="1">
      <c r="A43" s="121">
        <v>3</v>
      </c>
      <c r="B43" s="122" t="s">
        <v>132</v>
      </c>
      <c r="C43" s="117">
        <v>30000</v>
      </c>
      <c r="D43" s="118"/>
      <c r="E43" s="117">
        <v>30000</v>
      </c>
      <c r="F43" s="118"/>
      <c r="G43" s="117">
        <v>30000</v>
      </c>
      <c r="H43" s="118"/>
      <c r="I43" s="117">
        <v>30000</v>
      </c>
      <c r="J43" s="118"/>
      <c r="K43" s="254"/>
      <c r="L43" s="255"/>
      <c r="M43" s="164"/>
      <c r="N43" s="168"/>
      <c r="O43" s="167"/>
    </row>
    <row r="44" spans="1:15" s="109" customFormat="1" ht="22.9" customHeight="1">
      <c r="A44" s="125">
        <v>4</v>
      </c>
      <c r="B44" s="126" t="s">
        <v>136</v>
      </c>
      <c r="C44" s="127"/>
      <c r="D44" s="128"/>
      <c r="E44" s="176"/>
      <c r="F44" s="118"/>
      <c r="G44" s="177"/>
      <c r="H44" s="118"/>
      <c r="I44" s="33">
        <v>100000</v>
      </c>
      <c r="J44" s="118"/>
      <c r="K44" s="258" t="s">
        <v>324</v>
      </c>
      <c r="L44" s="259"/>
      <c r="M44" s="164"/>
      <c r="N44" s="168"/>
      <c r="O44" s="167"/>
    </row>
    <row r="45" spans="1:15" s="109" customFormat="1" ht="22.9" customHeight="1">
      <c r="A45" s="129">
        <v>5</v>
      </c>
      <c r="B45" s="129" t="s">
        <v>149</v>
      </c>
      <c r="C45" s="117">
        <v>30000</v>
      </c>
      <c r="D45" s="118"/>
      <c r="E45" s="33">
        <v>30000</v>
      </c>
      <c r="F45" s="118"/>
      <c r="G45" s="117">
        <v>30000</v>
      </c>
      <c r="H45" s="118"/>
      <c r="I45" s="117">
        <v>30000</v>
      </c>
      <c r="J45" s="118" t="s">
        <v>323</v>
      </c>
      <c r="K45" s="250"/>
      <c r="L45" s="251"/>
      <c r="M45" s="164"/>
      <c r="N45" s="165"/>
      <c r="O45" s="167"/>
    </row>
    <row r="46" spans="1:15" s="109" customFormat="1" ht="22.9" customHeight="1">
      <c r="A46" s="125">
        <v>6</v>
      </c>
      <c r="B46" s="129" t="s">
        <v>150</v>
      </c>
      <c r="C46" s="117">
        <v>30000</v>
      </c>
      <c r="D46" s="118" t="s">
        <v>301</v>
      </c>
      <c r="E46" s="117">
        <v>30000</v>
      </c>
      <c r="F46" s="118" t="s">
        <v>316</v>
      </c>
      <c r="G46" s="117">
        <v>30000</v>
      </c>
      <c r="H46" s="118" t="s">
        <v>210</v>
      </c>
      <c r="I46" s="117">
        <v>30000</v>
      </c>
      <c r="J46" s="118"/>
      <c r="K46" s="254"/>
      <c r="L46" s="255"/>
      <c r="M46" s="164"/>
      <c r="N46" s="165"/>
      <c r="O46" s="167"/>
    </row>
    <row r="47" spans="1:15" s="109" customFormat="1" ht="22.9" customHeight="1">
      <c r="A47" s="129">
        <v>7</v>
      </c>
      <c r="B47" s="116" t="s">
        <v>152</v>
      </c>
      <c r="C47" s="130">
        <v>30000</v>
      </c>
      <c r="D47" s="131" t="s">
        <v>303</v>
      </c>
      <c r="E47" s="130">
        <v>30000</v>
      </c>
      <c r="F47" s="118"/>
      <c r="G47" s="117">
        <v>30000</v>
      </c>
      <c r="H47" s="118"/>
      <c r="I47" s="117">
        <v>30000</v>
      </c>
      <c r="J47" s="118"/>
      <c r="K47" s="254"/>
      <c r="L47" s="255"/>
      <c r="M47" s="164"/>
      <c r="N47" s="165"/>
      <c r="O47" s="167"/>
    </row>
    <row r="48" spans="1:15" s="109" customFormat="1" ht="22.9" customHeight="1">
      <c r="A48" s="125">
        <v>8</v>
      </c>
      <c r="B48" s="122" t="s">
        <v>162</v>
      </c>
      <c r="C48" s="117">
        <v>30000</v>
      </c>
      <c r="D48" s="118"/>
      <c r="E48" s="117">
        <v>30000</v>
      </c>
      <c r="F48" s="118"/>
      <c r="G48" s="117">
        <v>30000</v>
      </c>
      <c r="H48" s="118" t="s">
        <v>322</v>
      </c>
      <c r="I48" s="117">
        <v>30000</v>
      </c>
      <c r="J48" s="118" t="s">
        <v>331</v>
      </c>
      <c r="K48" s="254"/>
      <c r="L48" s="255"/>
      <c r="M48" s="164"/>
      <c r="N48" s="165"/>
      <c r="O48" s="167"/>
    </row>
    <row r="49" spans="1:15" s="109" customFormat="1" ht="22.9" customHeight="1">
      <c r="A49" s="129">
        <v>9</v>
      </c>
      <c r="B49" s="122" t="s">
        <v>130</v>
      </c>
      <c r="C49" s="117">
        <v>30000</v>
      </c>
      <c r="D49" s="118" t="s">
        <v>302</v>
      </c>
      <c r="E49" s="117">
        <v>30000</v>
      </c>
      <c r="F49" s="118" t="s">
        <v>316</v>
      </c>
      <c r="G49" s="117">
        <v>30000</v>
      </c>
      <c r="H49" s="118" t="s">
        <v>322</v>
      </c>
      <c r="I49" s="117">
        <v>30000</v>
      </c>
      <c r="J49" s="118"/>
      <c r="K49" s="254"/>
      <c r="L49" s="255"/>
      <c r="M49" s="164"/>
      <c r="N49" s="165"/>
      <c r="O49" s="167"/>
    </row>
    <row r="50" spans="1:15" s="109" customFormat="1" ht="22.9" customHeight="1">
      <c r="A50" s="125">
        <v>10</v>
      </c>
      <c r="B50" s="122" t="s">
        <v>133</v>
      </c>
      <c r="C50" s="33">
        <v>30000</v>
      </c>
      <c r="D50" s="118" t="s">
        <v>303</v>
      </c>
      <c r="E50" s="117">
        <v>30000</v>
      </c>
      <c r="F50" s="118" t="s">
        <v>311</v>
      </c>
      <c r="G50" s="117">
        <v>30000</v>
      </c>
      <c r="H50" s="118" t="s">
        <v>210</v>
      </c>
      <c r="I50" s="117">
        <v>30000</v>
      </c>
      <c r="J50" s="118"/>
      <c r="K50" s="254"/>
      <c r="L50" s="255"/>
      <c r="M50" s="164"/>
      <c r="N50" s="165"/>
      <c r="O50" s="167"/>
    </row>
    <row r="51" spans="1:15" s="109" customFormat="1" ht="22.9" customHeight="1">
      <c r="A51" s="129">
        <v>11</v>
      </c>
      <c r="B51" s="122" t="s">
        <v>147</v>
      </c>
      <c r="C51" s="194">
        <v>30000</v>
      </c>
      <c r="D51" s="192" t="s">
        <v>304</v>
      </c>
      <c r="E51" s="193">
        <v>30000</v>
      </c>
      <c r="F51" s="192" t="s">
        <v>307</v>
      </c>
      <c r="G51" s="193">
        <v>30000</v>
      </c>
      <c r="H51" s="192" t="s">
        <v>307</v>
      </c>
      <c r="I51" s="193">
        <v>30000</v>
      </c>
      <c r="J51" s="192" t="s">
        <v>307</v>
      </c>
      <c r="K51" s="250"/>
      <c r="L51" s="251"/>
      <c r="M51" s="164"/>
      <c r="N51" s="169"/>
      <c r="O51" s="167"/>
    </row>
    <row r="52" spans="1:15" s="109" customFormat="1" ht="22.9" customHeight="1">
      <c r="A52" s="195">
        <v>12</v>
      </c>
      <c r="B52" s="196" t="s">
        <v>138</v>
      </c>
      <c r="C52" s="199"/>
      <c r="D52" s="200"/>
      <c r="E52" s="199"/>
      <c r="F52" s="200"/>
      <c r="G52" s="199"/>
      <c r="H52" s="200"/>
      <c r="I52" s="199"/>
      <c r="J52" s="200"/>
      <c r="K52" s="269" t="s">
        <v>286</v>
      </c>
      <c r="L52" s="270"/>
      <c r="M52" s="164"/>
      <c r="N52" s="168"/>
      <c r="O52" s="167"/>
    </row>
    <row r="53" spans="1:15" s="109" customFormat="1" ht="22.9" customHeight="1">
      <c r="A53" s="129">
        <v>13</v>
      </c>
      <c r="B53" s="126" t="s">
        <v>151</v>
      </c>
      <c r="C53" s="127">
        <v>30478</v>
      </c>
      <c r="D53" s="118"/>
      <c r="E53" s="127">
        <v>30597</v>
      </c>
      <c r="F53" s="118"/>
      <c r="G53" s="127">
        <v>30556</v>
      </c>
      <c r="H53" s="118"/>
      <c r="I53" s="127">
        <v>30554</v>
      </c>
      <c r="J53" s="118"/>
      <c r="K53" s="271"/>
      <c r="L53" s="272"/>
      <c r="M53" s="191">
        <f>SUM(M41:M52)</f>
        <v>300000</v>
      </c>
      <c r="N53" s="168"/>
      <c r="O53" s="167"/>
    </row>
    <row r="54" spans="1:15" s="109" customFormat="1" ht="22.9" customHeight="1">
      <c r="A54" s="222"/>
      <c r="B54" s="223"/>
      <c r="C54" s="127"/>
      <c r="D54" s="76"/>
      <c r="E54" s="127"/>
      <c r="F54" s="129"/>
      <c r="G54" s="127"/>
      <c r="H54" s="129"/>
      <c r="I54" s="127"/>
      <c r="J54" s="129"/>
      <c r="K54" s="134"/>
      <c r="L54" s="117"/>
    </row>
    <row r="55" spans="1:15" s="109" customFormat="1" ht="22.9" customHeight="1">
      <c r="A55" s="217" t="s">
        <v>29</v>
      </c>
      <c r="B55" s="218"/>
      <c r="C55" s="124">
        <f>SUM(C41:C54)</f>
        <v>300478</v>
      </c>
      <c r="D55" s="124"/>
      <c r="E55" s="124">
        <f t="shared" ref="E55" si="2">SUM(E41:E54)</f>
        <v>300597</v>
      </c>
      <c r="F55" s="124"/>
      <c r="G55" s="124">
        <f t="shared" ref="G55" si="3">SUM(G41:G54)</f>
        <v>300556</v>
      </c>
      <c r="H55" s="124"/>
      <c r="I55" s="124">
        <f t="shared" ref="I55" si="4">SUM(I41:I54)</f>
        <v>400554</v>
      </c>
      <c r="J55" s="124" t="s">
        <v>139</v>
      </c>
      <c r="K55" s="124">
        <f>SUM(C55:J55)</f>
        <v>1302185</v>
      </c>
      <c r="L55" s="86"/>
    </row>
    <row r="56" spans="1:15" ht="22.9" customHeight="1">
      <c r="A56" s="217" t="s">
        <v>140</v>
      </c>
      <c r="B56" s="218"/>
      <c r="C56" s="158">
        <v>242000</v>
      </c>
      <c r="D56" s="158"/>
      <c r="E56" s="158">
        <v>202000</v>
      </c>
      <c r="F56" s="158"/>
      <c r="G56" s="158">
        <v>268000</v>
      </c>
      <c r="H56" s="158"/>
      <c r="I56" s="158">
        <v>256000</v>
      </c>
      <c r="J56" s="158" t="s">
        <v>139</v>
      </c>
      <c r="K56" s="158">
        <f>SUM(C56:J56)</f>
        <v>968000</v>
      </c>
      <c r="L56" s="86"/>
      <c r="M56" s="107"/>
      <c r="O56"/>
    </row>
    <row r="57" spans="1:15" ht="22.9" customHeight="1">
      <c r="A57" s="208" t="s">
        <v>164</v>
      </c>
      <c r="B57" s="209"/>
      <c r="C57" s="160">
        <f>SUM(C55-C56)</f>
        <v>58478</v>
      </c>
      <c r="D57" s="160"/>
      <c r="E57" s="84">
        <f>SUM(E55-E56)</f>
        <v>98597</v>
      </c>
      <c r="F57" s="84"/>
      <c r="G57" s="84">
        <f t="shared" ref="G57" si="5">SUM(G55-G56)</f>
        <v>32556</v>
      </c>
      <c r="H57" s="84"/>
      <c r="I57" s="84">
        <f t="shared" ref="I57" si="6">SUM(I55-I56)</f>
        <v>144554</v>
      </c>
      <c r="J57" s="160"/>
      <c r="K57" s="160">
        <f>SUM(C57:J57)</f>
        <v>334185</v>
      </c>
      <c r="L57" s="86"/>
      <c r="M57" s="107"/>
      <c r="O57"/>
    </row>
    <row r="58" spans="1:15" ht="22.9" customHeight="1">
      <c r="A58" s="187"/>
      <c r="B58" s="187"/>
      <c r="C58" s="187"/>
      <c r="D58" s="187"/>
      <c r="E58" s="39"/>
      <c r="F58" s="139"/>
      <c r="G58" s="117"/>
      <c r="H58" s="243" t="s">
        <v>165</v>
      </c>
      <c r="I58" s="243"/>
      <c r="J58" s="244">
        <f>K57-M53</f>
        <v>34185</v>
      </c>
      <c r="K58" s="244"/>
      <c r="L58" s="244"/>
      <c r="M58" s="107"/>
      <c r="O58"/>
    </row>
    <row r="59" spans="1:15" ht="22.9" customHeight="1">
      <c r="A59" s="188"/>
      <c r="B59" s="188"/>
      <c r="C59" s="162"/>
      <c r="D59" s="162"/>
      <c r="E59" s="188"/>
      <c r="F59" s="249" t="s">
        <v>330</v>
      </c>
      <c r="G59" s="249"/>
      <c r="H59" s="243" t="s">
        <v>144</v>
      </c>
      <c r="I59" s="243"/>
      <c r="J59" s="245">
        <f>SUM(K39+J58)</f>
        <v>2403244</v>
      </c>
      <c r="K59" s="245"/>
      <c r="L59" s="245"/>
      <c r="O59"/>
    </row>
    <row r="60" spans="1:15" s="108" customFormat="1" ht="20.25">
      <c r="A60" s="247" t="s">
        <v>309</v>
      </c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178"/>
    </row>
    <row r="61" spans="1:15" s="108" customFormat="1" ht="20.25">
      <c r="A61" s="246" t="s">
        <v>306</v>
      </c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179"/>
    </row>
    <row r="62" spans="1:15" s="108" customFormat="1" ht="20.25">
      <c r="A62" s="246" t="s">
        <v>305</v>
      </c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179"/>
    </row>
    <row r="63" spans="1:15" s="108" customFormat="1" ht="20.25">
      <c r="A63" s="246" t="s">
        <v>308</v>
      </c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184">
        <v>242000</v>
      </c>
    </row>
    <row r="64" spans="1:15" ht="20.25">
      <c r="A64" s="247" t="s">
        <v>314</v>
      </c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178"/>
      <c r="M64" s="107"/>
      <c r="O64"/>
    </row>
    <row r="65" spans="1:15" ht="20.25">
      <c r="A65" s="246" t="s">
        <v>313</v>
      </c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179"/>
      <c r="M65" s="107"/>
      <c r="O65"/>
    </row>
    <row r="66" spans="1:15" ht="20.25">
      <c r="A66" s="246" t="s">
        <v>312</v>
      </c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179"/>
      <c r="M66" s="107"/>
      <c r="O66"/>
    </row>
    <row r="67" spans="1:15" s="107" customFormat="1" ht="20.25">
      <c r="A67" s="246" t="s">
        <v>315</v>
      </c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184">
        <v>202000</v>
      </c>
    </row>
    <row r="68" spans="1:15" ht="20.25">
      <c r="A68" s="247" t="s">
        <v>318</v>
      </c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178"/>
      <c r="M68" s="107"/>
      <c r="O68"/>
    </row>
    <row r="69" spans="1:15" s="107" customFormat="1" ht="20.25">
      <c r="A69" s="246" t="s">
        <v>320</v>
      </c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179"/>
    </row>
    <row r="70" spans="1:15" s="107" customFormat="1" ht="20.25">
      <c r="A70" s="246" t="s">
        <v>319</v>
      </c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179"/>
    </row>
    <row r="71" spans="1:15" s="107" customFormat="1" ht="20.25">
      <c r="A71" s="246" t="s">
        <v>321</v>
      </c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185">
        <v>268000</v>
      </c>
    </row>
    <row r="72" spans="1:15" s="107" customFormat="1" ht="20.25">
      <c r="A72" s="247" t="s">
        <v>326</v>
      </c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178"/>
    </row>
    <row r="73" spans="1:15" s="107" customFormat="1" ht="20.25">
      <c r="A73" s="246" t="s">
        <v>328</v>
      </c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179"/>
    </row>
    <row r="74" spans="1:15" s="107" customFormat="1" ht="20.25">
      <c r="A74" s="246" t="s">
        <v>327</v>
      </c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179"/>
    </row>
    <row r="75" spans="1:15" s="107" customFormat="1" ht="20.25">
      <c r="A75" s="246" t="s">
        <v>329</v>
      </c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185">
        <v>256000</v>
      </c>
    </row>
    <row r="76" spans="1:15" s="107" customFormat="1" ht="20.25">
      <c r="A76" s="208"/>
      <c r="B76" s="229"/>
      <c r="C76" s="229"/>
      <c r="D76" s="229"/>
      <c r="E76" s="229"/>
      <c r="F76" s="229"/>
      <c r="G76" s="229"/>
      <c r="H76" s="229"/>
      <c r="I76" s="229"/>
      <c r="J76" s="229"/>
      <c r="K76" s="209"/>
      <c r="L76" s="39"/>
    </row>
    <row r="77" spans="1:15" ht="29.25" customHeight="1">
      <c r="A77" s="260" t="s">
        <v>332</v>
      </c>
      <c r="B77" s="260"/>
      <c r="C77" s="261" t="s">
        <v>261</v>
      </c>
      <c r="D77" s="262"/>
      <c r="E77" s="262"/>
      <c r="F77" s="262"/>
      <c r="G77" s="263"/>
      <c r="H77" s="162"/>
      <c r="I77" s="264" t="s">
        <v>333</v>
      </c>
      <c r="J77" s="264"/>
      <c r="K77" s="212">
        <v>2403244</v>
      </c>
      <c r="L77" s="212"/>
      <c r="M77" s="183"/>
    </row>
    <row r="78" spans="1:15" ht="22.9" customHeight="1">
      <c r="A78" s="112" t="s">
        <v>141</v>
      </c>
      <c r="B78" s="113" t="s">
        <v>148</v>
      </c>
      <c r="C78" s="15" t="s">
        <v>156</v>
      </c>
      <c r="D78" s="15" t="s">
        <v>129</v>
      </c>
      <c r="E78" s="16" t="s">
        <v>161</v>
      </c>
      <c r="F78" s="15" t="s">
        <v>129</v>
      </c>
      <c r="G78" s="16" t="s">
        <v>134</v>
      </c>
      <c r="H78" s="15" t="s">
        <v>129</v>
      </c>
      <c r="I78" s="16" t="s">
        <v>135</v>
      </c>
      <c r="J78" s="15" t="s">
        <v>129</v>
      </c>
      <c r="K78" s="265" t="s">
        <v>300</v>
      </c>
      <c r="L78" s="266"/>
      <c r="M78" s="172" t="s">
        <v>298</v>
      </c>
      <c r="N78" s="173" t="s">
        <v>146</v>
      </c>
      <c r="O78" s="174" t="s">
        <v>209</v>
      </c>
    </row>
    <row r="79" spans="1:15" s="109" customFormat="1" ht="22.9" customHeight="1">
      <c r="A79" s="197"/>
      <c r="B79" s="279"/>
      <c r="C79" s="275"/>
      <c r="D79" s="276"/>
      <c r="E79" s="275"/>
      <c r="F79" s="276"/>
      <c r="G79" s="275"/>
      <c r="H79" s="276"/>
      <c r="I79" s="275"/>
      <c r="J79" s="276"/>
      <c r="K79" s="258"/>
      <c r="L79" s="259"/>
      <c r="M79" s="164">
        <v>300000</v>
      </c>
      <c r="N79" s="165">
        <v>46190</v>
      </c>
      <c r="O79" s="166" t="s">
        <v>348</v>
      </c>
    </row>
    <row r="80" spans="1:15" s="109" customFormat="1" ht="22.9" customHeight="1">
      <c r="A80" s="121">
        <v>2</v>
      </c>
      <c r="B80" s="122" t="s">
        <v>142</v>
      </c>
      <c r="C80" s="117">
        <v>30000</v>
      </c>
      <c r="D80" s="118"/>
      <c r="E80" s="117">
        <v>30000</v>
      </c>
      <c r="F80" s="118"/>
      <c r="G80" s="117"/>
      <c r="H80" s="118"/>
      <c r="I80" s="117"/>
      <c r="J80" s="123"/>
      <c r="K80" s="254"/>
      <c r="L80" s="255"/>
      <c r="M80" s="164"/>
      <c r="N80" s="165"/>
      <c r="O80" s="167"/>
    </row>
    <row r="81" spans="1:15" s="109" customFormat="1" ht="22.9" customHeight="1">
      <c r="A81" s="121">
        <v>3</v>
      </c>
      <c r="B81" s="122" t="s">
        <v>132</v>
      </c>
      <c r="C81" s="117">
        <v>30000</v>
      </c>
      <c r="D81" s="118"/>
      <c r="E81" s="117">
        <v>30000</v>
      </c>
      <c r="F81" s="118"/>
      <c r="G81" s="117"/>
      <c r="H81" s="118"/>
      <c r="I81" s="117"/>
      <c r="J81" s="118"/>
      <c r="K81" s="254"/>
      <c r="L81" s="255"/>
      <c r="M81" s="164"/>
      <c r="N81" s="168"/>
      <c r="O81" s="167"/>
    </row>
    <row r="82" spans="1:15" s="109" customFormat="1" ht="22.9" customHeight="1">
      <c r="A82" s="125">
        <v>4</v>
      </c>
      <c r="B82" s="126" t="s">
        <v>136</v>
      </c>
      <c r="C82" s="127">
        <v>80000</v>
      </c>
      <c r="D82" s="128"/>
      <c r="E82" s="176"/>
      <c r="F82" s="118"/>
      <c r="G82" s="177"/>
      <c r="H82" s="118"/>
      <c r="I82" s="33"/>
      <c r="J82" s="118"/>
      <c r="K82" s="258" t="s">
        <v>335</v>
      </c>
      <c r="L82" s="259"/>
      <c r="M82" s="164"/>
      <c r="N82" s="168"/>
      <c r="O82" s="167"/>
    </row>
    <row r="83" spans="1:15" s="109" customFormat="1" ht="22.9" customHeight="1">
      <c r="A83" s="129">
        <v>5</v>
      </c>
      <c r="B83" s="129" t="s">
        <v>149</v>
      </c>
      <c r="C83" s="117">
        <v>120000</v>
      </c>
      <c r="D83" s="118"/>
      <c r="E83" s="33"/>
      <c r="F83" s="118"/>
      <c r="G83" s="117"/>
      <c r="H83" s="118"/>
      <c r="I83" s="117"/>
      <c r="J83" s="118"/>
      <c r="K83" s="250" t="s">
        <v>334</v>
      </c>
      <c r="L83" s="251"/>
      <c r="M83" s="164"/>
      <c r="N83" s="165"/>
      <c r="O83" s="167"/>
    </row>
    <row r="84" spans="1:15" s="109" customFormat="1" ht="22.9" customHeight="1">
      <c r="A84" s="125">
        <v>6</v>
      </c>
      <c r="B84" s="129" t="s">
        <v>150</v>
      </c>
      <c r="C84" s="117">
        <v>30000</v>
      </c>
      <c r="D84" s="118"/>
      <c r="E84" s="117">
        <v>30000</v>
      </c>
      <c r="F84" s="118"/>
      <c r="G84" s="117"/>
      <c r="H84" s="118"/>
      <c r="I84" s="117"/>
      <c r="J84" s="118"/>
      <c r="K84" s="254"/>
      <c r="L84" s="255"/>
      <c r="M84" s="164"/>
      <c r="N84" s="165"/>
      <c r="O84" s="167"/>
    </row>
    <row r="85" spans="1:15" s="109" customFormat="1" ht="22.9" customHeight="1">
      <c r="A85" s="129">
        <v>7</v>
      </c>
      <c r="B85" s="116" t="s">
        <v>152</v>
      </c>
      <c r="C85" s="130">
        <v>30000</v>
      </c>
      <c r="D85" s="131"/>
      <c r="E85" s="130">
        <v>30000</v>
      </c>
      <c r="F85" s="118"/>
      <c r="G85" s="117"/>
      <c r="H85" s="118"/>
      <c r="I85" s="117"/>
      <c r="J85" s="118"/>
      <c r="K85" s="254"/>
      <c r="L85" s="255"/>
      <c r="M85" s="164"/>
      <c r="N85" s="165"/>
      <c r="O85" s="167"/>
    </row>
    <row r="86" spans="1:15" s="109" customFormat="1" ht="22.9" customHeight="1">
      <c r="A86" s="125">
        <v>8</v>
      </c>
      <c r="B86" s="122" t="s">
        <v>162</v>
      </c>
      <c r="C86" s="117">
        <v>30000</v>
      </c>
      <c r="D86" s="118"/>
      <c r="E86" s="117">
        <v>30000</v>
      </c>
      <c r="F86" s="118"/>
      <c r="G86" s="117"/>
      <c r="H86" s="118"/>
      <c r="I86" s="117"/>
      <c r="J86" s="118"/>
      <c r="K86" s="254"/>
      <c r="L86" s="255"/>
      <c r="M86" s="164"/>
      <c r="N86" s="165"/>
      <c r="O86" s="167"/>
    </row>
    <row r="87" spans="1:15" s="109" customFormat="1" ht="22.9" customHeight="1">
      <c r="A87" s="129">
        <v>9</v>
      </c>
      <c r="B87" s="122" t="s">
        <v>130</v>
      </c>
      <c r="C87" s="117">
        <v>30000</v>
      </c>
      <c r="D87" s="118"/>
      <c r="E87" s="117"/>
      <c r="F87" s="118"/>
      <c r="G87" s="117"/>
      <c r="H87" s="118"/>
      <c r="I87" s="117"/>
      <c r="J87" s="118"/>
      <c r="K87" s="254"/>
      <c r="L87" s="255"/>
      <c r="M87" s="164"/>
      <c r="N87" s="165"/>
      <c r="O87" s="167"/>
    </row>
    <row r="88" spans="1:15" s="109" customFormat="1" ht="22.9" customHeight="1">
      <c r="A88" s="125">
        <v>10</v>
      </c>
      <c r="B88" s="122" t="s">
        <v>133</v>
      </c>
      <c r="C88" s="33">
        <v>30000</v>
      </c>
      <c r="D88" s="118"/>
      <c r="E88" s="117">
        <v>30000</v>
      </c>
      <c r="F88" s="118"/>
      <c r="G88" s="117"/>
      <c r="H88" s="118"/>
      <c r="I88" s="117"/>
      <c r="J88" s="118"/>
      <c r="K88" s="254"/>
      <c r="L88" s="255"/>
      <c r="M88" s="164"/>
      <c r="N88" s="165"/>
      <c r="O88" s="167"/>
    </row>
    <row r="89" spans="1:15" s="109" customFormat="1" ht="22.9" customHeight="1">
      <c r="A89" s="129">
        <v>11</v>
      </c>
      <c r="B89" s="122" t="s">
        <v>147</v>
      </c>
      <c r="C89" s="33">
        <v>120000</v>
      </c>
      <c r="D89" s="118"/>
      <c r="E89" s="117"/>
      <c r="F89" s="118"/>
      <c r="G89" s="117"/>
      <c r="H89" s="118"/>
      <c r="I89" s="117"/>
      <c r="J89" s="118"/>
      <c r="K89" s="250" t="s">
        <v>351</v>
      </c>
      <c r="L89" s="251"/>
      <c r="M89" s="164"/>
      <c r="N89" s="169"/>
      <c r="O89" s="167"/>
    </row>
    <row r="90" spans="1:15" s="109" customFormat="1" ht="22.9" customHeight="1">
      <c r="A90" s="273"/>
      <c r="B90" s="274"/>
      <c r="C90" s="275"/>
      <c r="D90" s="276"/>
      <c r="E90" s="275"/>
      <c r="F90" s="276"/>
      <c r="G90" s="275"/>
      <c r="H90" s="276"/>
      <c r="I90" s="275"/>
      <c r="J90" s="276"/>
      <c r="K90" s="277"/>
      <c r="L90" s="278"/>
      <c r="M90" s="164"/>
      <c r="N90" s="168"/>
      <c r="O90" s="167"/>
    </row>
    <row r="91" spans="1:15" s="109" customFormat="1" ht="22.9" customHeight="1">
      <c r="A91" s="129">
        <v>13</v>
      </c>
      <c r="B91" s="129" t="s">
        <v>151</v>
      </c>
      <c r="C91" s="117">
        <v>30523</v>
      </c>
      <c r="D91" s="118"/>
      <c r="E91" s="117">
        <v>30586</v>
      </c>
      <c r="F91" s="118"/>
      <c r="G91" s="117"/>
      <c r="H91" s="118"/>
      <c r="I91" s="117"/>
      <c r="J91" s="118"/>
      <c r="K91" s="256"/>
      <c r="L91" s="256"/>
      <c r="M91" s="191">
        <f>SUM(M79:M90)</f>
        <v>300000</v>
      </c>
      <c r="N91" s="168"/>
      <c r="O91" s="167"/>
    </row>
    <row r="92" spans="1:15" s="109" customFormat="1" ht="22.9" customHeight="1">
      <c r="A92" s="257"/>
      <c r="B92" s="257"/>
      <c r="C92" s="117"/>
      <c r="D92" s="76"/>
      <c r="E92" s="117"/>
      <c r="F92" s="129"/>
      <c r="G92" s="117"/>
      <c r="H92" s="129"/>
      <c r="I92" s="117"/>
      <c r="J92" s="129"/>
      <c r="K92" s="129"/>
      <c r="L92" s="117"/>
    </row>
    <row r="93" spans="1:15" s="109" customFormat="1" ht="22.9" customHeight="1">
      <c r="A93" s="248" t="s">
        <v>29</v>
      </c>
      <c r="B93" s="248"/>
      <c r="C93" s="124">
        <f>SUM(C79:C92)</f>
        <v>560523</v>
      </c>
      <c r="D93" s="124"/>
      <c r="E93" s="124">
        <f t="shared" ref="E93" si="7">SUM(E79:E92)</f>
        <v>210586</v>
      </c>
      <c r="F93" s="124"/>
      <c r="G93" s="124">
        <f t="shared" ref="G93" si="8">SUM(G79:G92)</f>
        <v>0</v>
      </c>
      <c r="H93" s="124"/>
      <c r="I93" s="124">
        <f t="shared" ref="I93" si="9">SUM(I79:I92)</f>
        <v>0</v>
      </c>
      <c r="J93" s="124" t="s">
        <v>139</v>
      </c>
      <c r="K93" s="124">
        <f>SUM(C93:J93)</f>
        <v>771109</v>
      </c>
      <c r="L93" s="86"/>
    </row>
    <row r="94" spans="1:15" ht="22.9" customHeight="1">
      <c r="A94" s="248" t="s">
        <v>140</v>
      </c>
      <c r="B94" s="248"/>
      <c r="C94" s="158">
        <v>229000</v>
      </c>
      <c r="D94" s="158"/>
      <c r="E94" s="158">
        <v>206600</v>
      </c>
      <c r="F94" s="158"/>
      <c r="G94" s="158"/>
      <c r="H94" s="158"/>
      <c r="I94" s="158"/>
      <c r="J94" s="158" t="s">
        <v>139</v>
      </c>
      <c r="K94" s="158">
        <f>SUM(C94:J94)</f>
        <v>435600</v>
      </c>
      <c r="L94" s="86"/>
      <c r="M94" s="107"/>
      <c r="O94"/>
    </row>
    <row r="95" spans="1:15" ht="22.9" customHeight="1">
      <c r="A95" s="243" t="s">
        <v>164</v>
      </c>
      <c r="B95" s="243"/>
      <c r="C95" s="160">
        <f>SUM(C93-C94)</f>
        <v>331523</v>
      </c>
      <c r="D95" s="160"/>
      <c r="E95" s="84">
        <f>SUM(E93-E94)</f>
        <v>3986</v>
      </c>
      <c r="F95" s="84"/>
      <c r="G95" s="84">
        <f t="shared" ref="G95" si="10">SUM(G93-G94)</f>
        <v>0</v>
      </c>
      <c r="H95" s="84"/>
      <c r="I95" s="84">
        <f t="shared" ref="I95" si="11">SUM(I93-I94)</f>
        <v>0</v>
      </c>
      <c r="J95" s="160"/>
      <c r="K95" s="160">
        <f>SUM(C95:J95)</f>
        <v>335509</v>
      </c>
      <c r="L95" s="86"/>
      <c r="M95" s="107"/>
      <c r="O95"/>
    </row>
    <row r="96" spans="1:15" ht="22.9" customHeight="1">
      <c r="A96" s="187"/>
      <c r="B96" s="187"/>
      <c r="C96" s="187"/>
      <c r="D96" s="187"/>
      <c r="E96" s="39"/>
      <c r="F96" s="139"/>
      <c r="G96" s="117"/>
      <c r="H96" s="243" t="s">
        <v>165</v>
      </c>
      <c r="I96" s="243"/>
      <c r="J96" s="244">
        <f>K95-M91</f>
        <v>35509</v>
      </c>
      <c r="K96" s="244"/>
      <c r="L96" s="244"/>
      <c r="M96" s="107"/>
      <c r="O96"/>
    </row>
    <row r="97" spans="1:15" ht="22.9" customHeight="1">
      <c r="A97" s="188"/>
      <c r="B97" s="188"/>
      <c r="C97" s="162"/>
      <c r="D97" s="162"/>
      <c r="E97" s="188"/>
      <c r="F97" s="249" t="s">
        <v>349</v>
      </c>
      <c r="G97" s="249"/>
      <c r="H97" s="243" t="s">
        <v>144</v>
      </c>
      <c r="I97" s="243"/>
      <c r="J97" s="245">
        <f>SUM(K77+J96)</f>
        <v>2438753</v>
      </c>
      <c r="K97" s="245"/>
      <c r="L97" s="245"/>
      <c r="O97"/>
    </row>
    <row r="98" spans="1:15" s="108" customFormat="1" ht="20.25">
      <c r="A98" s="247" t="s">
        <v>336</v>
      </c>
      <c r="B98" s="247"/>
      <c r="C98" s="247"/>
      <c r="D98" s="247"/>
      <c r="E98" s="247"/>
      <c r="F98" s="247"/>
      <c r="G98" s="247"/>
      <c r="H98" s="247"/>
      <c r="I98" s="247"/>
      <c r="J98" s="247"/>
      <c r="K98" s="247"/>
      <c r="L98" s="178"/>
    </row>
    <row r="99" spans="1:15" s="108" customFormat="1" ht="20.25">
      <c r="A99" s="246" t="s">
        <v>338</v>
      </c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179"/>
    </row>
    <row r="100" spans="1:15" s="108" customFormat="1" ht="20.25">
      <c r="A100" s="246" t="s">
        <v>337</v>
      </c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179"/>
    </row>
    <row r="101" spans="1:15" s="108" customFormat="1" ht="20.25">
      <c r="A101" s="246" t="s">
        <v>339</v>
      </c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184">
        <v>229000</v>
      </c>
    </row>
    <row r="102" spans="1:15" ht="20.25">
      <c r="A102" s="247" t="s">
        <v>345</v>
      </c>
      <c r="B102" s="247"/>
      <c r="C102" s="247"/>
      <c r="D102" s="247"/>
      <c r="E102" s="247"/>
      <c r="F102" s="247"/>
      <c r="G102" s="247"/>
      <c r="H102" s="247"/>
      <c r="I102" s="247"/>
      <c r="J102" s="247"/>
      <c r="K102" s="247"/>
      <c r="L102" s="178"/>
      <c r="M102" s="107"/>
      <c r="O102"/>
    </row>
    <row r="103" spans="1:15" ht="20.25">
      <c r="A103" s="246" t="s">
        <v>346</v>
      </c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179"/>
      <c r="M103" s="107"/>
      <c r="O103"/>
    </row>
    <row r="104" spans="1:15" ht="20.25">
      <c r="A104" s="246" t="s">
        <v>347</v>
      </c>
      <c r="B104" s="246"/>
      <c r="C104" s="246"/>
      <c r="D104" s="246"/>
      <c r="E104" s="246"/>
      <c r="F104" s="246"/>
      <c r="G104" s="246"/>
      <c r="H104" s="246"/>
      <c r="I104" s="246"/>
      <c r="J104" s="246"/>
      <c r="K104" s="246"/>
      <c r="L104" s="179"/>
      <c r="M104" s="107"/>
      <c r="O104"/>
    </row>
    <row r="105" spans="1:15" s="107" customFormat="1" ht="20.25">
      <c r="A105" s="246" t="s">
        <v>350</v>
      </c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184">
        <v>206600</v>
      </c>
    </row>
    <row r="106" spans="1:15" ht="20.25">
      <c r="A106" s="247"/>
      <c r="B106" s="247"/>
      <c r="C106" s="247"/>
      <c r="D106" s="247"/>
      <c r="E106" s="247"/>
      <c r="F106" s="247"/>
      <c r="G106" s="247"/>
      <c r="H106" s="247"/>
      <c r="I106" s="247"/>
      <c r="J106" s="247"/>
      <c r="K106" s="247"/>
      <c r="L106" s="178"/>
      <c r="M106" s="107"/>
      <c r="O106"/>
    </row>
    <row r="107" spans="1:15" s="107" customFormat="1" ht="20.25">
      <c r="A107" s="246"/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179"/>
    </row>
    <row r="108" spans="1:15" s="107" customFormat="1" ht="20.25">
      <c r="A108" s="246"/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179"/>
    </row>
    <row r="109" spans="1:15" s="107" customFormat="1" ht="20.25">
      <c r="A109" s="246"/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185"/>
    </row>
    <row r="110" spans="1:15" s="107" customFormat="1" ht="20.25">
      <c r="A110" s="247"/>
      <c r="B110" s="247"/>
      <c r="C110" s="247"/>
      <c r="D110" s="247"/>
      <c r="E110" s="247"/>
      <c r="F110" s="247"/>
      <c r="G110" s="247"/>
      <c r="H110" s="247"/>
      <c r="I110" s="247"/>
      <c r="J110" s="247"/>
      <c r="K110" s="247"/>
      <c r="L110" s="178"/>
    </row>
    <row r="111" spans="1:15" s="107" customFormat="1" ht="20.25">
      <c r="A111" s="246"/>
      <c r="B111" s="246"/>
      <c r="C111" s="246"/>
      <c r="D111" s="246"/>
      <c r="E111" s="246"/>
      <c r="F111" s="246"/>
      <c r="G111" s="246"/>
      <c r="H111" s="246"/>
      <c r="I111" s="246"/>
      <c r="J111" s="246"/>
      <c r="K111" s="246"/>
      <c r="L111" s="179"/>
    </row>
    <row r="112" spans="1:15" s="107" customFormat="1" ht="20.25">
      <c r="A112" s="246"/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179"/>
    </row>
    <row r="113" spans="1:12" s="107" customFormat="1" ht="20.25">
      <c r="A113" s="246"/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185"/>
    </row>
    <row r="114" spans="1:12" s="107" customFormat="1" ht="20.25">
      <c r="A114" s="243"/>
      <c r="B114" s="243"/>
      <c r="C114" s="243"/>
      <c r="D114" s="243"/>
      <c r="E114" s="243"/>
      <c r="F114" s="243"/>
      <c r="G114" s="243"/>
      <c r="H114" s="243"/>
      <c r="I114" s="243"/>
      <c r="J114" s="243"/>
      <c r="K114" s="243"/>
      <c r="L114" s="39"/>
    </row>
  </sheetData>
  <mergeCells count="132">
    <mergeCell ref="A75:K75"/>
    <mergeCell ref="A76:K76"/>
    <mergeCell ref="A64:K64"/>
    <mergeCell ref="A65:K65"/>
    <mergeCell ref="A66:K66"/>
    <mergeCell ref="A67:K67"/>
    <mergeCell ref="A68:K68"/>
    <mergeCell ref="A69:K69"/>
    <mergeCell ref="A70:K70"/>
    <mergeCell ref="A71:K71"/>
    <mergeCell ref="A72:K72"/>
    <mergeCell ref="F59:G59"/>
    <mergeCell ref="H59:I59"/>
    <mergeCell ref="J59:L59"/>
    <mergeCell ref="A60:K60"/>
    <mergeCell ref="A61:K61"/>
    <mergeCell ref="A62:K62"/>
    <mergeCell ref="A63:K63"/>
    <mergeCell ref="A73:K73"/>
    <mergeCell ref="A74:K74"/>
    <mergeCell ref="K48:L48"/>
    <mergeCell ref="K49:L49"/>
    <mergeCell ref="K50:L50"/>
    <mergeCell ref="A38:K38"/>
    <mergeCell ref="A36:K36"/>
    <mergeCell ref="A37:K37"/>
    <mergeCell ref="A39:B39"/>
    <mergeCell ref="C39:G39"/>
    <mergeCell ref="I39:J39"/>
    <mergeCell ref="K39:L39"/>
    <mergeCell ref="K40:L40"/>
    <mergeCell ref="A18:B18"/>
    <mergeCell ref="A19:B19"/>
    <mergeCell ref="H20:I20"/>
    <mergeCell ref="J20:L20"/>
    <mergeCell ref="J21:L21"/>
    <mergeCell ref="A22:K22"/>
    <mergeCell ref="A23:K23"/>
    <mergeCell ref="A24:K24"/>
    <mergeCell ref="A25:K25"/>
    <mergeCell ref="F21:G21"/>
    <mergeCell ref="H21:I21"/>
    <mergeCell ref="A1:B1"/>
    <mergeCell ref="I1:J1"/>
    <mergeCell ref="K1:L1"/>
    <mergeCell ref="A16:B16"/>
    <mergeCell ref="A17:B17"/>
    <mergeCell ref="K5:L5"/>
    <mergeCell ref="K6:L6"/>
    <mergeCell ref="K8:L8"/>
    <mergeCell ref="K9:L9"/>
    <mergeCell ref="K10:L10"/>
    <mergeCell ref="K13:L13"/>
    <mergeCell ref="K7:L7"/>
    <mergeCell ref="K11:L11"/>
    <mergeCell ref="K12:L12"/>
    <mergeCell ref="K14:L14"/>
    <mergeCell ref="K15:L15"/>
    <mergeCell ref="C1:G1"/>
    <mergeCell ref="K2:L2"/>
    <mergeCell ref="K3:L3"/>
    <mergeCell ref="K4:L4"/>
    <mergeCell ref="A27:K27"/>
    <mergeCell ref="A26:K26"/>
    <mergeCell ref="A28:K28"/>
    <mergeCell ref="A29:K29"/>
    <mergeCell ref="A31:K31"/>
    <mergeCell ref="A30:K30"/>
    <mergeCell ref="A32:K32"/>
    <mergeCell ref="A33:K33"/>
    <mergeCell ref="A35:K35"/>
    <mergeCell ref="A34:K34"/>
    <mergeCell ref="K41:L41"/>
    <mergeCell ref="K42:L42"/>
    <mergeCell ref="K43:L43"/>
    <mergeCell ref="K44:L44"/>
    <mergeCell ref="K81:L81"/>
    <mergeCell ref="K82:L82"/>
    <mergeCell ref="K83:L83"/>
    <mergeCell ref="A77:B77"/>
    <mergeCell ref="C77:G77"/>
    <mergeCell ref="I77:J77"/>
    <mergeCell ref="K77:L77"/>
    <mergeCell ref="K78:L78"/>
    <mergeCell ref="K51:L51"/>
    <mergeCell ref="K52:L52"/>
    <mergeCell ref="K53:L53"/>
    <mergeCell ref="A54:B54"/>
    <mergeCell ref="A55:B55"/>
    <mergeCell ref="A56:B56"/>
    <mergeCell ref="A57:B57"/>
    <mergeCell ref="H58:I58"/>
    <mergeCell ref="J58:L58"/>
    <mergeCell ref="K45:L45"/>
    <mergeCell ref="K46:L46"/>
    <mergeCell ref="K47:L47"/>
    <mergeCell ref="K89:L89"/>
    <mergeCell ref="K79:L79"/>
    <mergeCell ref="K80:L80"/>
    <mergeCell ref="K90:L90"/>
    <mergeCell ref="K91:L91"/>
    <mergeCell ref="A92:B92"/>
    <mergeCell ref="A93:B93"/>
    <mergeCell ref="K84:L84"/>
    <mergeCell ref="K85:L85"/>
    <mergeCell ref="K86:L86"/>
    <mergeCell ref="K87:L87"/>
    <mergeCell ref="K88:L88"/>
    <mergeCell ref="A98:K98"/>
    <mergeCell ref="A99:K99"/>
    <mergeCell ref="A100:K100"/>
    <mergeCell ref="A101:K101"/>
    <mergeCell ref="A102:K102"/>
    <mergeCell ref="A94:B94"/>
    <mergeCell ref="A95:B95"/>
    <mergeCell ref="H96:I96"/>
    <mergeCell ref="J96:L96"/>
    <mergeCell ref="F97:G97"/>
    <mergeCell ref="H97:I97"/>
    <mergeCell ref="J97:L97"/>
    <mergeCell ref="A113:K113"/>
    <mergeCell ref="A114:K114"/>
    <mergeCell ref="A108:K108"/>
    <mergeCell ref="A109:K109"/>
    <mergeCell ref="A110:K110"/>
    <mergeCell ref="A111:K111"/>
    <mergeCell ref="A112:K112"/>
    <mergeCell ref="A103:K103"/>
    <mergeCell ref="A104:K104"/>
    <mergeCell ref="A105:K105"/>
    <mergeCell ref="A106:K106"/>
    <mergeCell ref="A107:K107"/>
  </mergeCells>
  <phoneticPr fontId="19" type="noConversion"/>
  <pageMargins left="0.31496062992125984" right="0.31496062992125984" top="0.74803149606299213" bottom="0.35433070866141736" header="0.31496062992125984" footer="0.31496062992125984"/>
  <pageSetup paperSize="9" pageOrder="overThenDown" orientation="landscape" r:id="rId1"/>
  <rowBreaks count="2" manualBreakCount="2">
    <brk id="38" max="18" man="1"/>
    <brk id="76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100"/>
  <sheetViews>
    <sheetView topLeftCell="A55" zoomScaleSheetLayoutView="75" workbookViewId="0">
      <selection activeCell="A57" sqref="A57"/>
    </sheetView>
  </sheetViews>
  <sheetFormatPr defaultColWidth="8.75" defaultRowHeight="16.5"/>
  <cols>
    <col min="1" max="1" width="87.375" style="1" customWidth="1"/>
  </cols>
  <sheetData>
    <row r="1" spans="1:1" ht="31.5">
      <c r="A1" s="2" t="s">
        <v>172</v>
      </c>
    </row>
    <row r="2" spans="1:1" ht="33" customHeight="1">
      <c r="A2" s="3"/>
    </row>
    <row r="3" spans="1:1" ht="33" customHeight="1">
      <c r="A3" s="3"/>
    </row>
    <row r="4" spans="1:1" ht="33" customHeight="1">
      <c r="A4" s="4" t="s">
        <v>49</v>
      </c>
    </row>
    <row r="5" spans="1:1" ht="33" customHeight="1">
      <c r="A5" s="5" t="s">
        <v>19</v>
      </c>
    </row>
    <row r="6" spans="1:1" ht="33" customHeight="1">
      <c r="A6" s="3"/>
    </row>
    <row r="7" spans="1:1" ht="33" customHeight="1">
      <c r="A7" s="5" t="s">
        <v>51</v>
      </c>
    </row>
    <row r="8" spans="1:1" ht="33" customHeight="1">
      <c r="A8" s="3"/>
    </row>
    <row r="9" spans="1:1" ht="33" customHeight="1">
      <c r="A9" s="5" t="s">
        <v>63</v>
      </c>
    </row>
    <row r="10" spans="1:1" ht="33" customHeight="1">
      <c r="A10" s="3"/>
    </row>
    <row r="11" spans="1:1" ht="33" customHeight="1">
      <c r="A11" s="5" t="s">
        <v>44</v>
      </c>
    </row>
    <row r="12" spans="1:1" ht="33" customHeight="1">
      <c r="A12" s="3"/>
    </row>
    <row r="13" spans="1:1" ht="33" customHeight="1">
      <c r="A13" s="5" t="s">
        <v>178</v>
      </c>
    </row>
    <row r="14" spans="1:1" ht="33" customHeight="1">
      <c r="A14" s="3"/>
    </row>
    <row r="15" spans="1:1" ht="33" customHeight="1">
      <c r="A15" s="5" t="s">
        <v>82</v>
      </c>
    </row>
    <row r="16" spans="1:1" ht="33" customHeight="1">
      <c r="A16" s="3"/>
    </row>
    <row r="17" spans="1:1" ht="33" customHeight="1">
      <c r="A17" s="5" t="s">
        <v>83</v>
      </c>
    </row>
    <row r="18" spans="1:1" ht="33" customHeight="1">
      <c r="A18" s="3"/>
    </row>
    <row r="19" spans="1:1" ht="33" customHeight="1">
      <c r="A19" s="5" t="s">
        <v>17</v>
      </c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 ht="26.25" customHeight="1">
      <c r="A26" s="6" t="s">
        <v>57</v>
      </c>
    </row>
    <row r="27" spans="1:1" ht="26.25" customHeight="1">
      <c r="A27" s="7" t="s">
        <v>102</v>
      </c>
    </row>
    <row r="28" spans="1:1" ht="26.25" customHeight="1">
      <c r="A28" s="7" t="s">
        <v>99</v>
      </c>
    </row>
    <row r="29" spans="1:1" ht="26.25" customHeight="1">
      <c r="A29" s="7" t="s">
        <v>124</v>
      </c>
    </row>
    <row r="30" spans="1:1" ht="26.25" customHeight="1">
      <c r="A30" s="6" t="s">
        <v>24</v>
      </c>
    </row>
    <row r="31" spans="1:1" ht="26.25" customHeight="1">
      <c r="A31" s="7" t="s">
        <v>6</v>
      </c>
    </row>
    <row r="32" spans="1:1" ht="26.25" customHeight="1">
      <c r="A32" s="7" t="s">
        <v>69</v>
      </c>
    </row>
    <row r="33" spans="1:1" ht="26.25" customHeight="1">
      <c r="A33" s="7" t="s">
        <v>7</v>
      </c>
    </row>
    <row r="34" spans="1:1" ht="26.25" customHeight="1">
      <c r="A34" s="7" t="s">
        <v>192</v>
      </c>
    </row>
    <row r="35" spans="1:1" ht="26.25" customHeight="1">
      <c r="A35" s="7" t="s">
        <v>78</v>
      </c>
    </row>
    <row r="36" spans="1:1" ht="26.25" customHeight="1">
      <c r="A36" s="6" t="s">
        <v>48</v>
      </c>
    </row>
    <row r="37" spans="1:1" ht="26.25" customHeight="1">
      <c r="A37" s="7" t="s">
        <v>126</v>
      </c>
    </row>
    <row r="38" spans="1:1" ht="26.25" customHeight="1">
      <c r="A38" s="7" t="s">
        <v>100</v>
      </c>
    </row>
    <row r="39" spans="1:1" ht="26.25" customHeight="1">
      <c r="A39" s="7" t="s">
        <v>5</v>
      </c>
    </row>
    <row r="40" spans="1:1" ht="26.25" customHeight="1">
      <c r="A40" s="7" t="s">
        <v>97</v>
      </c>
    </row>
    <row r="41" spans="1:1" ht="26.25" customHeight="1">
      <c r="A41" s="7" t="s">
        <v>70</v>
      </c>
    </row>
    <row r="42" spans="1:1" ht="26.25" customHeight="1">
      <c r="A42" s="7" t="s">
        <v>125</v>
      </c>
    </row>
    <row r="43" spans="1:1" ht="26.25" customHeight="1">
      <c r="A43" s="7" t="s">
        <v>112</v>
      </c>
    </row>
    <row r="44" spans="1:1" ht="26.25" customHeight="1">
      <c r="A44" s="7" t="s">
        <v>110</v>
      </c>
    </row>
    <row r="45" spans="1:1" ht="26.25" customHeight="1">
      <c r="A45" s="7" t="s">
        <v>202</v>
      </c>
    </row>
    <row r="46" spans="1:1" ht="26.25" customHeight="1">
      <c r="A46" s="7" t="s">
        <v>197</v>
      </c>
    </row>
    <row r="47" spans="1:1" ht="26.25" customHeight="1">
      <c r="A47" s="7" t="s">
        <v>84</v>
      </c>
    </row>
    <row r="48" spans="1:1" ht="26.25" customHeight="1">
      <c r="A48" s="7" t="s">
        <v>94</v>
      </c>
    </row>
    <row r="49" spans="1:1" ht="26.25" customHeight="1">
      <c r="A49" s="7" t="s">
        <v>120</v>
      </c>
    </row>
    <row r="50" spans="1:1" ht="26.25" customHeight="1">
      <c r="A50" s="6" t="s">
        <v>42</v>
      </c>
    </row>
    <row r="51" spans="1:1" ht="26.25" customHeight="1">
      <c r="A51" s="7" t="s">
        <v>119</v>
      </c>
    </row>
    <row r="52" spans="1:1" ht="26.25" customHeight="1">
      <c r="A52" s="7" t="s">
        <v>201</v>
      </c>
    </row>
    <row r="53" spans="1:1" ht="26.25" customHeight="1">
      <c r="A53" s="7" t="s">
        <v>206</v>
      </c>
    </row>
    <row r="54" spans="1:1" ht="26.25" customHeight="1">
      <c r="A54" s="7" t="s">
        <v>203</v>
      </c>
    </row>
    <row r="55" spans="1:1" ht="26.25" customHeight="1">
      <c r="A55" s="7" t="s">
        <v>128</v>
      </c>
    </row>
    <row r="56" spans="1:1" ht="26.25" customHeight="1">
      <c r="A56" s="7" t="s">
        <v>121</v>
      </c>
    </row>
    <row r="57" spans="1:1" ht="26.25" customHeight="1">
      <c r="A57" s="7" t="s">
        <v>75</v>
      </c>
    </row>
    <row r="58" spans="1:1" ht="26.25" customHeight="1">
      <c r="A58" s="7" t="s">
        <v>0</v>
      </c>
    </row>
    <row r="59" spans="1:1" ht="26.25" customHeight="1">
      <c r="A59" s="7" t="s">
        <v>13</v>
      </c>
    </row>
    <row r="60" spans="1:1" ht="26.25" customHeight="1">
      <c r="A60" s="7" t="s">
        <v>88</v>
      </c>
    </row>
    <row r="61" spans="1:1" ht="26.25" customHeight="1">
      <c r="A61" s="7" t="s">
        <v>76</v>
      </c>
    </row>
    <row r="62" spans="1:1" ht="26.25" customHeight="1">
      <c r="A62" s="7" t="s">
        <v>10</v>
      </c>
    </row>
    <row r="63" spans="1:1" ht="26.25" customHeight="1">
      <c r="A63" s="7" t="s">
        <v>77</v>
      </c>
    </row>
    <row r="64" spans="1:1" ht="26.25" customHeight="1">
      <c r="A64" s="7" t="s">
        <v>74</v>
      </c>
    </row>
    <row r="65" spans="1:1" ht="26.25" customHeight="1">
      <c r="A65" s="7" t="s">
        <v>91</v>
      </c>
    </row>
    <row r="66" spans="1:1" ht="26.25" customHeight="1">
      <c r="A66" s="7" t="s">
        <v>73</v>
      </c>
    </row>
    <row r="67" spans="1:1" ht="26.25" customHeight="1">
      <c r="A67" s="7" t="s">
        <v>12</v>
      </c>
    </row>
    <row r="68" spans="1:1" ht="26.25" customHeight="1">
      <c r="A68" s="7" t="s">
        <v>195</v>
      </c>
    </row>
    <row r="69" spans="1:1" ht="26.25" customHeight="1">
      <c r="A69" s="7" t="s">
        <v>185</v>
      </c>
    </row>
    <row r="70" spans="1:1" ht="26.25" customHeight="1">
      <c r="A70" s="7" t="s">
        <v>194</v>
      </c>
    </row>
    <row r="71" spans="1:1" ht="26.25" customHeight="1">
      <c r="A71" s="7" t="s">
        <v>186</v>
      </c>
    </row>
    <row r="72" spans="1:1" ht="26.25" customHeight="1">
      <c r="A72" s="7" t="s">
        <v>1</v>
      </c>
    </row>
    <row r="73" spans="1:1" ht="26.25" customHeight="1">
      <c r="A73" s="7" t="s">
        <v>2</v>
      </c>
    </row>
    <row r="74" spans="1:1" ht="26.25" customHeight="1">
      <c r="A74" s="7" t="s">
        <v>3</v>
      </c>
    </row>
    <row r="75" spans="1:1" ht="26.25" customHeight="1">
      <c r="A75" s="7" t="s">
        <v>191</v>
      </c>
    </row>
    <row r="76" spans="1:1" ht="26.25" customHeight="1">
      <c r="A76" s="7" t="s">
        <v>8</v>
      </c>
    </row>
    <row r="77" spans="1:1" ht="26.25" customHeight="1">
      <c r="A77" s="7" t="s">
        <v>106</v>
      </c>
    </row>
    <row r="78" spans="1:1" ht="26.25" customHeight="1">
      <c r="A78" s="6" t="s">
        <v>79</v>
      </c>
    </row>
    <row r="79" spans="1:1" ht="26.25" customHeight="1">
      <c r="A79" s="7" t="s">
        <v>72</v>
      </c>
    </row>
    <row r="80" spans="1:1" ht="26.25" customHeight="1">
      <c r="A80" s="7" t="s">
        <v>89</v>
      </c>
    </row>
    <row r="81" spans="1:1" ht="26.25" customHeight="1">
      <c r="A81" s="6" t="s">
        <v>82</v>
      </c>
    </row>
    <row r="82" spans="1:1" ht="26.25" customHeight="1">
      <c r="A82" s="7" t="s">
        <v>98</v>
      </c>
    </row>
    <row r="83" spans="1:1" ht="26.25" customHeight="1">
      <c r="A83" s="7" t="s">
        <v>90</v>
      </c>
    </row>
    <row r="84" spans="1:1" ht="26.25" customHeight="1">
      <c r="A84" s="7" t="s">
        <v>101</v>
      </c>
    </row>
    <row r="85" spans="1:1" ht="26.25" customHeight="1">
      <c r="A85" s="7" t="s">
        <v>127</v>
      </c>
    </row>
    <row r="86" spans="1:1" ht="26.25" customHeight="1">
      <c r="A86" s="7" t="s">
        <v>71</v>
      </c>
    </row>
    <row r="87" spans="1:1" ht="26.25" customHeight="1">
      <c r="A87" s="6" t="s">
        <v>83</v>
      </c>
    </row>
    <row r="88" spans="1:1" ht="26.25" customHeight="1">
      <c r="A88" s="7" t="s">
        <v>11</v>
      </c>
    </row>
    <row r="89" spans="1:1" ht="26.25" customHeight="1">
      <c r="A89" s="7" t="s">
        <v>205</v>
      </c>
    </row>
    <row r="90" spans="1:1" ht="26.25" customHeight="1">
      <c r="A90" s="7" t="s">
        <v>343</v>
      </c>
    </row>
    <row r="91" spans="1:1" ht="26.25" customHeight="1">
      <c r="A91" s="7" t="s">
        <v>116</v>
      </c>
    </row>
    <row r="92" spans="1:1" ht="26.25" customHeight="1">
      <c r="A92" s="7" t="s">
        <v>342</v>
      </c>
    </row>
    <row r="93" spans="1:1" ht="26.25" customHeight="1">
      <c r="A93" s="7" t="s">
        <v>187</v>
      </c>
    </row>
    <row r="94" spans="1:1" ht="26.25" customHeight="1">
      <c r="A94" s="7" t="s">
        <v>341</v>
      </c>
    </row>
    <row r="95" spans="1:1" ht="26.25" customHeight="1">
      <c r="A95" s="6" t="s">
        <v>47</v>
      </c>
    </row>
    <row r="96" spans="1:1" ht="26.25" customHeight="1">
      <c r="A96" s="7" t="s">
        <v>92</v>
      </c>
    </row>
    <row r="97" spans="1:1" ht="26.25" customHeight="1">
      <c r="A97" s="7" t="s">
        <v>96</v>
      </c>
    </row>
    <row r="98" spans="1:1" ht="26.25" customHeight="1">
      <c r="A98" s="7" t="s">
        <v>95</v>
      </c>
    </row>
    <row r="99" spans="1:1" ht="26.25" customHeight="1">
      <c r="A99" s="7" t="s">
        <v>4</v>
      </c>
    </row>
    <row r="100" spans="1:1" ht="26.25" customHeight="1">
      <c r="A100" s="7" t="s">
        <v>340</v>
      </c>
    </row>
  </sheetData>
  <phoneticPr fontId="19" type="noConversion"/>
  <pageMargins left="0.69986110925674438" right="0.69986110925674438" top="0.75" bottom="0.75" header="0.30000001192092896" footer="0.3000000119209289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O201"/>
  <sheetViews>
    <sheetView view="pageBreakPreview" topLeftCell="A191" zoomScale="75" zoomScaleSheetLayoutView="75" workbookViewId="0">
      <selection activeCell="K226" sqref="K226"/>
    </sheetView>
  </sheetViews>
  <sheetFormatPr defaultColWidth="8.75" defaultRowHeight="16.5"/>
  <sheetData>
    <row r="1" spans="1:8" s="47" customFormat="1" ht="16.899999999999999" customHeight="1">
      <c r="A1" s="204" t="s">
        <v>117</v>
      </c>
      <c r="B1" s="204"/>
      <c r="C1" s="204"/>
      <c r="D1" s="204"/>
      <c r="E1" s="204"/>
      <c r="F1" s="204"/>
      <c r="G1" s="204"/>
      <c r="H1" s="204"/>
    </row>
    <row r="2" spans="1:8" s="46" customFormat="1" ht="16.899999999999999" customHeight="1"/>
    <row r="3" spans="1:8" s="46" customFormat="1" ht="16.899999999999999" customHeight="1"/>
    <row r="4" spans="1:8" s="46" customFormat="1" ht="16.899999999999999" customHeight="1"/>
    <row r="5" spans="1:8" s="46" customFormat="1" ht="16.899999999999999" customHeight="1"/>
    <row r="6" spans="1:8" s="46" customFormat="1" ht="16.899999999999999" customHeight="1"/>
    <row r="7" spans="1:8" s="46" customFormat="1" ht="16.899999999999999" customHeight="1"/>
    <row r="8" spans="1:8" s="46" customFormat="1" ht="16.899999999999999" customHeight="1"/>
    <row r="9" spans="1:8" s="46" customFormat="1" ht="16.899999999999999" customHeight="1"/>
    <row r="10" spans="1:8" s="46" customFormat="1" ht="16.899999999999999" customHeight="1"/>
    <row r="11" spans="1:8" s="46" customFormat="1" ht="16.899999999999999" customHeight="1"/>
    <row r="12" spans="1:8" s="46" customFormat="1" ht="16.899999999999999" customHeight="1"/>
    <row r="13" spans="1:8" s="46" customFormat="1" ht="16.899999999999999" customHeight="1"/>
    <row r="14" spans="1:8" s="46" customFormat="1" ht="16.899999999999999" customHeight="1">
      <c r="A14" s="205" t="s">
        <v>104</v>
      </c>
      <c r="B14" s="205"/>
      <c r="C14" s="205"/>
      <c r="D14" s="205"/>
      <c r="E14" s="205"/>
      <c r="F14" s="205"/>
      <c r="G14" s="205"/>
      <c r="H14" s="205"/>
    </row>
    <row r="15" spans="1:8" s="46" customFormat="1" ht="16.899999999999999" customHeight="1"/>
    <row r="16" spans="1:8" s="46" customFormat="1" ht="16.899999999999999" customHeight="1"/>
    <row r="17" ht="16.899999999999999" customHeight="1"/>
    <row r="36" spans="1:7" ht="20.25">
      <c r="A36" s="203" t="s">
        <v>109</v>
      </c>
      <c r="B36" s="203"/>
      <c r="C36" s="203"/>
      <c r="D36" s="203"/>
      <c r="E36" s="203"/>
      <c r="F36" s="203"/>
      <c r="G36" s="203"/>
    </row>
    <row r="45" spans="1:7" ht="24" customHeight="1"/>
    <row r="60" spans="1:8" ht="20.25">
      <c r="A60" s="203" t="s">
        <v>80</v>
      </c>
      <c r="B60" s="203"/>
      <c r="C60" s="203"/>
      <c r="D60" s="203"/>
      <c r="E60" s="203"/>
      <c r="F60" s="203"/>
      <c r="G60" s="203"/>
      <c r="H60" s="203"/>
    </row>
    <row r="80" spans="1:7" ht="20.25">
      <c r="A80" s="203" t="s">
        <v>115</v>
      </c>
      <c r="B80" s="203"/>
      <c r="C80" s="203"/>
      <c r="D80" s="203"/>
      <c r="E80" s="203"/>
      <c r="F80" s="203"/>
      <c r="G80" s="203"/>
    </row>
    <row r="101" spans="1:13" ht="25.5" customHeight="1"/>
    <row r="103" spans="1:13">
      <c r="A103" s="201" t="s">
        <v>220</v>
      </c>
      <c r="B103" s="201"/>
      <c r="C103" s="201"/>
      <c r="D103" s="201"/>
      <c r="E103" s="201"/>
      <c r="F103" s="201"/>
      <c r="G103" s="201"/>
      <c r="H103" s="201" t="s">
        <v>240</v>
      </c>
      <c r="I103" s="201"/>
      <c r="J103" s="201"/>
      <c r="K103" s="201"/>
      <c r="L103" s="201"/>
      <c r="M103" s="201"/>
    </row>
    <row r="126" spans="1:13">
      <c r="A126" s="201" t="s">
        <v>251</v>
      </c>
      <c r="B126" s="201"/>
      <c r="C126" s="201"/>
      <c r="D126" s="201"/>
      <c r="E126" s="201"/>
      <c r="F126" s="201"/>
      <c r="G126" s="201"/>
      <c r="H126" s="201" t="s">
        <v>262</v>
      </c>
      <c r="I126" s="201"/>
      <c r="J126" s="201"/>
      <c r="K126" s="201"/>
      <c r="L126" s="201"/>
      <c r="M126" s="201"/>
    </row>
    <row r="130" spans="14:14">
      <c r="N130" s="186"/>
    </row>
    <row r="158" spans="1:14">
      <c r="N158" s="186"/>
    </row>
    <row r="159" spans="1:14">
      <c r="A159" s="206">
        <v>45469</v>
      </c>
      <c r="B159" s="201"/>
      <c r="C159" s="201"/>
      <c r="D159" s="201"/>
      <c r="E159" s="201"/>
      <c r="F159" s="201"/>
      <c r="G159" s="201"/>
      <c r="H159" s="206">
        <v>45565</v>
      </c>
      <c r="I159" s="206"/>
      <c r="J159" s="206"/>
      <c r="K159" s="206"/>
      <c r="L159" s="206"/>
      <c r="M159" s="206"/>
    </row>
    <row r="179" spans="1:15">
      <c r="A179" s="201" t="s">
        <v>299</v>
      </c>
      <c r="B179" s="202"/>
      <c r="C179" s="202"/>
      <c r="D179" s="202"/>
      <c r="E179" s="202"/>
      <c r="F179" s="202"/>
      <c r="G179" s="202"/>
      <c r="I179" s="201" t="s">
        <v>310</v>
      </c>
      <c r="J179" s="202"/>
      <c r="K179" s="202"/>
      <c r="L179" s="202"/>
      <c r="M179" s="202"/>
      <c r="N179" s="202"/>
      <c r="O179" s="202"/>
    </row>
    <row r="187" spans="1:15">
      <c r="N187" s="186"/>
    </row>
    <row r="201" spans="1:15">
      <c r="A201" s="201" t="s">
        <v>317</v>
      </c>
      <c r="B201" s="202"/>
      <c r="C201" s="202"/>
      <c r="D201" s="202"/>
      <c r="E201" s="202"/>
      <c r="F201" s="202"/>
      <c r="G201" s="202"/>
      <c r="I201" s="201" t="s">
        <v>344</v>
      </c>
      <c r="J201" s="202"/>
      <c r="K201" s="202"/>
      <c r="L201" s="202"/>
      <c r="M201" s="202"/>
      <c r="N201" s="202"/>
      <c r="O201" s="202"/>
    </row>
  </sheetData>
  <mergeCells count="15">
    <mergeCell ref="A201:G201"/>
    <mergeCell ref="A179:G179"/>
    <mergeCell ref="I179:O179"/>
    <mergeCell ref="A80:G80"/>
    <mergeCell ref="A1:H1"/>
    <mergeCell ref="A14:H14"/>
    <mergeCell ref="A36:G36"/>
    <mergeCell ref="A60:H60"/>
    <mergeCell ref="A159:G159"/>
    <mergeCell ref="A126:G126"/>
    <mergeCell ref="A103:G103"/>
    <mergeCell ref="H103:M103"/>
    <mergeCell ref="H126:M126"/>
    <mergeCell ref="H159:M159"/>
    <mergeCell ref="I201:O201"/>
  </mergeCells>
  <phoneticPr fontId="19" type="noConversion"/>
  <pageMargins left="0.7086111307144165" right="0.7086111307144165" top="0.74777776002883911" bottom="0.74777776002883911" header="0.31486111879348755" footer="0.31486111879348755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K20"/>
  <sheetViews>
    <sheetView zoomScaleSheetLayoutView="75" workbookViewId="0">
      <pane xSplit="2" ySplit="1" topLeftCell="C8" activePane="bottomRight" state="frozen"/>
      <selection pane="topRight"/>
      <selection pane="bottomLeft"/>
      <selection pane="bottomRight" activeCell="C14" sqref="C14"/>
    </sheetView>
  </sheetViews>
  <sheetFormatPr defaultColWidth="8.75" defaultRowHeight="16.5"/>
  <cols>
    <col min="1" max="1" width="5.875" style="1" customWidth="1"/>
    <col min="2" max="2" width="8.125" style="1" customWidth="1"/>
    <col min="3" max="3" width="12" style="8" customWidth="1"/>
    <col min="4" max="4" width="5.375" style="8" customWidth="1"/>
    <col min="5" max="5" width="12" style="1" customWidth="1"/>
    <col min="6" max="6" width="5.375" style="8" customWidth="1"/>
    <col min="7" max="7" width="10" style="1" bestFit="1" customWidth="1"/>
    <col min="8" max="8" width="5.375" style="8" customWidth="1"/>
    <col min="9" max="9" width="13.25" style="1" customWidth="1"/>
    <col min="10" max="10" width="14.75" style="1" customWidth="1"/>
    <col min="11" max="11" width="12.625" style="1" customWidth="1"/>
  </cols>
  <sheetData>
    <row r="1" spans="1:11" ht="33.75" customHeight="1">
      <c r="A1" s="207" t="s">
        <v>58</v>
      </c>
      <c r="B1" s="207"/>
      <c r="I1" s="12">
        <v>3702232</v>
      </c>
      <c r="J1" s="1" t="s">
        <v>28</v>
      </c>
    </row>
    <row r="2" spans="1:11" ht="30" customHeight="1">
      <c r="A2" s="13" t="s">
        <v>141</v>
      </c>
      <c r="B2" s="14" t="s">
        <v>148</v>
      </c>
      <c r="C2" s="15">
        <v>42983</v>
      </c>
      <c r="D2" s="15" t="s">
        <v>129</v>
      </c>
      <c r="E2" s="16">
        <v>43072</v>
      </c>
      <c r="F2" s="15" t="s">
        <v>129</v>
      </c>
      <c r="G2" s="16"/>
      <c r="H2" s="15" t="s">
        <v>129</v>
      </c>
      <c r="I2" s="17">
        <v>300000</v>
      </c>
      <c r="J2" s="18" t="s">
        <v>23</v>
      </c>
      <c r="K2" s="19">
        <v>43010</v>
      </c>
    </row>
    <row r="3" spans="1:11" s="9" customFormat="1" ht="26.1" customHeight="1">
      <c r="A3" s="20">
        <v>1</v>
      </c>
      <c r="B3" s="21" t="s">
        <v>143</v>
      </c>
      <c r="C3" s="22">
        <v>30000</v>
      </c>
      <c r="D3" s="23" t="s">
        <v>131</v>
      </c>
      <c r="E3" s="22">
        <v>30000</v>
      </c>
      <c r="F3" s="23" t="s">
        <v>131</v>
      </c>
      <c r="G3" s="22"/>
      <c r="H3" s="23"/>
      <c r="I3" s="24">
        <v>200000</v>
      </c>
      <c r="J3" s="25" t="s">
        <v>43</v>
      </c>
      <c r="K3" s="26">
        <v>43072</v>
      </c>
    </row>
    <row r="4" spans="1:11" s="9" customFormat="1" ht="26.1" customHeight="1">
      <c r="A4" s="27">
        <v>2</v>
      </c>
      <c r="B4" s="28" t="s">
        <v>142</v>
      </c>
      <c r="C4" s="29">
        <v>30000</v>
      </c>
      <c r="D4" s="30" t="s">
        <v>131</v>
      </c>
      <c r="E4" s="29">
        <v>30000</v>
      </c>
      <c r="F4" s="30" t="s">
        <v>131</v>
      </c>
      <c r="G4" s="29"/>
      <c r="H4" s="30"/>
      <c r="I4" s="24"/>
      <c r="J4" s="25"/>
      <c r="K4" s="25"/>
    </row>
    <row r="5" spans="1:11" s="9" customFormat="1" ht="26.1" customHeight="1">
      <c r="A5" s="31">
        <v>3</v>
      </c>
      <c r="B5" s="32" t="s">
        <v>132</v>
      </c>
      <c r="C5" s="22">
        <v>30000</v>
      </c>
      <c r="D5" s="23" t="s">
        <v>131</v>
      </c>
      <c r="E5" s="22"/>
      <c r="F5" s="22"/>
      <c r="G5" s="22"/>
      <c r="H5" s="22"/>
      <c r="I5" s="24"/>
      <c r="J5" s="25"/>
      <c r="K5" s="25"/>
    </row>
    <row r="6" spans="1:11" s="9" customFormat="1" ht="26.1" customHeight="1">
      <c r="A6" s="27">
        <v>4</v>
      </c>
      <c r="B6" s="28" t="s">
        <v>136</v>
      </c>
      <c r="C6" s="29"/>
      <c r="D6" s="30"/>
      <c r="E6" s="29"/>
      <c r="F6" s="29"/>
      <c r="G6" s="29"/>
      <c r="H6" s="29"/>
      <c r="I6" s="24"/>
      <c r="J6" s="25"/>
      <c r="K6" s="25"/>
    </row>
    <row r="7" spans="1:11" s="9" customFormat="1" ht="26.1" customHeight="1">
      <c r="A7" s="31">
        <v>5</v>
      </c>
      <c r="B7" s="32" t="s">
        <v>149</v>
      </c>
      <c r="C7" s="22"/>
      <c r="D7" s="23"/>
      <c r="E7" s="22">
        <v>60000</v>
      </c>
      <c r="F7" s="23" t="s">
        <v>131</v>
      </c>
      <c r="G7" s="22"/>
      <c r="H7" s="23"/>
      <c r="I7" s="24"/>
      <c r="J7" s="25"/>
      <c r="K7" s="25"/>
    </row>
    <row r="8" spans="1:11" s="9" customFormat="1" ht="26.1" customHeight="1">
      <c r="A8" s="27">
        <v>6</v>
      </c>
      <c r="B8" s="28" t="s">
        <v>154</v>
      </c>
      <c r="C8" s="29"/>
      <c r="D8" s="30"/>
      <c r="E8" s="29"/>
      <c r="F8" s="29"/>
      <c r="G8" s="29"/>
      <c r="H8" s="29"/>
      <c r="I8" s="24"/>
      <c r="J8" s="25"/>
      <c r="K8" s="25"/>
    </row>
    <row r="9" spans="1:11" s="9" customFormat="1" ht="26.1" customHeight="1">
      <c r="A9" s="31">
        <v>7</v>
      </c>
      <c r="B9" s="32" t="s">
        <v>150</v>
      </c>
      <c r="C9" s="22">
        <v>30000</v>
      </c>
      <c r="D9" s="23" t="s">
        <v>131</v>
      </c>
      <c r="E9" s="22">
        <v>30000</v>
      </c>
      <c r="F9" s="23" t="s">
        <v>131</v>
      </c>
      <c r="G9" s="22"/>
      <c r="H9" s="23"/>
      <c r="I9" s="24"/>
      <c r="J9" s="25"/>
      <c r="K9" s="25"/>
    </row>
    <row r="10" spans="1:11" s="9" customFormat="1" ht="26.1" customHeight="1">
      <c r="A10" s="27">
        <v>8</v>
      </c>
      <c r="B10" s="28" t="s">
        <v>152</v>
      </c>
      <c r="C10" s="29">
        <v>30000</v>
      </c>
      <c r="D10" s="30" t="s">
        <v>131</v>
      </c>
      <c r="E10" s="29">
        <v>30000</v>
      </c>
      <c r="F10" s="30" t="s">
        <v>131</v>
      </c>
      <c r="G10" s="29"/>
      <c r="H10" s="30"/>
      <c r="I10" s="24"/>
      <c r="J10" s="25"/>
      <c r="K10" s="25"/>
    </row>
    <row r="11" spans="1:11" s="9" customFormat="1" ht="26.1" customHeight="1">
      <c r="A11" s="31">
        <v>9</v>
      </c>
      <c r="B11" s="32" t="s">
        <v>162</v>
      </c>
      <c r="C11" s="22">
        <v>30000</v>
      </c>
      <c r="D11" s="23" t="s">
        <v>131</v>
      </c>
      <c r="E11" s="22">
        <v>30000</v>
      </c>
      <c r="F11" s="23" t="s">
        <v>131</v>
      </c>
      <c r="G11" s="22"/>
      <c r="H11" s="23"/>
      <c r="I11" s="24"/>
      <c r="J11" s="25"/>
      <c r="K11" s="25"/>
    </row>
    <row r="12" spans="1:11" s="9" customFormat="1" ht="26.1" customHeight="1">
      <c r="A12" s="27">
        <v>10</v>
      </c>
      <c r="B12" s="28" t="s">
        <v>130</v>
      </c>
      <c r="C12" s="29">
        <v>30000</v>
      </c>
      <c r="D12" s="30" t="s">
        <v>131</v>
      </c>
      <c r="E12" s="29">
        <v>30000</v>
      </c>
      <c r="F12" s="30" t="s">
        <v>131</v>
      </c>
      <c r="G12" s="29"/>
      <c r="H12" s="30"/>
      <c r="I12" s="24"/>
      <c r="J12" s="25"/>
      <c r="K12" s="25"/>
    </row>
    <row r="13" spans="1:11" s="9" customFormat="1" ht="26.1" customHeight="1">
      <c r="A13" s="31">
        <v>11</v>
      </c>
      <c r="B13" s="32" t="s">
        <v>133</v>
      </c>
      <c r="C13" s="22">
        <v>30000</v>
      </c>
      <c r="D13" s="23"/>
      <c r="E13" s="22">
        <v>30000</v>
      </c>
      <c r="F13" s="23" t="s">
        <v>131</v>
      </c>
      <c r="G13" s="22"/>
      <c r="H13" s="23"/>
      <c r="I13" s="24"/>
      <c r="J13" s="25"/>
      <c r="K13" s="25"/>
    </row>
    <row r="14" spans="1:11" s="9" customFormat="1" ht="26.1" customHeight="1">
      <c r="A14" s="27">
        <v>12</v>
      </c>
      <c r="B14" s="28" t="s">
        <v>147</v>
      </c>
      <c r="C14" s="29"/>
      <c r="D14" s="30"/>
      <c r="E14" s="29">
        <v>60000</v>
      </c>
      <c r="F14" s="29"/>
      <c r="G14" s="29"/>
      <c r="H14" s="29"/>
      <c r="I14" s="24"/>
      <c r="J14" s="25"/>
      <c r="K14" s="25"/>
    </row>
    <row r="15" spans="1:11" s="9" customFormat="1" ht="26.1" customHeight="1">
      <c r="A15" s="31">
        <v>13</v>
      </c>
      <c r="B15" s="32" t="s">
        <v>138</v>
      </c>
      <c r="C15" s="22"/>
      <c r="D15" s="23"/>
      <c r="E15" s="22">
        <v>60000</v>
      </c>
      <c r="F15" s="33" t="s">
        <v>131</v>
      </c>
      <c r="G15" s="22"/>
      <c r="H15" s="33"/>
      <c r="I15" s="24"/>
      <c r="J15" s="25"/>
      <c r="K15" s="25"/>
    </row>
    <row r="16" spans="1:11" s="9" customFormat="1" ht="26.1" customHeight="1">
      <c r="A16" s="34">
        <v>14</v>
      </c>
      <c r="B16" s="35" t="s">
        <v>151</v>
      </c>
      <c r="C16" s="36">
        <v>30000</v>
      </c>
      <c r="D16" s="37" t="s">
        <v>131</v>
      </c>
      <c r="E16" s="36">
        <v>30000</v>
      </c>
      <c r="F16" s="38" t="s">
        <v>131</v>
      </c>
      <c r="G16" s="36"/>
      <c r="H16" s="38"/>
      <c r="I16" s="24">
        <f>SUM(I1-I2-I3)</f>
        <v>3202232</v>
      </c>
      <c r="J16" s="25" t="s">
        <v>22</v>
      </c>
      <c r="K16" s="25"/>
    </row>
    <row r="17" spans="1:11" ht="26.1" customHeight="1">
      <c r="A17" s="208" t="s">
        <v>29</v>
      </c>
      <c r="B17" s="209"/>
      <c r="C17" s="41">
        <f>SUM(C3:C16)</f>
        <v>270000</v>
      </c>
      <c r="D17" s="41"/>
      <c r="E17" s="42">
        <f>SUM(E3:E16)</f>
        <v>420000</v>
      </c>
      <c r="F17" s="41"/>
      <c r="G17" s="42">
        <f>SUM(G3:G16)</f>
        <v>0</v>
      </c>
      <c r="H17" s="41"/>
      <c r="I17" s="17"/>
      <c r="J17" s="18"/>
      <c r="K17" s="18"/>
    </row>
    <row r="18" spans="1:11" ht="26.1" customHeight="1">
      <c r="A18" s="43"/>
      <c r="B18" s="44" t="s">
        <v>140</v>
      </c>
      <c r="C18" s="29">
        <v>245000</v>
      </c>
      <c r="D18" s="29"/>
      <c r="E18" s="29">
        <v>229000</v>
      </c>
      <c r="F18" s="29"/>
      <c r="G18" s="43"/>
      <c r="H18" s="29"/>
      <c r="I18" s="17"/>
      <c r="J18" s="18"/>
      <c r="K18" s="18"/>
    </row>
    <row r="19" spans="1:11" ht="26.1" customHeight="1">
      <c r="A19" s="39"/>
      <c r="B19" s="40" t="s">
        <v>164</v>
      </c>
      <c r="C19" s="41">
        <f>SUM(C17-C18)</f>
        <v>25000</v>
      </c>
      <c r="D19" s="41"/>
      <c r="E19" s="42">
        <f>SUM(E17-E18)</f>
        <v>191000</v>
      </c>
      <c r="F19" s="41"/>
      <c r="G19" s="39"/>
      <c r="H19" s="41"/>
      <c r="I19" s="45">
        <f>SUM(C19:H19)</f>
        <v>216000</v>
      </c>
      <c r="J19" s="18" t="s">
        <v>165</v>
      </c>
      <c r="K19" s="18"/>
    </row>
    <row r="20" spans="1:11" ht="26.1" customHeight="1">
      <c r="A20" s="18"/>
      <c r="B20" s="18"/>
      <c r="C20" s="17"/>
      <c r="D20" s="17"/>
      <c r="E20" s="18"/>
      <c r="F20" s="17"/>
      <c r="G20" s="18"/>
      <c r="H20" s="17"/>
      <c r="I20" s="45">
        <f>SUM(I16:I19)</f>
        <v>3418232</v>
      </c>
      <c r="J20" s="18" t="s">
        <v>144</v>
      </c>
      <c r="K20" s="18"/>
    </row>
  </sheetData>
  <mergeCells count="2">
    <mergeCell ref="A1:B1"/>
    <mergeCell ref="A17:B17"/>
  </mergeCells>
  <phoneticPr fontId="19" type="noConversion"/>
  <pageMargins left="0.82652777433395386" right="0.15722222626209259" top="0.39347222447395325" bottom="0.39347222447395325" header="0.31486111879348755" footer="0.31486111879348755"/>
  <pageSetup paperSize="9" scale="97" orientation="landscape" r:id="rId1"/>
  <rowBreaks count="1" manualBreakCount="1">
    <brk id="21" max="104857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O20"/>
  <sheetViews>
    <sheetView zoomScaleSheetLayoutView="75" workbookViewId="0">
      <selection activeCell="C1" sqref="C1"/>
    </sheetView>
  </sheetViews>
  <sheetFormatPr defaultColWidth="8.75" defaultRowHeight="16.5"/>
  <cols>
    <col min="1" max="1" width="5.875" style="1" customWidth="1"/>
    <col min="2" max="2" width="8.125" style="1" customWidth="1"/>
    <col min="3" max="3" width="11.75" style="8" customWidth="1"/>
    <col min="4" max="4" width="5.375" style="8" customWidth="1"/>
    <col min="5" max="5" width="11.875" style="1" bestFit="1" customWidth="1"/>
    <col min="6" max="6" width="5.375" style="8" customWidth="1"/>
    <col min="7" max="7" width="11.875" style="1" customWidth="1"/>
    <col min="8" max="8" width="5.375" style="8" customWidth="1"/>
    <col min="9" max="9" width="10.75" style="1" bestFit="1" customWidth="1"/>
    <col min="10" max="10" width="5.375" style="8" customWidth="1"/>
    <col min="11" max="11" width="11.375" style="1" customWidth="1"/>
    <col min="12" max="12" width="9.875" style="8" customWidth="1"/>
    <col min="13" max="13" width="13.25" style="1" customWidth="1"/>
    <col min="14" max="14" width="12.25" style="1" customWidth="1"/>
    <col min="15" max="15" width="12.875" style="1" customWidth="1"/>
  </cols>
  <sheetData>
    <row r="1" spans="1:15" ht="36" customHeight="1">
      <c r="A1" s="210" t="s">
        <v>53</v>
      </c>
      <c r="B1" s="210"/>
      <c r="M1" s="12">
        <v>3418232</v>
      </c>
      <c r="N1" s="1" t="s">
        <v>28</v>
      </c>
    </row>
    <row r="2" spans="1:15" ht="22.5" customHeight="1">
      <c r="A2" s="13" t="s">
        <v>141</v>
      </c>
      <c r="B2" s="14" t="s">
        <v>148</v>
      </c>
      <c r="C2" s="15">
        <v>42829</v>
      </c>
      <c r="D2" s="15" t="s">
        <v>129</v>
      </c>
      <c r="E2" s="16">
        <v>42914</v>
      </c>
      <c r="F2" s="15" t="s">
        <v>129</v>
      </c>
      <c r="G2" s="16">
        <v>42989</v>
      </c>
      <c r="H2" s="15" t="s">
        <v>129</v>
      </c>
      <c r="I2" s="16">
        <v>43087</v>
      </c>
      <c r="J2" s="15" t="s">
        <v>129</v>
      </c>
      <c r="K2" s="16" t="s">
        <v>137</v>
      </c>
      <c r="L2" s="15" t="s">
        <v>129</v>
      </c>
      <c r="M2" s="17">
        <v>373</v>
      </c>
      <c r="N2" s="19">
        <v>42777</v>
      </c>
      <c r="O2" s="10"/>
    </row>
    <row r="3" spans="1:15" s="9" customFormat="1" ht="26.1" customHeight="1">
      <c r="A3" s="20">
        <v>1</v>
      </c>
      <c r="B3" s="21" t="s">
        <v>143</v>
      </c>
      <c r="C3" s="22">
        <v>30000</v>
      </c>
      <c r="D3" s="23" t="s">
        <v>131</v>
      </c>
      <c r="E3" s="22">
        <v>30000</v>
      </c>
      <c r="F3" s="23" t="s">
        <v>131</v>
      </c>
      <c r="G3" s="22">
        <v>30000</v>
      </c>
      <c r="H3" s="23" t="s">
        <v>131</v>
      </c>
      <c r="I3" s="22">
        <v>30000</v>
      </c>
      <c r="J3" s="23" t="s">
        <v>131</v>
      </c>
      <c r="K3" s="22"/>
      <c r="L3" s="23"/>
      <c r="M3" s="24">
        <v>733</v>
      </c>
      <c r="N3" s="26">
        <v>42868</v>
      </c>
      <c r="O3" s="11"/>
    </row>
    <row r="4" spans="1:15" s="9" customFormat="1" ht="26.1" customHeight="1">
      <c r="A4" s="27">
        <v>2</v>
      </c>
      <c r="B4" s="28" t="s">
        <v>142</v>
      </c>
      <c r="C4" s="29">
        <v>30000</v>
      </c>
      <c r="D4" s="30" t="s">
        <v>131</v>
      </c>
      <c r="E4" s="29">
        <v>30000</v>
      </c>
      <c r="F4" s="23" t="s">
        <v>131</v>
      </c>
      <c r="G4" s="29">
        <v>30000</v>
      </c>
      <c r="H4" s="23" t="s">
        <v>131</v>
      </c>
      <c r="I4" s="29">
        <v>30000</v>
      </c>
      <c r="J4" s="23" t="s">
        <v>131</v>
      </c>
      <c r="K4" s="29"/>
      <c r="L4" s="30"/>
      <c r="M4" s="24">
        <v>754</v>
      </c>
      <c r="N4" s="26">
        <v>42959</v>
      </c>
    </row>
    <row r="5" spans="1:15" s="9" customFormat="1" ht="26.1" customHeight="1">
      <c r="A5" s="31">
        <v>3</v>
      </c>
      <c r="B5" s="32" t="s">
        <v>132</v>
      </c>
      <c r="C5" s="22">
        <v>60000</v>
      </c>
      <c r="D5" s="30" t="s">
        <v>131</v>
      </c>
      <c r="E5" s="22">
        <v>30000</v>
      </c>
      <c r="F5" s="23" t="s">
        <v>131</v>
      </c>
      <c r="G5" s="22">
        <v>30000</v>
      </c>
      <c r="H5" s="23" t="s">
        <v>131</v>
      </c>
      <c r="I5" s="22">
        <v>30000</v>
      </c>
      <c r="J5" s="23" t="s">
        <v>131</v>
      </c>
      <c r="K5" s="22"/>
      <c r="L5" s="22"/>
      <c r="M5" s="24">
        <v>730</v>
      </c>
      <c r="N5" s="26">
        <v>43050</v>
      </c>
    </row>
    <row r="6" spans="1:15" s="9" customFormat="1" ht="26.1" customHeight="1">
      <c r="A6" s="27">
        <v>4</v>
      </c>
      <c r="B6" s="28" t="s">
        <v>136</v>
      </c>
      <c r="C6" s="29"/>
      <c r="D6" s="57" t="s">
        <v>153</v>
      </c>
      <c r="E6" s="29"/>
      <c r="F6" s="57" t="s">
        <v>153</v>
      </c>
      <c r="G6" s="29"/>
      <c r="H6" s="57" t="s">
        <v>153</v>
      </c>
      <c r="I6" s="29"/>
      <c r="J6" s="57" t="s">
        <v>153</v>
      </c>
      <c r="K6" s="29">
        <v>180000</v>
      </c>
      <c r="L6" s="29"/>
      <c r="M6" s="62" t="s">
        <v>38</v>
      </c>
      <c r="N6" s="25"/>
    </row>
    <row r="7" spans="1:15" s="9" customFormat="1" ht="26.1" customHeight="1">
      <c r="A7" s="48">
        <v>5</v>
      </c>
      <c r="B7" s="49" t="s">
        <v>149</v>
      </c>
      <c r="C7" s="50">
        <v>30000</v>
      </c>
      <c r="D7" s="37" t="s">
        <v>131</v>
      </c>
      <c r="E7" s="50"/>
      <c r="F7" s="51"/>
      <c r="G7" s="22">
        <v>60000</v>
      </c>
      <c r="H7" s="23" t="s">
        <v>131</v>
      </c>
      <c r="I7" s="22">
        <v>30000</v>
      </c>
      <c r="J7" s="23" t="s">
        <v>131</v>
      </c>
      <c r="K7" s="22"/>
      <c r="L7" s="23"/>
      <c r="M7" s="62"/>
      <c r="N7" s="25"/>
    </row>
    <row r="8" spans="1:15" s="9" customFormat="1" ht="26.1" customHeight="1">
      <c r="A8" s="54">
        <v>6</v>
      </c>
      <c r="B8" s="54" t="s">
        <v>154</v>
      </c>
      <c r="C8" s="58"/>
      <c r="D8" s="59"/>
      <c r="E8" s="58"/>
      <c r="F8" s="58"/>
      <c r="G8" s="55"/>
      <c r="H8" s="55"/>
      <c r="I8" s="55"/>
      <c r="J8" s="55"/>
      <c r="K8" s="55">
        <v>120000</v>
      </c>
      <c r="L8" s="55"/>
      <c r="M8" s="62" t="s">
        <v>38</v>
      </c>
      <c r="N8" s="25"/>
    </row>
    <row r="9" spans="1:15" s="9" customFormat="1" ht="26.1" customHeight="1">
      <c r="A9" s="20">
        <v>7</v>
      </c>
      <c r="B9" s="21" t="s">
        <v>150</v>
      </c>
      <c r="C9" s="52"/>
      <c r="D9" s="53"/>
      <c r="E9" s="52">
        <v>60000</v>
      </c>
      <c r="F9" s="53" t="s">
        <v>131</v>
      </c>
      <c r="G9" s="22">
        <v>30000</v>
      </c>
      <c r="H9" s="23" t="s">
        <v>131</v>
      </c>
      <c r="I9" s="22">
        <v>30000</v>
      </c>
      <c r="J9" s="23" t="s">
        <v>131</v>
      </c>
      <c r="K9" s="22"/>
      <c r="L9" s="23"/>
      <c r="M9" s="60">
        <v>200000</v>
      </c>
      <c r="N9" s="25" t="s">
        <v>65</v>
      </c>
      <c r="O9" s="9" t="s">
        <v>41</v>
      </c>
    </row>
    <row r="10" spans="1:15" s="9" customFormat="1" ht="26.1" customHeight="1">
      <c r="A10" s="27">
        <v>8</v>
      </c>
      <c r="B10" s="28" t="s">
        <v>152</v>
      </c>
      <c r="C10" s="29">
        <v>30000</v>
      </c>
      <c r="D10" s="30" t="s">
        <v>131</v>
      </c>
      <c r="E10" s="29">
        <v>30000</v>
      </c>
      <c r="F10" s="23" t="s">
        <v>131</v>
      </c>
      <c r="G10" s="29">
        <v>30000</v>
      </c>
      <c r="H10" s="23" t="s">
        <v>131</v>
      </c>
      <c r="I10" s="29">
        <v>30000</v>
      </c>
      <c r="J10" s="23" t="s">
        <v>131</v>
      </c>
      <c r="K10" s="29"/>
      <c r="L10" s="30"/>
      <c r="M10" s="24"/>
      <c r="N10" s="25"/>
    </row>
    <row r="11" spans="1:15" s="9" customFormat="1" ht="26.1" customHeight="1">
      <c r="A11" s="31">
        <v>9</v>
      </c>
      <c r="B11" s="32" t="s">
        <v>162</v>
      </c>
      <c r="C11" s="22">
        <v>30000</v>
      </c>
      <c r="D11" s="30" t="s">
        <v>131</v>
      </c>
      <c r="E11" s="22">
        <v>30000</v>
      </c>
      <c r="F11" s="23" t="s">
        <v>131</v>
      </c>
      <c r="G11" s="22"/>
      <c r="H11" s="56" t="s">
        <v>153</v>
      </c>
      <c r="I11" s="22">
        <v>60000</v>
      </c>
      <c r="J11" s="23" t="s">
        <v>131</v>
      </c>
      <c r="K11" s="22"/>
      <c r="L11" s="23"/>
      <c r="M11" s="24"/>
      <c r="N11" s="25"/>
    </row>
    <row r="12" spans="1:15" s="9" customFormat="1" ht="26.1" customHeight="1">
      <c r="A12" s="27">
        <v>10</v>
      </c>
      <c r="B12" s="28" t="s">
        <v>130</v>
      </c>
      <c r="C12" s="29">
        <v>30000</v>
      </c>
      <c r="D12" s="30" t="s">
        <v>131</v>
      </c>
      <c r="E12" s="29">
        <v>30000</v>
      </c>
      <c r="F12" s="23" t="s">
        <v>131</v>
      </c>
      <c r="G12" s="29">
        <v>30000</v>
      </c>
      <c r="H12" s="23" t="s">
        <v>131</v>
      </c>
      <c r="I12" s="29">
        <v>30000</v>
      </c>
      <c r="J12" s="23" t="s">
        <v>131</v>
      </c>
      <c r="K12" s="29"/>
      <c r="L12" s="30"/>
      <c r="M12" s="24"/>
      <c r="N12" s="25"/>
    </row>
    <row r="13" spans="1:15" s="9" customFormat="1" ht="26.1" customHeight="1">
      <c r="A13" s="31">
        <v>11</v>
      </c>
      <c r="B13" s="32" t="s">
        <v>133</v>
      </c>
      <c r="C13" s="22">
        <v>30000</v>
      </c>
      <c r="D13" s="30" t="s">
        <v>131</v>
      </c>
      <c r="E13" s="22"/>
      <c r="F13" s="56" t="s">
        <v>153</v>
      </c>
      <c r="G13" s="22">
        <v>60000</v>
      </c>
      <c r="H13" s="23" t="s">
        <v>131</v>
      </c>
      <c r="I13" s="22">
        <v>30000</v>
      </c>
      <c r="J13" s="23" t="s">
        <v>131</v>
      </c>
      <c r="K13" s="22"/>
      <c r="L13" s="23"/>
      <c r="M13" s="24"/>
      <c r="N13" s="25"/>
    </row>
    <row r="14" spans="1:15" s="9" customFormat="1" ht="26.1" customHeight="1">
      <c r="A14" s="27">
        <v>12</v>
      </c>
      <c r="B14" s="28" t="s">
        <v>147</v>
      </c>
      <c r="C14" s="29">
        <v>30000</v>
      </c>
      <c r="D14" s="30"/>
      <c r="E14" s="29">
        <v>30000</v>
      </c>
      <c r="F14" s="23" t="s">
        <v>131</v>
      </c>
      <c r="G14" s="29">
        <v>30000</v>
      </c>
      <c r="H14" s="57" t="s">
        <v>153</v>
      </c>
      <c r="I14" s="29">
        <v>30000</v>
      </c>
      <c r="J14" s="23" t="s">
        <v>131</v>
      </c>
      <c r="K14" s="29"/>
      <c r="L14" s="29"/>
      <c r="M14" s="24"/>
      <c r="N14" s="25"/>
    </row>
    <row r="15" spans="1:15" s="9" customFormat="1" ht="26.1" customHeight="1">
      <c r="A15" s="31">
        <v>13</v>
      </c>
      <c r="B15" s="32" t="s">
        <v>138</v>
      </c>
      <c r="C15" s="22">
        <v>30000</v>
      </c>
      <c r="D15" s="30" t="s">
        <v>131</v>
      </c>
      <c r="E15" s="22">
        <v>30000</v>
      </c>
      <c r="F15" s="23" t="s">
        <v>131</v>
      </c>
      <c r="G15" s="22">
        <v>30000</v>
      </c>
      <c r="H15" s="23" t="s">
        <v>131</v>
      </c>
      <c r="I15" s="22">
        <v>30000</v>
      </c>
      <c r="J15" s="23" t="s">
        <v>131</v>
      </c>
      <c r="K15" s="22"/>
      <c r="L15" s="33"/>
      <c r="M15" s="24"/>
      <c r="N15" s="25"/>
    </row>
    <row r="16" spans="1:15" s="9" customFormat="1" ht="26.1" customHeight="1">
      <c r="A16" s="34">
        <v>14</v>
      </c>
      <c r="B16" s="35" t="s">
        <v>151</v>
      </c>
      <c r="C16" s="36">
        <v>30000</v>
      </c>
      <c r="D16" s="30" t="s">
        <v>131</v>
      </c>
      <c r="E16" s="36">
        <v>30000</v>
      </c>
      <c r="F16" s="23" t="s">
        <v>131</v>
      </c>
      <c r="G16" s="36">
        <v>30000</v>
      </c>
      <c r="H16" s="23" t="s">
        <v>131</v>
      </c>
      <c r="I16" s="36">
        <v>30000</v>
      </c>
      <c r="J16" s="23" t="s">
        <v>131</v>
      </c>
      <c r="K16" s="36"/>
      <c r="L16" s="38"/>
      <c r="M16" s="24"/>
      <c r="N16" s="25"/>
    </row>
    <row r="17" spans="1:14" ht="26.1" customHeight="1">
      <c r="A17" s="208" t="s">
        <v>29</v>
      </c>
      <c r="B17" s="209"/>
      <c r="C17" s="41">
        <f>SUM(C3:C16)</f>
        <v>360000</v>
      </c>
      <c r="D17" s="41"/>
      <c r="E17" s="42">
        <f>SUM(E3:E16)</f>
        <v>330000</v>
      </c>
      <c r="F17" s="41"/>
      <c r="G17" s="42">
        <f>SUM(G3:G16)</f>
        <v>390000</v>
      </c>
      <c r="H17" s="41"/>
      <c r="I17" s="63">
        <f>SUM(I3:I16)</f>
        <v>390000</v>
      </c>
      <c r="J17" s="41"/>
      <c r="K17" s="42">
        <f>SUM(K3:K16)</f>
        <v>300000</v>
      </c>
      <c r="L17" s="41"/>
      <c r="M17" s="17"/>
      <c r="N17" s="18"/>
    </row>
    <row r="18" spans="1:14" ht="26.1" customHeight="1">
      <c r="A18" s="43"/>
      <c r="B18" s="44" t="s">
        <v>140</v>
      </c>
      <c r="C18" s="61">
        <v>369000</v>
      </c>
      <c r="D18" s="29"/>
      <c r="E18" s="61">
        <v>250000</v>
      </c>
      <c r="F18" s="29"/>
      <c r="G18" s="65">
        <v>246000</v>
      </c>
      <c r="H18" s="29"/>
      <c r="I18" s="64">
        <v>356000</v>
      </c>
      <c r="J18" s="29"/>
      <c r="K18" s="43"/>
      <c r="L18" s="29"/>
      <c r="M18" s="17"/>
      <c r="N18" s="18"/>
    </row>
    <row r="19" spans="1:14" ht="26.1" customHeight="1">
      <c r="A19" s="39"/>
      <c r="B19" s="40" t="s">
        <v>164</v>
      </c>
      <c r="C19" s="41">
        <f>SUM(C17-C18)</f>
        <v>-9000</v>
      </c>
      <c r="D19" s="41"/>
      <c r="E19" s="42">
        <f>SUM(E17-E18)</f>
        <v>80000</v>
      </c>
      <c r="F19" s="42"/>
      <c r="G19" s="42">
        <f t="shared" ref="G19:I19" si="0">SUM(G17-G18)</f>
        <v>144000</v>
      </c>
      <c r="H19" s="42"/>
      <c r="I19" s="63">
        <f t="shared" si="0"/>
        <v>34000</v>
      </c>
      <c r="J19" s="41"/>
      <c r="K19" s="39"/>
      <c r="L19" s="41"/>
      <c r="M19" s="45">
        <f>SUM(C19:G20:I19)</f>
        <v>349000</v>
      </c>
      <c r="N19" s="18" t="s">
        <v>165</v>
      </c>
    </row>
    <row r="20" spans="1:14" ht="26.1" customHeight="1">
      <c r="A20" s="18"/>
      <c r="B20" s="18"/>
      <c r="C20" s="17"/>
      <c r="D20" s="17"/>
      <c r="E20" s="18"/>
      <c r="F20" s="17"/>
      <c r="G20" s="66">
        <v>100000</v>
      </c>
      <c r="H20" s="211" t="s">
        <v>25</v>
      </c>
      <c r="I20" s="211"/>
      <c r="J20" s="70"/>
      <c r="K20" s="71">
        <v>43452</v>
      </c>
      <c r="L20" s="17"/>
      <c r="M20" s="45">
        <f>SUM(M1+M2+M3+M4+M5+M19-M9)</f>
        <v>3569822</v>
      </c>
      <c r="N20" s="18" t="s">
        <v>144</v>
      </c>
    </row>
  </sheetData>
  <mergeCells count="3">
    <mergeCell ref="A1:B1"/>
    <mergeCell ref="A17:B17"/>
    <mergeCell ref="H20:I20"/>
  </mergeCells>
  <phoneticPr fontId="19" type="noConversion"/>
  <pageMargins left="0.23986111581325531" right="0.18000000715255737" top="0.47986111044883728" bottom="0.37986111640930176" header="0.31486111879348755" footer="0.31486111879348755"/>
  <pageSetup paperSize="9" scale="94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P21"/>
  <sheetViews>
    <sheetView zoomScaleSheetLayoutView="75" workbookViewId="0">
      <selection activeCell="C13" sqref="C13"/>
    </sheetView>
  </sheetViews>
  <sheetFormatPr defaultColWidth="8.75" defaultRowHeight="16.5"/>
  <cols>
    <col min="1" max="1" width="5.875" style="1" customWidth="1"/>
    <col min="2" max="2" width="9.25" style="1" customWidth="1"/>
    <col min="3" max="3" width="11.125" style="8" customWidth="1"/>
    <col min="4" max="4" width="5.375" style="8" customWidth="1"/>
    <col min="5" max="5" width="11.25" style="1" customWidth="1"/>
    <col min="6" max="6" width="5.375" style="8" customWidth="1"/>
    <col min="7" max="7" width="11.125" style="1" customWidth="1"/>
    <col min="8" max="8" width="5.375" style="8" customWidth="1"/>
    <col min="9" max="9" width="11.375" style="1" customWidth="1"/>
    <col min="10" max="10" width="5.375" style="8" customWidth="1"/>
    <col min="11" max="11" width="13" style="1" customWidth="1"/>
    <col min="12" max="12" width="12.125" style="8" customWidth="1"/>
    <col min="13" max="13" width="18.5" style="1" customWidth="1"/>
    <col min="14" max="14" width="15.625" style="1" customWidth="1"/>
    <col min="15" max="15" width="12.25" style="1" customWidth="1"/>
    <col min="16" max="16" width="12.875" style="1" customWidth="1"/>
  </cols>
  <sheetData>
    <row r="1" spans="1:15" ht="28.5" customHeight="1">
      <c r="A1" s="210" t="s">
        <v>62</v>
      </c>
      <c r="B1" s="210"/>
      <c r="I1" s="220" t="s">
        <v>56</v>
      </c>
      <c r="J1" s="220"/>
      <c r="K1" s="212">
        <v>3569822</v>
      </c>
      <c r="L1" s="213"/>
    </row>
    <row r="2" spans="1:15" ht="22.5" customHeight="1">
      <c r="A2" s="13" t="s">
        <v>141</v>
      </c>
      <c r="B2" s="14" t="s">
        <v>148</v>
      </c>
      <c r="C2" s="15" t="s">
        <v>60</v>
      </c>
      <c r="D2" s="15" t="s">
        <v>129</v>
      </c>
      <c r="E2" s="16">
        <v>43276</v>
      </c>
      <c r="F2" s="15" t="s">
        <v>129</v>
      </c>
      <c r="G2" s="16">
        <v>43395</v>
      </c>
      <c r="H2" s="15" t="s">
        <v>129</v>
      </c>
      <c r="I2" s="16">
        <v>43444</v>
      </c>
      <c r="J2" s="15" t="s">
        <v>129</v>
      </c>
      <c r="K2" s="16" t="s">
        <v>159</v>
      </c>
      <c r="L2" s="15" t="s">
        <v>146</v>
      </c>
      <c r="M2" s="77" t="s">
        <v>163</v>
      </c>
      <c r="N2" s="19"/>
      <c r="O2" s="10"/>
    </row>
    <row r="3" spans="1:15" s="9" customFormat="1" ht="26.1" customHeight="1">
      <c r="A3" s="20">
        <v>1</v>
      </c>
      <c r="B3" s="21" t="s">
        <v>143</v>
      </c>
      <c r="C3" s="22">
        <v>30000</v>
      </c>
      <c r="D3" s="73" t="s">
        <v>158</v>
      </c>
      <c r="E3" s="22">
        <v>30000</v>
      </c>
      <c r="F3" s="73" t="s">
        <v>158</v>
      </c>
      <c r="G3" s="22">
        <v>30000</v>
      </c>
      <c r="H3" s="73" t="s">
        <v>158</v>
      </c>
      <c r="I3" s="22">
        <v>30000</v>
      </c>
      <c r="J3" s="73" t="s">
        <v>158</v>
      </c>
      <c r="K3" s="61">
        <v>300000</v>
      </c>
      <c r="L3" s="76">
        <v>43222</v>
      </c>
      <c r="M3" s="78" t="s">
        <v>31</v>
      </c>
      <c r="N3" s="26"/>
      <c r="O3" s="11"/>
    </row>
    <row r="4" spans="1:15" s="9" customFormat="1" ht="26.1" customHeight="1">
      <c r="A4" s="31">
        <v>2</v>
      </c>
      <c r="B4" s="32" t="s">
        <v>142</v>
      </c>
      <c r="C4" s="22">
        <v>30000</v>
      </c>
      <c r="D4" s="73" t="s">
        <v>158</v>
      </c>
      <c r="E4" s="22">
        <v>30000</v>
      </c>
      <c r="F4" s="73" t="s">
        <v>158</v>
      </c>
      <c r="G4" s="22">
        <v>30000</v>
      </c>
      <c r="H4" s="73" t="s">
        <v>158</v>
      </c>
      <c r="I4" s="22">
        <v>30000</v>
      </c>
      <c r="J4" s="73" t="s">
        <v>158</v>
      </c>
      <c r="K4" s="61">
        <v>200000</v>
      </c>
      <c r="L4" s="76">
        <v>43337</v>
      </c>
      <c r="M4" s="68" t="s">
        <v>34</v>
      </c>
      <c r="N4" s="26"/>
    </row>
    <row r="5" spans="1:15" s="9" customFormat="1" ht="26.1" customHeight="1">
      <c r="A5" s="31">
        <v>3</v>
      </c>
      <c r="B5" s="32" t="s">
        <v>132</v>
      </c>
      <c r="C5" s="22">
        <v>30000</v>
      </c>
      <c r="D5" s="73" t="s">
        <v>158</v>
      </c>
      <c r="E5" s="22">
        <v>30000</v>
      </c>
      <c r="F5" s="73" t="s">
        <v>158</v>
      </c>
      <c r="G5" s="22">
        <v>30000</v>
      </c>
      <c r="H5" s="73" t="s">
        <v>158</v>
      </c>
      <c r="I5" s="22">
        <v>30000</v>
      </c>
      <c r="J5" s="73" t="s">
        <v>158</v>
      </c>
      <c r="K5" s="61">
        <v>300000</v>
      </c>
      <c r="L5" s="81">
        <v>43453</v>
      </c>
      <c r="M5" s="68" t="s">
        <v>15</v>
      </c>
      <c r="N5" s="85"/>
    </row>
    <row r="6" spans="1:15" s="9" customFormat="1" ht="26.1" customHeight="1">
      <c r="A6" s="48">
        <v>4</v>
      </c>
      <c r="B6" s="49" t="s">
        <v>136</v>
      </c>
      <c r="C6" s="50">
        <v>210000</v>
      </c>
      <c r="D6" s="75" t="s">
        <v>158</v>
      </c>
      <c r="E6" s="50"/>
      <c r="F6" s="73" t="s">
        <v>157</v>
      </c>
      <c r="G6" s="22">
        <v>60000</v>
      </c>
      <c r="H6" s="73" t="s">
        <v>158</v>
      </c>
      <c r="I6" s="22">
        <v>30000</v>
      </c>
      <c r="J6" s="73" t="s">
        <v>158</v>
      </c>
      <c r="K6" s="61"/>
      <c r="L6" s="80"/>
      <c r="M6" s="68"/>
      <c r="N6" s="24"/>
    </row>
    <row r="7" spans="1:15" s="9" customFormat="1" ht="26.1" customHeight="1">
      <c r="A7" s="23">
        <v>5</v>
      </c>
      <c r="B7" s="23" t="s">
        <v>149</v>
      </c>
      <c r="C7" s="22">
        <v>30000</v>
      </c>
      <c r="D7" s="73" t="s">
        <v>158</v>
      </c>
      <c r="E7" s="22"/>
      <c r="F7" s="73" t="s">
        <v>157</v>
      </c>
      <c r="G7" s="22">
        <v>60000</v>
      </c>
      <c r="H7" s="73" t="s">
        <v>158</v>
      </c>
      <c r="I7" s="22">
        <v>30000</v>
      </c>
      <c r="J7" s="73" t="s">
        <v>158</v>
      </c>
      <c r="K7" s="61"/>
      <c r="L7" s="76"/>
      <c r="M7" s="68"/>
      <c r="N7" s="24"/>
    </row>
    <row r="8" spans="1:15" s="9" customFormat="1" ht="26.1" customHeight="1">
      <c r="A8" s="48">
        <v>6</v>
      </c>
      <c r="B8" s="23" t="s">
        <v>150</v>
      </c>
      <c r="C8" s="22">
        <v>30000</v>
      </c>
      <c r="D8" s="73" t="s">
        <v>158</v>
      </c>
      <c r="E8" s="22"/>
      <c r="F8" s="73" t="s">
        <v>157</v>
      </c>
      <c r="G8" s="22">
        <v>60000</v>
      </c>
      <c r="H8" s="73" t="s">
        <v>158</v>
      </c>
      <c r="I8" s="22">
        <v>30000</v>
      </c>
      <c r="J8" s="73" t="s">
        <v>158</v>
      </c>
      <c r="K8" s="61"/>
      <c r="L8" s="76"/>
      <c r="M8" s="68"/>
      <c r="N8" s="24"/>
    </row>
    <row r="9" spans="1:15" s="9" customFormat="1" ht="26.1" customHeight="1">
      <c r="A9" s="23">
        <v>7</v>
      </c>
      <c r="B9" s="21" t="s">
        <v>152</v>
      </c>
      <c r="C9" s="52">
        <v>30000</v>
      </c>
      <c r="D9" s="74" t="s">
        <v>158</v>
      </c>
      <c r="E9" s="52">
        <v>30000</v>
      </c>
      <c r="F9" s="73" t="s">
        <v>158</v>
      </c>
      <c r="G9" s="22">
        <v>30000</v>
      </c>
      <c r="H9" s="73" t="s">
        <v>158</v>
      </c>
      <c r="I9" s="22">
        <v>30000</v>
      </c>
      <c r="J9" s="73" t="s">
        <v>158</v>
      </c>
      <c r="K9" s="61"/>
      <c r="L9" s="76"/>
      <c r="M9" s="68"/>
      <c r="N9" s="24"/>
    </row>
    <row r="10" spans="1:15" s="9" customFormat="1" ht="26.1" customHeight="1">
      <c r="A10" s="48">
        <v>8</v>
      </c>
      <c r="B10" s="32" t="s">
        <v>162</v>
      </c>
      <c r="C10" s="22">
        <v>30000</v>
      </c>
      <c r="D10" s="73" t="s">
        <v>158</v>
      </c>
      <c r="E10" s="22">
        <v>30000</v>
      </c>
      <c r="F10" s="73" t="s">
        <v>158</v>
      </c>
      <c r="G10" s="22">
        <v>30000</v>
      </c>
      <c r="H10" s="73" t="s">
        <v>158</v>
      </c>
      <c r="I10" s="22">
        <v>30000</v>
      </c>
      <c r="J10" s="73" t="s">
        <v>158</v>
      </c>
      <c r="K10" s="61"/>
      <c r="L10" s="76"/>
      <c r="M10" s="68"/>
      <c r="N10" s="24"/>
    </row>
    <row r="11" spans="1:15" s="9" customFormat="1" ht="26.1" customHeight="1">
      <c r="A11" s="23">
        <v>9</v>
      </c>
      <c r="B11" s="32" t="s">
        <v>130</v>
      </c>
      <c r="C11" s="22">
        <v>30000</v>
      </c>
      <c r="D11" s="73" t="s">
        <v>158</v>
      </c>
      <c r="E11" s="22">
        <v>30000</v>
      </c>
      <c r="F11" s="73" t="s">
        <v>158</v>
      </c>
      <c r="G11" s="22">
        <v>30000</v>
      </c>
      <c r="H11" s="73" t="s">
        <v>158</v>
      </c>
      <c r="I11" s="22">
        <v>30000</v>
      </c>
      <c r="J11" s="73" t="s">
        <v>158</v>
      </c>
      <c r="K11" s="61"/>
      <c r="L11" s="76"/>
      <c r="M11" s="68"/>
      <c r="N11" s="24"/>
    </row>
    <row r="12" spans="1:15" s="9" customFormat="1" ht="26.1" customHeight="1">
      <c r="A12" s="48">
        <v>10</v>
      </c>
      <c r="B12" s="32" t="s">
        <v>133</v>
      </c>
      <c r="C12" s="22">
        <v>30000</v>
      </c>
      <c r="D12" s="73" t="s">
        <v>157</v>
      </c>
      <c r="E12" s="73"/>
      <c r="F12" s="73" t="s">
        <v>157</v>
      </c>
      <c r="G12" s="22">
        <v>60000</v>
      </c>
      <c r="H12" s="73" t="s">
        <v>158</v>
      </c>
      <c r="I12" s="22"/>
      <c r="J12" s="73" t="s">
        <v>157</v>
      </c>
      <c r="K12" s="61"/>
      <c r="L12" s="76"/>
      <c r="M12" s="68"/>
      <c r="N12" s="24"/>
    </row>
    <row r="13" spans="1:15" s="9" customFormat="1" ht="26.1" customHeight="1">
      <c r="A13" s="23">
        <v>11</v>
      </c>
      <c r="B13" s="32" t="s">
        <v>147</v>
      </c>
      <c r="C13" s="72">
        <v>30000</v>
      </c>
      <c r="D13" s="73" t="s">
        <v>157</v>
      </c>
      <c r="E13" s="22">
        <v>30000</v>
      </c>
      <c r="F13" s="73" t="s">
        <v>158</v>
      </c>
      <c r="G13" s="22"/>
      <c r="H13" s="73" t="s">
        <v>158</v>
      </c>
      <c r="I13" s="72">
        <v>60000</v>
      </c>
      <c r="J13" s="73" t="s">
        <v>158</v>
      </c>
      <c r="K13" s="61"/>
      <c r="L13" s="80"/>
      <c r="M13" s="68"/>
      <c r="N13" s="24"/>
    </row>
    <row r="14" spans="1:15" s="9" customFormat="1" ht="26.1" customHeight="1">
      <c r="A14" s="48">
        <v>12</v>
      </c>
      <c r="B14" s="32" t="s">
        <v>138</v>
      </c>
      <c r="C14" s="22"/>
      <c r="D14" s="73" t="s">
        <v>157</v>
      </c>
      <c r="E14" s="22">
        <v>60000</v>
      </c>
      <c r="F14" s="73" t="s">
        <v>158</v>
      </c>
      <c r="G14" s="22"/>
      <c r="H14" s="73" t="s">
        <v>157</v>
      </c>
      <c r="I14" s="22">
        <v>60000</v>
      </c>
      <c r="J14" s="73" t="s">
        <v>158</v>
      </c>
      <c r="K14" s="61"/>
      <c r="L14" s="81"/>
      <c r="M14" s="68"/>
      <c r="N14" s="24"/>
    </row>
    <row r="15" spans="1:15" s="9" customFormat="1" ht="26.1" customHeight="1">
      <c r="A15" s="23">
        <v>13</v>
      </c>
      <c r="B15" s="49" t="s">
        <v>151</v>
      </c>
      <c r="C15" s="50">
        <v>30671</v>
      </c>
      <c r="D15" s="73" t="s">
        <v>158</v>
      </c>
      <c r="E15" s="50">
        <v>30791</v>
      </c>
      <c r="F15" s="73" t="s">
        <v>158</v>
      </c>
      <c r="G15" s="50">
        <v>30000</v>
      </c>
      <c r="H15" s="73" t="s">
        <v>158</v>
      </c>
      <c r="I15" s="50">
        <v>30789</v>
      </c>
      <c r="J15" s="73" t="s">
        <v>158</v>
      </c>
      <c r="K15" s="79">
        <f>SUM(K3:K14)</f>
        <v>800000</v>
      </c>
      <c r="L15" s="81"/>
      <c r="M15" s="68"/>
      <c r="N15" s="25"/>
    </row>
    <row r="16" spans="1:15" s="9" customFormat="1" ht="26.1" customHeight="1">
      <c r="A16" s="222"/>
      <c r="B16" s="223"/>
      <c r="C16" s="50"/>
      <c r="D16" s="76"/>
      <c r="E16" s="50"/>
      <c r="F16" s="23"/>
      <c r="G16" s="50">
        <v>200000</v>
      </c>
      <c r="H16" s="23"/>
      <c r="I16" s="50"/>
      <c r="J16" s="23"/>
      <c r="K16" s="51"/>
      <c r="L16" s="50"/>
      <c r="M16" s="81"/>
      <c r="N16" s="25"/>
    </row>
    <row r="17" spans="1:14" s="9" customFormat="1" ht="26.1" customHeight="1">
      <c r="A17" s="217" t="s">
        <v>29</v>
      </c>
      <c r="B17" s="218"/>
      <c r="C17" s="22">
        <f>SUM(C3:C16)</f>
        <v>540671</v>
      </c>
      <c r="D17" s="22"/>
      <c r="E17" s="22">
        <f t="shared" ref="E17:I17" si="0">SUM(E3:E16)</f>
        <v>300791</v>
      </c>
      <c r="F17" s="22"/>
      <c r="G17" s="22">
        <f t="shared" si="0"/>
        <v>650000</v>
      </c>
      <c r="H17" s="22"/>
      <c r="I17" s="22">
        <f t="shared" si="0"/>
        <v>420789</v>
      </c>
      <c r="J17" s="22" t="s">
        <v>139</v>
      </c>
      <c r="K17" s="22">
        <f>SUM(C17:J17)</f>
        <v>1912251</v>
      </c>
      <c r="L17" s="86"/>
      <c r="M17" s="80"/>
      <c r="N17" s="25"/>
    </row>
    <row r="18" spans="1:14" ht="26.1" customHeight="1">
      <c r="A18" s="217" t="s">
        <v>140</v>
      </c>
      <c r="B18" s="218"/>
      <c r="C18" s="22">
        <v>261000</v>
      </c>
      <c r="D18" s="22"/>
      <c r="E18" s="22">
        <v>159000</v>
      </c>
      <c r="F18" s="22"/>
      <c r="G18" s="67">
        <v>296000</v>
      </c>
      <c r="H18" s="22"/>
      <c r="I18" s="67">
        <v>276000</v>
      </c>
      <c r="J18" s="22" t="s">
        <v>139</v>
      </c>
      <c r="K18" s="22">
        <f>SUM(C18:J18)</f>
        <v>992000</v>
      </c>
      <c r="L18" s="86"/>
      <c r="M18" s="80"/>
      <c r="N18" s="18"/>
    </row>
    <row r="19" spans="1:14" ht="26.1" customHeight="1">
      <c r="A19" s="208" t="s">
        <v>164</v>
      </c>
      <c r="B19" s="209"/>
      <c r="C19" s="82">
        <f>SUM(C17-C18)</f>
        <v>279671</v>
      </c>
      <c r="D19" s="82"/>
      <c r="E19" s="83">
        <f>SUM(E17-E18)</f>
        <v>141791</v>
      </c>
      <c r="F19" s="83"/>
      <c r="G19" s="83">
        <f t="shared" ref="G19:I19" si="1">SUM(G17-G18)</f>
        <v>354000</v>
      </c>
      <c r="H19" s="83"/>
      <c r="I19" s="84">
        <f t="shared" si="1"/>
        <v>144789</v>
      </c>
      <c r="J19" s="82"/>
      <c r="K19" s="82">
        <f>SUM(C19:J19)</f>
        <v>920251</v>
      </c>
      <c r="L19" s="86"/>
      <c r="M19" s="41"/>
      <c r="N19" s="18"/>
    </row>
    <row r="20" spans="1:14" ht="26.1" customHeight="1">
      <c r="A20" s="221" t="s">
        <v>198</v>
      </c>
      <c r="B20" s="221"/>
      <c r="C20" s="221"/>
      <c r="D20" s="221"/>
      <c r="E20" s="18"/>
      <c r="F20" s="17"/>
      <c r="G20" s="69"/>
      <c r="H20" s="219" t="s">
        <v>165</v>
      </c>
      <c r="I20" s="219"/>
      <c r="J20" s="214">
        <f>K19-K15</f>
        <v>120251</v>
      </c>
      <c r="K20" s="214"/>
      <c r="L20" s="214"/>
      <c r="M20" s="215"/>
      <c r="N20" s="45"/>
    </row>
    <row r="21" spans="1:14" ht="26.1" customHeight="1">
      <c r="H21" s="204" t="s">
        <v>144</v>
      </c>
      <c r="I21" s="204"/>
      <c r="J21" s="216">
        <f>SUM(K1+J20)</f>
        <v>3690073</v>
      </c>
      <c r="K21" s="216"/>
      <c r="L21" s="216"/>
      <c r="M21" s="216"/>
    </row>
  </sheetData>
  <mergeCells count="12">
    <mergeCell ref="K1:L1"/>
    <mergeCell ref="J20:M20"/>
    <mergeCell ref="J21:M21"/>
    <mergeCell ref="A1:B1"/>
    <mergeCell ref="A17:B17"/>
    <mergeCell ref="H20:I20"/>
    <mergeCell ref="I1:J1"/>
    <mergeCell ref="H21:I21"/>
    <mergeCell ref="A20:D20"/>
    <mergeCell ref="A16:B16"/>
    <mergeCell ref="A18:B18"/>
    <mergeCell ref="A19:B19"/>
  </mergeCells>
  <phoneticPr fontId="19" type="noConversion"/>
  <pageMargins left="0.69986110925674438" right="0.20986111462116241" top="0.36000001430511475" bottom="0.40986111760139465" header="0.31486111879348755" footer="0.31486111879348755"/>
  <pageSetup paperSize="9" scale="96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O45"/>
  <sheetViews>
    <sheetView topLeftCell="A19" zoomScaleSheetLayoutView="75" workbookViewId="0">
      <selection activeCell="I41" sqref="I41"/>
    </sheetView>
  </sheetViews>
  <sheetFormatPr defaultColWidth="8.75" defaultRowHeight="16.5"/>
  <cols>
    <col min="1" max="1" width="5.875" style="1" customWidth="1"/>
    <col min="2" max="2" width="9.25" style="1" customWidth="1"/>
    <col min="3" max="3" width="11.25" style="8" customWidth="1"/>
    <col min="4" max="4" width="5.375" style="8" customWidth="1"/>
    <col min="5" max="5" width="11.125" style="1" customWidth="1"/>
    <col min="6" max="6" width="5.375" style="8" customWidth="1"/>
    <col min="7" max="7" width="11.375" style="1" customWidth="1"/>
    <col min="8" max="8" width="5.375" style="8" customWidth="1"/>
    <col min="9" max="9" width="12.25" style="1" customWidth="1"/>
    <col min="10" max="10" width="5.375" style="8" customWidth="1"/>
    <col min="11" max="11" width="13.625" style="8" customWidth="1"/>
    <col min="12" max="12" width="8.75" style="1" customWidth="1"/>
    <col min="13" max="13" width="20.75" style="8" customWidth="1"/>
    <col min="14" max="14" width="12.25" style="1" customWidth="1"/>
    <col min="15" max="15" width="12.875" style="1" customWidth="1"/>
  </cols>
  <sheetData>
    <row r="1" spans="1:15" ht="29.25" customHeight="1">
      <c r="A1" s="210" t="s">
        <v>27</v>
      </c>
      <c r="B1" s="210"/>
      <c r="I1" s="220" t="s">
        <v>32</v>
      </c>
      <c r="J1" s="220"/>
      <c r="K1" s="212">
        <v>3690073</v>
      </c>
      <c r="L1" s="213"/>
      <c r="M1" s="1"/>
    </row>
    <row r="2" spans="1:15" ht="22.5" customHeight="1">
      <c r="A2" s="13" t="s">
        <v>141</v>
      </c>
      <c r="B2" s="14" t="s">
        <v>148</v>
      </c>
      <c r="C2" s="15" t="s">
        <v>54</v>
      </c>
      <c r="D2" s="15" t="s">
        <v>129</v>
      </c>
      <c r="E2" s="16" t="s">
        <v>52</v>
      </c>
      <c r="F2" s="15" t="s">
        <v>129</v>
      </c>
      <c r="G2" s="16">
        <v>43710</v>
      </c>
      <c r="H2" s="15" t="s">
        <v>129</v>
      </c>
      <c r="I2" s="16">
        <v>43808</v>
      </c>
      <c r="J2" s="15" t="s">
        <v>129</v>
      </c>
      <c r="K2" s="16" t="s">
        <v>159</v>
      </c>
      <c r="L2" s="15" t="s">
        <v>146</v>
      </c>
      <c r="M2" s="77" t="s">
        <v>163</v>
      </c>
      <c r="N2" s="19"/>
      <c r="O2" s="10"/>
    </row>
    <row r="3" spans="1:15" s="9" customFormat="1" ht="24" customHeight="1">
      <c r="A3" s="20">
        <v>1</v>
      </c>
      <c r="B3" s="21" t="s">
        <v>143</v>
      </c>
      <c r="C3" s="22">
        <v>30000</v>
      </c>
      <c r="D3" s="73" t="s">
        <v>158</v>
      </c>
      <c r="E3" s="22"/>
      <c r="F3" s="73"/>
      <c r="G3" s="22">
        <v>60000</v>
      </c>
      <c r="H3" s="73" t="s">
        <v>158</v>
      </c>
      <c r="I3" s="22">
        <v>30000</v>
      </c>
      <c r="J3" s="73" t="s">
        <v>158</v>
      </c>
      <c r="K3" s="99">
        <v>300000</v>
      </c>
      <c r="L3" s="76">
        <v>43693</v>
      </c>
      <c r="M3" s="78" t="s">
        <v>14</v>
      </c>
      <c r="N3" s="26"/>
      <c r="O3" s="11"/>
    </row>
    <row r="4" spans="1:15" s="9" customFormat="1" ht="24" customHeight="1">
      <c r="A4" s="31">
        <v>2</v>
      </c>
      <c r="B4" s="32" t="s">
        <v>142</v>
      </c>
      <c r="C4" s="22">
        <v>30000</v>
      </c>
      <c r="D4" s="73" t="s">
        <v>158</v>
      </c>
      <c r="E4" s="22">
        <v>30000</v>
      </c>
      <c r="F4" s="73" t="s">
        <v>158</v>
      </c>
      <c r="G4" s="22">
        <v>30000</v>
      </c>
      <c r="H4" s="73" t="s">
        <v>158</v>
      </c>
      <c r="I4" s="22">
        <v>30000</v>
      </c>
      <c r="J4" s="73" t="s">
        <v>158</v>
      </c>
      <c r="K4" s="99">
        <v>300000</v>
      </c>
      <c r="L4" s="76">
        <v>43782</v>
      </c>
      <c r="M4" s="68" t="s">
        <v>55</v>
      </c>
      <c r="N4" s="26"/>
    </row>
    <row r="5" spans="1:15" s="9" customFormat="1" ht="24" customHeight="1">
      <c r="A5" s="31">
        <v>3</v>
      </c>
      <c r="B5" s="32" t="s">
        <v>132</v>
      </c>
      <c r="C5" s="22">
        <v>30000</v>
      </c>
      <c r="D5" s="73" t="s">
        <v>158</v>
      </c>
      <c r="E5" s="22">
        <v>30000</v>
      </c>
      <c r="F5" s="73" t="s">
        <v>158</v>
      </c>
      <c r="G5" s="22">
        <v>30000</v>
      </c>
      <c r="H5" s="73" t="s">
        <v>158</v>
      </c>
      <c r="I5" s="22">
        <v>30000</v>
      </c>
      <c r="J5" s="73" t="s">
        <v>158</v>
      </c>
      <c r="K5" s="99">
        <v>200000</v>
      </c>
      <c r="L5" s="81">
        <v>43792</v>
      </c>
      <c r="M5" s="68" t="s">
        <v>175</v>
      </c>
      <c r="N5" s="85"/>
    </row>
    <row r="6" spans="1:15" s="9" customFormat="1" ht="24" customHeight="1">
      <c r="A6" s="48">
        <v>4</v>
      </c>
      <c r="B6" s="49" t="s">
        <v>136</v>
      </c>
      <c r="C6" s="50">
        <v>30000</v>
      </c>
      <c r="D6" s="75" t="s">
        <v>158</v>
      </c>
      <c r="E6" s="50">
        <v>30000</v>
      </c>
      <c r="F6" s="73" t="s">
        <v>158</v>
      </c>
      <c r="G6" s="22">
        <v>30000</v>
      </c>
      <c r="H6" s="73" t="s">
        <v>158</v>
      </c>
      <c r="I6" s="22">
        <v>30000</v>
      </c>
      <c r="J6" s="73" t="s">
        <v>158</v>
      </c>
      <c r="K6" s="99"/>
      <c r="L6" s="80"/>
      <c r="M6" s="68"/>
      <c r="N6" s="24">
        <v>58</v>
      </c>
    </row>
    <row r="7" spans="1:15" s="9" customFormat="1" ht="24" customHeight="1">
      <c r="A7" s="23">
        <v>5</v>
      </c>
      <c r="B7" s="23" t="s">
        <v>149</v>
      </c>
      <c r="C7" s="22"/>
      <c r="D7" s="73"/>
      <c r="E7" s="22">
        <v>60000</v>
      </c>
      <c r="F7" s="73" t="s">
        <v>158</v>
      </c>
      <c r="G7" s="22"/>
      <c r="H7" s="73"/>
      <c r="I7" s="22">
        <v>60000</v>
      </c>
      <c r="J7" s="73" t="s">
        <v>158</v>
      </c>
      <c r="K7" s="99"/>
      <c r="L7" s="76"/>
      <c r="M7" s="68"/>
      <c r="N7" s="24">
        <v>56</v>
      </c>
    </row>
    <row r="8" spans="1:15" s="9" customFormat="1" ht="24" customHeight="1">
      <c r="A8" s="48">
        <v>6</v>
      </c>
      <c r="B8" s="23" t="s">
        <v>150</v>
      </c>
      <c r="C8" s="22">
        <v>30000</v>
      </c>
      <c r="D8" s="73" t="s">
        <v>158</v>
      </c>
      <c r="E8" s="22">
        <v>30000</v>
      </c>
      <c r="F8" s="73" t="s">
        <v>158</v>
      </c>
      <c r="G8" s="22">
        <v>30000</v>
      </c>
      <c r="H8" s="73" t="s">
        <v>158</v>
      </c>
      <c r="I8" s="22">
        <v>30000</v>
      </c>
      <c r="J8" s="105" t="s">
        <v>160</v>
      </c>
      <c r="K8" s="99"/>
      <c r="L8" s="76"/>
      <c r="M8" s="68"/>
      <c r="N8" s="24">
        <v>60</v>
      </c>
    </row>
    <row r="9" spans="1:15" s="9" customFormat="1" ht="24" customHeight="1">
      <c r="A9" s="23">
        <v>7</v>
      </c>
      <c r="B9" s="21" t="s">
        <v>152</v>
      </c>
      <c r="C9" s="52">
        <v>30000</v>
      </c>
      <c r="D9" s="74" t="s">
        <v>158</v>
      </c>
      <c r="E9" s="52">
        <v>30000</v>
      </c>
      <c r="F9" s="73" t="s">
        <v>158</v>
      </c>
      <c r="G9" s="22">
        <v>30000</v>
      </c>
      <c r="H9" s="73" t="s">
        <v>158</v>
      </c>
      <c r="I9" s="22">
        <v>30000</v>
      </c>
      <c r="J9" s="73" t="s">
        <v>158</v>
      </c>
      <c r="K9" s="99"/>
      <c r="L9" s="76"/>
      <c r="M9" s="68"/>
      <c r="N9" s="24">
        <v>62</v>
      </c>
    </row>
    <row r="10" spans="1:15" s="9" customFormat="1" ht="24" customHeight="1">
      <c r="A10" s="48">
        <v>8</v>
      </c>
      <c r="B10" s="32" t="s">
        <v>162</v>
      </c>
      <c r="C10" s="22">
        <v>30000</v>
      </c>
      <c r="D10" s="73" t="s">
        <v>158</v>
      </c>
      <c r="E10" s="22">
        <v>30000</v>
      </c>
      <c r="F10" s="73" t="s">
        <v>158</v>
      </c>
      <c r="G10" s="22"/>
      <c r="H10" s="73"/>
      <c r="I10" s="22">
        <v>60000</v>
      </c>
      <c r="J10" s="73" t="s">
        <v>158</v>
      </c>
      <c r="K10" s="99"/>
      <c r="L10" s="76"/>
      <c r="M10" s="68"/>
      <c r="N10" s="24"/>
    </row>
    <row r="11" spans="1:15" s="9" customFormat="1" ht="24" customHeight="1">
      <c r="A11" s="23">
        <v>9</v>
      </c>
      <c r="B11" s="32" t="s">
        <v>130</v>
      </c>
      <c r="C11" s="22">
        <v>30000</v>
      </c>
      <c r="D11" s="73" t="s">
        <v>158</v>
      </c>
      <c r="E11" s="22">
        <v>30000</v>
      </c>
      <c r="F11" s="73" t="s">
        <v>158</v>
      </c>
      <c r="G11" s="22">
        <v>30000</v>
      </c>
      <c r="H11" s="73" t="s">
        <v>158</v>
      </c>
      <c r="I11" s="22">
        <v>30000</v>
      </c>
      <c r="J11" s="73" t="s">
        <v>158</v>
      </c>
      <c r="K11" s="99"/>
      <c r="L11" s="76"/>
      <c r="M11" s="68"/>
      <c r="N11" s="24">
        <v>61</v>
      </c>
    </row>
    <row r="12" spans="1:15" s="9" customFormat="1" ht="24" customHeight="1">
      <c r="A12" s="48">
        <v>10</v>
      </c>
      <c r="B12" s="32" t="s">
        <v>133</v>
      </c>
      <c r="C12" s="22">
        <v>60000</v>
      </c>
      <c r="D12" s="73" t="s">
        <v>158</v>
      </c>
      <c r="E12" s="73"/>
      <c r="F12" s="73"/>
      <c r="G12" s="22">
        <v>60000</v>
      </c>
      <c r="H12" s="73"/>
      <c r="I12" s="22">
        <v>30000</v>
      </c>
      <c r="J12" s="105" t="s">
        <v>160</v>
      </c>
      <c r="K12" s="99"/>
      <c r="L12" s="76"/>
      <c r="M12" s="68"/>
      <c r="N12" s="24">
        <v>61</v>
      </c>
    </row>
    <row r="13" spans="1:15" s="9" customFormat="1" ht="24" customHeight="1">
      <c r="A13" s="23">
        <v>11</v>
      </c>
      <c r="B13" s="32" t="s">
        <v>147</v>
      </c>
      <c r="C13" s="22">
        <v>30000</v>
      </c>
      <c r="D13" s="73" t="s">
        <v>158</v>
      </c>
      <c r="E13" s="22"/>
      <c r="F13" s="73"/>
      <c r="G13" s="22">
        <v>60000</v>
      </c>
      <c r="H13" s="73" t="s">
        <v>158</v>
      </c>
      <c r="I13" s="22">
        <v>30000</v>
      </c>
      <c r="J13" s="73" t="s">
        <v>158</v>
      </c>
      <c r="K13" s="99"/>
      <c r="L13" s="80"/>
      <c r="M13" s="68"/>
      <c r="N13" s="24">
        <v>60</v>
      </c>
    </row>
    <row r="14" spans="1:15" s="9" customFormat="1" ht="24" customHeight="1">
      <c r="A14" s="48">
        <v>12</v>
      </c>
      <c r="B14" s="32" t="s">
        <v>138</v>
      </c>
      <c r="C14" s="22">
        <v>30000</v>
      </c>
      <c r="D14" s="73" t="s">
        <v>158</v>
      </c>
      <c r="E14" s="22"/>
      <c r="F14" s="73"/>
      <c r="G14" s="22">
        <v>60000</v>
      </c>
      <c r="H14" s="73" t="s">
        <v>158</v>
      </c>
      <c r="I14" s="22">
        <v>30000</v>
      </c>
      <c r="J14" s="73" t="s">
        <v>158</v>
      </c>
      <c r="K14" s="99"/>
      <c r="L14" s="81"/>
      <c r="M14" s="68"/>
      <c r="N14" s="24">
        <v>63</v>
      </c>
    </row>
    <row r="15" spans="1:15" s="9" customFormat="1" ht="24" customHeight="1">
      <c r="A15" s="23">
        <v>13</v>
      </c>
      <c r="B15" s="49" t="s">
        <v>151</v>
      </c>
      <c r="C15" s="50">
        <v>30793</v>
      </c>
      <c r="D15" s="73" t="s">
        <v>158</v>
      </c>
      <c r="E15" s="50">
        <v>30813</v>
      </c>
      <c r="F15" s="73" t="s">
        <v>158</v>
      </c>
      <c r="G15" s="50">
        <v>30870</v>
      </c>
      <c r="H15" s="73" t="s">
        <v>158</v>
      </c>
      <c r="I15" s="50">
        <v>30778</v>
      </c>
      <c r="J15" s="73" t="s">
        <v>158</v>
      </c>
      <c r="K15" s="100">
        <f>SUM(K3:K14)</f>
        <v>800000</v>
      </c>
      <c r="L15" s="81"/>
      <c r="M15" s="68"/>
      <c r="N15" s="24">
        <v>65</v>
      </c>
    </row>
    <row r="16" spans="1:15" s="9" customFormat="1" ht="26.1" customHeight="1">
      <c r="A16" s="222"/>
      <c r="B16" s="223"/>
      <c r="C16" s="50">
        <v>100000</v>
      </c>
      <c r="D16" s="76"/>
      <c r="E16" s="50"/>
      <c r="F16" s="23"/>
      <c r="G16" s="50"/>
      <c r="H16" s="23"/>
      <c r="I16" s="50">
        <v>300000</v>
      </c>
      <c r="J16" s="23"/>
      <c r="K16" s="51"/>
      <c r="L16" s="50"/>
      <c r="M16" s="81"/>
      <c r="N16" s="25"/>
    </row>
    <row r="17" spans="1:14" s="9" customFormat="1" ht="26.1" customHeight="1">
      <c r="A17" s="217" t="s">
        <v>29</v>
      </c>
      <c r="B17" s="218"/>
      <c r="C17" s="22">
        <f>SUM(C3:C16)</f>
        <v>490793</v>
      </c>
      <c r="D17" s="22"/>
      <c r="E17" s="22">
        <f t="shared" ref="E17:I17" si="0">SUM(E3:E16)</f>
        <v>300813</v>
      </c>
      <c r="F17" s="22"/>
      <c r="G17" s="22">
        <f t="shared" si="0"/>
        <v>450870</v>
      </c>
      <c r="H17" s="22"/>
      <c r="I17" s="22">
        <f t="shared" si="0"/>
        <v>750778</v>
      </c>
      <c r="J17" s="22" t="s">
        <v>139</v>
      </c>
      <c r="K17" s="22">
        <f>SUM(C17:J17)</f>
        <v>1993254</v>
      </c>
      <c r="L17" s="86"/>
      <c r="M17" s="80"/>
      <c r="N17" s="25"/>
    </row>
    <row r="18" spans="1:14" ht="26.1" customHeight="1">
      <c r="A18" s="217" t="s">
        <v>140</v>
      </c>
      <c r="B18" s="218"/>
      <c r="C18" s="22">
        <v>351000</v>
      </c>
      <c r="D18" s="22"/>
      <c r="E18" s="22">
        <v>260000</v>
      </c>
      <c r="F18" s="22"/>
      <c r="G18" s="67">
        <v>219000</v>
      </c>
      <c r="H18" s="22"/>
      <c r="I18" s="67">
        <v>329000</v>
      </c>
      <c r="J18" s="22" t="s">
        <v>139</v>
      </c>
      <c r="K18" s="22">
        <f>SUM(C18:J18)</f>
        <v>1159000</v>
      </c>
      <c r="L18" s="86"/>
      <c r="M18" s="80"/>
      <c r="N18" s="18"/>
    </row>
    <row r="19" spans="1:14" ht="26.1" customHeight="1">
      <c r="A19" s="208" t="s">
        <v>164</v>
      </c>
      <c r="B19" s="209"/>
      <c r="C19" s="82">
        <f>SUM(C17-C18)</f>
        <v>139793</v>
      </c>
      <c r="D19" s="82"/>
      <c r="E19" s="83">
        <f>SUM(E17-E18)</f>
        <v>40813</v>
      </c>
      <c r="F19" s="83"/>
      <c r="G19" s="83">
        <f t="shared" ref="G19:I19" si="1">SUM(G17-G18)</f>
        <v>231870</v>
      </c>
      <c r="H19" s="83"/>
      <c r="I19" s="84">
        <f t="shared" si="1"/>
        <v>421778</v>
      </c>
      <c r="J19" s="82"/>
      <c r="K19" s="82">
        <f>SUM(C19:J19)</f>
        <v>834254</v>
      </c>
      <c r="L19" s="86"/>
      <c r="M19" s="41"/>
      <c r="N19" s="18"/>
    </row>
    <row r="20" spans="1:14" ht="26.1" customHeight="1">
      <c r="A20" s="221" t="s">
        <v>198</v>
      </c>
      <c r="B20" s="221"/>
      <c r="C20" s="221"/>
      <c r="D20" s="221"/>
      <c r="E20" s="18"/>
      <c r="F20" s="17"/>
      <c r="G20" s="69"/>
      <c r="H20" s="219" t="s">
        <v>165</v>
      </c>
      <c r="I20" s="219"/>
      <c r="J20" s="214">
        <f>K19-K15</f>
        <v>34254</v>
      </c>
      <c r="K20" s="214"/>
      <c r="L20" s="214"/>
      <c r="M20" s="215"/>
    </row>
    <row r="21" spans="1:14" ht="26.1" customHeight="1">
      <c r="H21" s="204" t="s">
        <v>144</v>
      </c>
      <c r="I21" s="204"/>
      <c r="J21" s="216">
        <f>SUM(K1+J20)</f>
        <v>3724327</v>
      </c>
      <c r="K21" s="216"/>
      <c r="L21" s="216"/>
      <c r="M21" s="216"/>
    </row>
    <row r="23" spans="1:14" s="18" customFormat="1" ht="21.6" customHeight="1">
      <c r="A23" s="224" t="s">
        <v>196</v>
      </c>
      <c r="B23" s="225"/>
      <c r="C23" s="225"/>
      <c r="D23" s="225"/>
      <c r="E23" s="225"/>
      <c r="F23" s="89"/>
      <c r="G23" s="92"/>
      <c r="H23" s="89"/>
      <c r="I23" s="92"/>
      <c r="J23" s="89"/>
      <c r="K23" s="89"/>
      <c r="L23" s="92"/>
      <c r="M23" s="91"/>
    </row>
    <row r="24" spans="1:14" s="18" customFormat="1" ht="21.6" customHeight="1">
      <c r="A24" s="226" t="s">
        <v>87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8"/>
      <c r="M24" s="90" t="s">
        <v>169</v>
      </c>
    </row>
    <row r="25" spans="1:14" s="18" customFormat="1" ht="21.6" customHeight="1">
      <c r="A25" s="208" t="s">
        <v>59</v>
      </c>
      <c r="B25" s="229"/>
      <c r="C25" s="95"/>
      <c r="D25" s="95"/>
      <c r="E25" s="94"/>
      <c r="F25" s="229" t="s">
        <v>170</v>
      </c>
      <c r="G25" s="229"/>
      <c r="H25" s="229"/>
      <c r="I25" s="94"/>
      <c r="J25" s="95"/>
      <c r="K25" s="96"/>
      <c r="L25" s="97"/>
      <c r="M25" s="90" t="s">
        <v>176</v>
      </c>
    </row>
    <row r="26" spans="1:14" s="18" customFormat="1" ht="21.6" customHeight="1">
      <c r="A26" s="208" t="s">
        <v>20</v>
      </c>
      <c r="B26" s="229"/>
      <c r="C26" s="89"/>
      <c r="D26" s="89"/>
      <c r="E26" s="88"/>
      <c r="F26" s="89"/>
      <c r="G26" s="88"/>
      <c r="H26" s="89"/>
      <c r="I26" s="88"/>
      <c r="J26" s="89"/>
      <c r="K26" s="92"/>
      <c r="L26" s="93"/>
      <c r="M26" s="101" t="s">
        <v>166</v>
      </c>
    </row>
    <row r="27" spans="1:14" s="18" customFormat="1" ht="21.6" customHeight="1">
      <c r="A27" s="208" t="s">
        <v>36</v>
      </c>
      <c r="B27" s="229"/>
      <c r="C27" s="89"/>
      <c r="D27" s="89"/>
      <c r="E27" s="88"/>
      <c r="F27" s="89"/>
      <c r="G27" s="88"/>
      <c r="H27" s="89"/>
      <c r="I27" s="88"/>
      <c r="J27" s="89"/>
      <c r="K27" s="92"/>
      <c r="L27" s="93"/>
      <c r="M27" s="102" t="s">
        <v>167</v>
      </c>
    </row>
    <row r="28" spans="1:14" s="18" customFormat="1" ht="21.6" customHeight="1">
      <c r="C28" s="87"/>
      <c r="D28" s="87"/>
      <c r="F28" s="87"/>
      <c r="H28" s="87"/>
      <c r="J28" s="87"/>
      <c r="M28" s="90" t="s">
        <v>173</v>
      </c>
    </row>
    <row r="29" spans="1:14" ht="21.75" customHeight="1">
      <c r="A29" s="224" t="s">
        <v>200</v>
      </c>
      <c r="B29" s="225"/>
      <c r="C29" s="225"/>
      <c r="D29" s="225"/>
      <c r="E29" s="225"/>
      <c r="F29" s="89"/>
      <c r="G29" s="92"/>
      <c r="H29" s="89"/>
      <c r="I29" s="92"/>
      <c r="J29" s="89"/>
      <c r="K29" s="89"/>
      <c r="L29" s="92"/>
    </row>
    <row r="30" spans="1:14" ht="20.25">
      <c r="A30" s="226" t="s">
        <v>67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8"/>
      <c r="M30" s="98" t="s">
        <v>168</v>
      </c>
    </row>
    <row r="31" spans="1:14" ht="20.25">
      <c r="A31" s="226" t="s">
        <v>107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8"/>
      <c r="M31" s="90"/>
    </row>
    <row r="32" spans="1:14" ht="20.25">
      <c r="A32" s="226" t="s">
        <v>174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8"/>
      <c r="M32" s="101" t="s">
        <v>180</v>
      </c>
    </row>
    <row r="33" spans="1:13" ht="20.25">
      <c r="A33" s="208"/>
      <c r="B33" s="229"/>
      <c r="C33" s="89"/>
      <c r="D33" s="89"/>
      <c r="E33" s="88"/>
      <c r="F33" s="89"/>
      <c r="G33" s="88"/>
      <c r="H33" s="89"/>
      <c r="I33" s="88"/>
      <c r="J33" s="89"/>
      <c r="K33" s="92"/>
      <c r="L33" s="93"/>
      <c r="M33" s="90">
        <v>40000</v>
      </c>
    </row>
    <row r="35" spans="1:13" ht="20.25">
      <c r="A35" s="224" t="s">
        <v>105</v>
      </c>
      <c r="B35" s="225"/>
      <c r="C35" s="225"/>
      <c r="D35" s="225"/>
      <c r="E35" s="225"/>
      <c r="F35" s="89"/>
      <c r="G35" s="92"/>
      <c r="H35" s="89"/>
      <c r="I35" s="92"/>
      <c r="J35" s="89"/>
      <c r="K35" s="89"/>
      <c r="L35" s="92"/>
      <c r="M35" s="103"/>
    </row>
    <row r="36" spans="1:13" ht="20.25">
      <c r="A36" s="226" t="s">
        <v>86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8"/>
      <c r="M36" s="98" t="s">
        <v>179</v>
      </c>
    </row>
    <row r="37" spans="1:13" ht="20.25">
      <c r="A37" s="226" t="s">
        <v>118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8"/>
      <c r="M37" s="90" t="s">
        <v>182</v>
      </c>
    </row>
    <row r="38" spans="1:13" ht="20.25">
      <c r="A38" s="226" t="s">
        <v>193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8"/>
      <c r="M38" s="101">
        <v>231000</v>
      </c>
    </row>
    <row r="39" spans="1:13" ht="20.25">
      <c r="A39" s="208"/>
      <c r="B39" s="229"/>
      <c r="C39" s="89"/>
      <c r="D39" s="89"/>
      <c r="E39" s="88"/>
      <c r="F39" s="89"/>
      <c r="G39" s="88"/>
      <c r="H39" s="89"/>
      <c r="I39" s="88"/>
      <c r="J39" s="89"/>
      <c r="K39" s="92"/>
      <c r="L39" s="93"/>
      <c r="M39" s="90"/>
    </row>
    <row r="41" spans="1:13" ht="20.25">
      <c r="A41" s="224" t="s">
        <v>204</v>
      </c>
      <c r="B41" s="225"/>
      <c r="C41" s="225"/>
      <c r="D41" s="225"/>
      <c r="E41" s="225"/>
      <c r="F41" s="89"/>
      <c r="G41" s="92"/>
      <c r="H41" s="89"/>
      <c r="I41" s="92"/>
      <c r="J41" s="89"/>
      <c r="K41" s="89"/>
      <c r="L41" s="92"/>
      <c r="M41" s="103"/>
    </row>
    <row r="42" spans="1:13" ht="20.25">
      <c r="A42" s="226" t="s">
        <v>85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8"/>
      <c r="M42" s="98" t="s">
        <v>179</v>
      </c>
    </row>
    <row r="43" spans="1:13" ht="20.25">
      <c r="A43" s="226" t="s">
        <v>9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8"/>
      <c r="M43" s="90" t="s">
        <v>171</v>
      </c>
    </row>
    <row r="44" spans="1:13" ht="20.25">
      <c r="A44" s="226" t="s">
        <v>188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8"/>
      <c r="M44" s="101">
        <v>421000</v>
      </c>
    </row>
    <row r="45" spans="1:13" ht="20.25">
      <c r="A45" s="208"/>
      <c r="B45" s="229"/>
      <c r="C45" s="89"/>
      <c r="D45" s="89"/>
      <c r="E45" s="88"/>
      <c r="F45" s="89"/>
      <c r="G45" s="88"/>
      <c r="H45" s="89"/>
      <c r="I45" s="88"/>
      <c r="J45" s="89"/>
      <c r="K45" s="92"/>
      <c r="L45" s="93"/>
      <c r="M45" s="90"/>
    </row>
  </sheetData>
  <mergeCells count="33">
    <mergeCell ref="K1:L1"/>
    <mergeCell ref="A1:B1"/>
    <mergeCell ref="I1:J1"/>
    <mergeCell ref="A16:B16"/>
    <mergeCell ref="A17:B17"/>
    <mergeCell ref="H21:I21"/>
    <mergeCell ref="J21:M21"/>
    <mergeCell ref="A18:B18"/>
    <mergeCell ref="A19:B19"/>
    <mergeCell ref="A20:D20"/>
    <mergeCell ref="H20:I20"/>
    <mergeCell ref="J20:M20"/>
    <mergeCell ref="A23:E23"/>
    <mergeCell ref="A24:L24"/>
    <mergeCell ref="A26:B26"/>
    <mergeCell ref="A25:B25"/>
    <mergeCell ref="A27:B27"/>
    <mergeCell ref="F25:H25"/>
    <mergeCell ref="A33:B33"/>
    <mergeCell ref="A31:L31"/>
    <mergeCell ref="A32:L32"/>
    <mergeCell ref="A29:E29"/>
    <mergeCell ref="A30:L30"/>
    <mergeCell ref="A35:E35"/>
    <mergeCell ref="A36:L36"/>
    <mergeCell ref="A37:L37"/>
    <mergeCell ref="A38:L38"/>
    <mergeCell ref="A39:B39"/>
    <mergeCell ref="A41:E41"/>
    <mergeCell ref="A42:L42"/>
    <mergeCell ref="A43:L43"/>
    <mergeCell ref="A44:L44"/>
    <mergeCell ref="A45:B45"/>
  </mergeCells>
  <phoneticPr fontId="19" type="noConversion"/>
  <pageMargins left="0.6600000262260437" right="0.17000000178813934" top="0.37000000476837158" bottom="0.36000001430511475" header="0.31486111879348755" footer="0.31486111879348755"/>
  <pageSetup paperSize="9" orientation="landscape"/>
  <rowBreaks count="1" manualBreakCount="1">
    <brk id="22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O45"/>
  <sheetViews>
    <sheetView topLeftCell="A4" zoomScaleSheetLayoutView="75" workbookViewId="0">
      <selection activeCell="F10" sqref="F10"/>
    </sheetView>
  </sheetViews>
  <sheetFormatPr defaultColWidth="8.75" defaultRowHeight="16.5"/>
  <cols>
    <col min="1" max="1" width="5.875" style="1" customWidth="1"/>
    <col min="2" max="2" width="9.25" style="1" customWidth="1"/>
    <col min="3" max="3" width="11.25" style="8" customWidth="1"/>
    <col min="4" max="4" width="5.375" style="8" customWidth="1"/>
    <col min="5" max="5" width="11.125" style="1" customWidth="1"/>
    <col min="6" max="6" width="5.375" style="8" customWidth="1"/>
    <col min="7" max="7" width="11.375" style="1" customWidth="1"/>
    <col min="8" max="8" width="5.375" style="8" customWidth="1"/>
    <col min="9" max="9" width="12.25" style="1" customWidth="1"/>
    <col min="10" max="10" width="5.375" style="8" customWidth="1"/>
    <col min="11" max="11" width="13.625" style="8" customWidth="1"/>
    <col min="12" max="12" width="8.75" style="1" customWidth="1"/>
    <col min="13" max="13" width="20.75" style="8" customWidth="1"/>
    <col min="14" max="14" width="12.25" style="1" customWidth="1"/>
    <col min="15" max="15" width="12.875" style="1" customWidth="1"/>
  </cols>
  <sheetData>
    <row r="1" spans="1:15" ht="29.25" customHeight="1">
      <c r="A1" s="210" t="s">
        <v>45</v>
      </c>
      <c r="B1" s="210"/>
      <c r="I1" s="220" t="s">
        <v>40</v>
      </c>
      <c r="J1" s="220"/>
      <c r="K1" s="212">
        <v>3724327</v>
      </c>
      <c r="L1" s="213"/>
      <c r="M1" s="1"/>
    </row>
    <row r="2" spans="1:15" ht="22.5" customHeight="1">
      <c r="A2" s="13" t="s">
        <v>141</v>
      </c>
      <c r="B2" s="14" t="s">
        <v>148</v>
      </c>
      <c r="C2" s="15" t="s">
        <v>61</v>
      </c>
      <c r="D2" s="15" t="s">
        <v>129</v>
      </c>
      <c r="E2" s="16" t="s">
        <v>161</v>
      </c>
      <c r="F2" s="15" t="s">
        <v>129</v>
      </c>
      <c r="G2" s="16" t="s">
        <v>134</v>
      </c>
      <c r="H2" s="15" t="s">
        <v>129</v>
      </c>
      <c r="I2" s="16" t="s">
        <v>135</v>
      </c>
      <c r="J2" s="15" t="s">
        <v>129</v>
      </c>
      <c r="K2" s="16" t="s">
        <v>159</v>
      </c>
      <c r="L2" s="15" t="s">
        <v>146</v>
      </c>
      <c r="M2" s="77" t="s">
        <v>163</v>
      </c>
      <c r="N2" s="19"/>
      <c r="O2" s="10"/>
    </row>
    <row r="3" spans="1:15" s="9" customFormat="1" ht="24" customHeight="1">
      <c r="A3" s="20">
        <v>1</v>
      </c>
      <c r="B3" s="21" t="s">
        <v>143</v>
      </c>
      <c r="C3" s="22"/>
      <c r="D3" s="73"/>
      <c r="E3" s="22"/>
      <c r="F3" s="73"/>
      <c r="G3" s="22"/>
      <c r="H3" s="73"/>
      <c r="I3" s="106"/>
      <c r="J3" s="73"/>
      <c r="K3" s="99">
        <v>300000</v>
      </c>
      <c r="L3" s="76">
        <v>43964</v>
      </c>
      <c r="M3" s="78" t="s">
        <v>30</v>
      </c>
      <c r="O3" s="11"/>
    </row>
    <row r="4" spans="1:15" s="9" customFormat="1" ht="24" customHeight="1">
      <c r="A4" s="31">
        <v>2</v>
      </c>
      <c r="B4" s="32" t="s">
        <v>142</v>
      </c>
      <c r="C4" s="22"/>
      <c r="D4" s="73"/>
      <c r="E4" s="22"/>
      <c r="F4" s="73"/>
      <c r="G4" s="22"/>
      <c r="H4" s="73"/>
      <c r="I4" s="22">
        <v>130000</v>
      </c>
      <c r="J4" s="105" t="s">
        <v>160</v>
      </c>
      <c r="K4" s="99"/>
      <c r="L4" s="76"/>
      <c r="M4" s="68"/>
    </row>
    <row r="5" spans="1:15" s="9" customFormat="1" ht="24" customHeight="1">
      <c r="A5" s="31">
        <v>3</v>
      </c>
      <c r="B5" s="32" t="s">
        <v>132</v>
      </c>
      <c r="C5" s="22"/>
      <c r="D5" s="73"/>
      <c r="E5" s="22"/>
      <c r="F5" s="73"/>
      <c r="G5" s="22"/>
      <c r="H5" s="73"/>
      <c r="I5" s="106"/>
      <c r="J5" s="73"/>
      <c r="K5" s="99"/>
      <c r="L5" s="81"/>
      <c r="M5" s="68"/>
    </row>
    <row r="6" spans="1:15" s="9" customFormat="1" ht="24" customHeight="1">
      <c r="A6" s="48">
        <v>4</v>
      </c>
      <c r="B6" s="49" t="s">
        <v>136</v>
      </c>
      <c r="C6" s="50"/>
      <c r="D6" s="75"/>
      <c r="E6" s="50"/>
      <c r="F6" s="73"/>
      <c r="G6" s="22"/>
      <c r="H6" s="73"/>
      <c r="I6" s="106"/>
      <c r="J6" s="73"/>
      <c r="K6" s="99"/>
      <c r="L6" s="80"/>
      <c r="M6" s="68"/>
    </row>
    <row r="7" spans="1:15" s="9" customFormat="1" ht="24" customHeight="1">
      <c r="A7" s="23">
        <v>5</v>
      </c>
      <c r="B7" s="23" t="s">
        <v>149</v>
      </c>
      <c r="C7" s="22"/>
      <c r="D7" s="73"/>
      <c r="E7" s="22"/>
      <c r="F7" s="73"/>
      <c r="G7" s="22"/>
      <c r="H7" s="73"/>
      <c r="I7" s="106"/>
      <c r="J7" s="73"/>
      <c r="K7" s="99"/>
      <c r="L7" s="76"/>
      <c r="M7" s="68"/>
    </row>
    <row r="8" spans="1:15" s="9" customFormat="1" ht="24" customHeight="1">
      <c r="A8" s="48">
        <v>6</v>
      </c>
      <c r="B8" s="23" t="s">
        <v>150</v>
      </c>
      <c r="C8" s="22"/>
      <c r="D8" s="73"/>
      <c r="E8" s="22"/>
      <c r="F8" s="73"/>
      <c r="G8" s="22"/>
      <c r="H8" s="73"/>
      <c r="I8" s="106"/>
      <c r="J8" s="73"/>
      <c r="K8" s="99"/>
      <c r="L8" s="76"/>
      <c r="M8" s="68"/>
    </row>
    <row r="9" spans="1:15" s="9" customFormat="1" ht="24" customHeight="1">
      <c r="A9" s="23">
        <v>7</v>
      </c>
      <c r="B9" s="21" t="s">
        <v>152</v>
      </c>
      <c r="C9" s="52"/>
      <c r="D9" s="74"/>
      <c r="E9" s="52"/>
      <c r="F9" s="73"/>
      <c r="G9" s="22"/>
      <c r="H9" s="73"/>
      <c r="I9" s="106"/>
      <c r="J9" s="73"/>
      <c r="K9" s="99"/>
      <c r="L9" s="76"/>
      <c r="M9" s="68"/>
    </row>
    <row r="10" spans="1:15" s="9" customFormat="1" ht="24" customHeight="1">
      <c r="A10" s="48">
        <v>8</v>
      </c>
      <c r="B10" s="32" t="s">
        <v>162</v>
      </c>
      <c r="C10" s="22"/>
      <c r="D10" s="73"/>
      <c r="E10" s="22"/>
      <c r="F10" s="73"/>
      <c r="G10" s="22"/>
      <c r="H10" s="73"/>
      <c r="I10" s="106"/>
      <c r="J10" s="73"/>
      <c r="K10" s="99"/>
      <c r="L10" s="76"/>
      <c r="M10" s="68"/>
    </row>
    <row r="11" spans="1:15" s="9" customFormat="1" ht="24" customHeight="1">
      <c r="A11" s="23">
        <v>9</v>
      </c>
      <c r="B11" s="32" t="s">
        <v>130</v>
      </c>
      <c r="C11" s="22"/>
      <c r="D11" s="73"/>
      <c r="E11" s="22"/>
      <c r="F11" s="73"/>
      <c r="G11" s="22"/>
      <c r="H11" s="73"/>
      <c r="I11" s="106"/>
      <c r="J11" s="73"/>
      <c r="K11" s="99"/>
      <c r="L11" s="76"/>
      <c r="M11" s="68"/>
    </row>
    <row r="12" spans="1:15" s="9" customFormat="1" ht="24" customHeight="1">
      <c r="A12" s="48">
        <v>10</v>
      </c>
      <c r="B12" s="32" t="s">
        <v>133</v>
      </c>
      <c r="C12" s="22">
        <v>30000</v>
      </c>
      <c r="D12" s="104" t="s">
        <v>160</v>
      </c>
      <c r="E12" s="73"/>
      <c r="F12" s="73"/>
      <c r="G12" s="22"/>
      <c r="H12" s="73"/>
      <c r="I12" s="106"/>
      <c r="J12" s="73"/>
      <c r="K12" s="99"/>
      <c r="L12" s="76"/>
      <c r="M12" s="68"/>
    </row>
    <row r="13" spans="1:15" s="9" customFormat="1" ht="24" customHeight="1">
      <c r="A13" s="23">
        <v>11</v>
      </c>
      <c r="B13" s="32" t="s">
        <v>147</v>
      </c>
      <c r="C13" s="22">
        <v>30000</v>
      </c>
      <c r="D13" s="104" t="s">
        <v>160</v>
      </c>
      <c r="E13" s="22"/>
      <c r="F13" s="73"/>
      <c r="G13" s="22"/>
      <c r="H13" s="73"/>
      <c r="I13" s="106"/>
      <c r="J13" s="73"/>
      <c r="K13" s="99"/>
      <c r="L13" s="80"/>
      <c r="M13" s="68"/>
    </row>
    <row r="14" spans="1:15" s="9" customFormat="1" ht="24" customHeight="1">
      <c r="A14" s="48">
        <v>12</v>
      </c>
      <c r="B14" s="32" t="s">
        <v>138</v>
      </c>
      <c r="C14" s="22"/>
      <c r="D14" s="73"/>
      <c r="E14" s="22"/>
      <c r="F14" s="73"/>
      <c r="G14" s="22"/>
      <c r="H14" s="73"/>
      <c r="I14" s="106"/>
      <c r="J14" s="73"/>
      <c r="K14" s="99"/>
      <c r="L14" s="81"/>
      <c r="M14" s="68"/>
    </row>
    <row r="15" spans="1:15" s="9" customFormat="1" ht="24" customHeight="1">
      <c r="A15" s="23">
        <v>13</v>
      </c>
      <c r="B15" s="49" t="s">
        <v>151</v>
      </c>
      <c r="C15" s="50">
        <v>797</v>
      </c>
      <c r="D15" s="73"/>
      <c r="E15" s="50">
        <v>782</v>
      </c>
      <c r="F15" s="73"/>
      <c r="G15" s="50">
        <v>739</v>
      </c>
      <c r="H15" s="73"/>
      <c r="I15" s="50">
        <v>748</v>
      </c>
      <c r="J15" s="73"/>
      <c r="K15" s="100">
        <f>SUM(K3:K14)</f>
        <v>300000</v>
      </c>
      <c r="L15" s="81"/>
      <c r="M15" s="68"/>
      <c r="N15" s="24"/>
    </row>
    <row r="16" spans="1:15" s="9" customFormat="1" ht="26.1" customHeight="1">
      <c r="A16" s="222"/>
      <c r="B16" s="223"/>
      <c r="C16" s="50"/>
      <c r="D16" s="76"/>
      <c r="E16" s="50"/>
      <c r="F16" s="23"/>
      <c r="G16" s="50"/>
      <c r="H16" s="23"/>
      <c r="I16" s="50"/>
      <c r="J16" s="23"/>
      <c r="K16" s="51"/>
      <c r="L16" s="50"/>
      <c r="M16" s="81"/>
      <c r="N16" s="25"/>
    </row>
    <row r="17" spans="1:14" s="9" customFormat="1" ht="20.25">
      <c r="A17" s="217" t="s">
        <v>29</v>
      </c>
      <c r="B17" s="218"/>
      <c r="C17" s="22">
        <f>SUM(C3:C16)</f>
        <v>60797</v>
      </c>
      <c r="D17" s="22"/>
      <c r="E17" s="22">
        <f t="shared" ref="E17:I17" si="0">SUM(E3:E16)</f>
        <v>782</v>
      </c>
      <c r="F17" s="22"/>
      <c r="G17" s="22">
        <f t="shared" si="0"/>
        <v>739</v>
      </c>
      <c r="H17" s="22"/>
      <c r="I17" s="68">
        <f t="shared" si="0"/>
        <v>130748</v>
      </c>
      <c r="J17" s="22" t="s">
        <v>139</v>
      </c>
      <c r="K17" s="22">
        <f>SUM(C17:J17)</f>
        <v>193066</v>
      </c>
      <c r="L17" s="86"/>
      <c r="M17" s="80"/>
      <c r="N17" s="25"/>
    </row>
    <row r="18" spans="1:14" ht="20.25">
      <c r="A18" s="217" t="s">
        <v>140</v>
      </c>
      <c r="B18" s="218"/>
      <c r="C18" s="22"/>
      <c r="D18" s="22"/>
      <c r="E18" s="22"/>
      <c r="F18" s="22"/>
      <c r="G18" s="67"/>
      <c r="H18" s="22"/>
      <c r="I18" s="67"/>
      <c r="J18" s="22" t="s">
        <v>139</v>
      </c>
      <c r="K18" s="22">
        <f>SUM(C18:J18)</f>
        <v>0</v>
      </c>
      <c r="L18" s="86"/>
      <c r="M18" s="80"/>
      <c r="N18" s="18"/>
    </row>
    <row r="19" spans="1:14" ht="20.25">
      <c r="A19" s="208" t="s">
        <v>164</v>
      </c>
      <c r="B19" s="209"/>
      <c r="C19" s="82">
        <f>SUM(C17-C18)</f>
        <v>60797</v>
      </c>
      <c r="D19" s="82"/>
      <c r="E19" s="83">
        <f>SUM(E17-E18)</f>
        <v>782</v>
      </c>
      <c r="F19" s="83"/>
      <c r="G19" s="83">
        <f t="shared" ref="G19:I19" si="1">SUM(G17-G18)</f>
        <v>739</v>
      </c>
      <c r="H19" s="83"/>
      <c r="I19" s="84">
        <f t="shared" si="1"/>
        <v>130748</v>
      </c>
      <c r="J19" s="82"/>
      <c r="K19" s="82">
        <f>SUM(C19:J19)</f>
        <v>193066</v>
      </c>
      <c r="L19" s="86"/>
      <c r="M19" s="41"/>
      <c r="N19" s="18"/>
    </row>
    <row r="20" spans="1:14" ht="20.25">
      <c r="A20" s="221" t="s">
        <v>198</v>
      </c>
      <c r="B20" s="221"/>
      <c r="C20" s="221"/>
      <c r="D20" s="221"/>
      <c r="E20" s="18"/>
      <c r="F20" s="17"/>
      <c r="G20" s="69"/>
      <c r="H20" s="219" t="s">
        <v>165</v>
      </c>
      <c r="I20" s="219"/>
      <c r="J20" s="214">
        <f>K19-K15</f>
        <v>-106934</v>
      </c>
      <c r="K20" s="214"/>
      <c r="L20" s="214"/>
      <c r="M20" s="215"/>
    </row>
    <row r="21" spans="1:14" ht="20.25">
      <c r="H21" s="204" t="s">
        <v>144</v>
      </c>
      <c r="I21" s="204"/>
      <c r="J21" s="216">
        <f>SUM(K1+J20)</f>
        <v>3617393</v>
      </c>
      <c r="K21" s="216"/>
      <c r="L21" s="216"/>
      <c r="M21" s="216"/>
    </row>
    <row r="23" spans="1:14" s="18" customFormat="1" ht="20.25">
      <c r="A23" s="224"/>
      <c r="B23" s="225"/>
      <c r="C23" s="225"/>
      <c r="D23" s="225"/>
      <c r="E23" s="225"/>
      <c r="F23" s="89"/>
      <c r="G23" s="92"/>
      <c r="H23" s="89"/>
      <c r="I23" s="92"/>
      <c r="J23" s="89"/>
      <c r="K23" s="89"/>
      <c r="L23" s="92"/>
      <c r="M23" s="91"/>
    </row>
    <row r="24" spans="1:14" s="18" customFormat="1" ht="20.25">
      <c r="A24" s="226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8"/>
      <c r="M24" s="90"/>
    </row>
    <row r="25" spans="1:14" s="18" customFormat="1" ht="20.25">
      <c r="A25" s="208"/>
      <c r="B25" s="229"/>
      <c r="C25" s="95"/>
      <c r="D25" s="95"/>
      <c r="E25" s="94"/>
      <c r="F25" s="229"/>
      <c r="G25" s="229"/>
      <c r="H25" s="229"/>
      <c r="I25" s="94"/>
      <c r="J25" s="95"/>
      <c r="K25" s="96"/>
      <c r="L25" s="97"/>
      <c r="M25" s="90"/>
    </row>
    <row r="26" spans="1:14" s="18" customFormat="1" ht="20.25">
      <c r="A26" s="208"/>
      <c r="B26" s="229"/>
      <c r="C26" s="89"/>
      <c r="D26" s="89"/>
      <c r="E26" s="88"/>
      <c r="F26" s="89"/>
      <c r="G26" s="88"/>
      <c r="H26" s="89"/>
      <c r="I26" s="88"/>
      <c r="J26" s="89"/>
      <c r="K26" s="92"/>
      <c r="L26" s="93"/>
      <c r="M26" s="101"/>
    </row>
    <row r="27" spans="1:14" s="18" customFormat="1" ht="20.25">
      <c r="A27" s="208"/>
      <c r="B27" s="229"/>
      <c r="C27" s="89"/>
      <c r="D27" s="89"/>
      <c r="E27" s="88"/>
      <c r="F27" s="89"/>
      <c r="G27" s="88"/>
      <c r="H27" s="89"/>
      <c r="I27" s="88"/>
      <c r="J27" s="89"/>
      <c r="K27" s="92"/>
      <c r="L27" s="93"/>
      <c r="M27" s="102"/>
    </row>
    <row r="28" spans="1:14" s="18" customFormat="1" ht="20.25">
      <c r="C28" s="87"/>
      <c r="D28" s="87"/>
      <c r="F28" s="87"/>
      <c r="H28" s="87"/>
      <c r="J28" s="87"/>
      <c r="M28" s="90"/>
    </row>
    <row r="29" spans="1:14" ht="20.25">
      <c r="A29" s="224"/>
      <c r="B29" s="225"/>
      <c r="C29" s="225"/>
      <c r="D29" s="225"/>
      <c r="E29" s="225"/>
      <c r="F29" s="89"/>
      <c r="G29" s="92"/>
      <c r="H29" s="89"/>
      <c r="I29" s="92"/>
      <c r="J29" s="89"/>
      <c r="K29" s="89"/>
      <c r="L29" s="92"/>
    </row>
    <row r="30" spans="1:14" ht="20.25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8"/>
      <c r="M30" s="98"/>
    </row>
    <row r="31" spans="1:14" ht="20.2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8"/>
      <c r="M31" s="90"/>
    </row>
    <row r="32" spans="1:14" ht="20.25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8"/>
      <c r="M32" s="101"/>
    </row>
    <row r="33" spans="1:13" ht="20.25">
      <c r="A33" s="208"/>
      <c r="B33" s="229"/>
      <c r="C33" s="89"/>
      <c r="D33" s="89"/>
      <c r="E33" s="88"/>
      <c r="F33" s="89"/>
      <c r="G33" s="88"/>
      <c r="H33" s="89"/>
      <c r="I33" s="88"/>
      <c r="J33" s="89"/>
      <c r="K33" s="92"/>
      <c r="L33" s="93"/>
      <c r="M33" s="90"/>
    </row>
    <row r="35" spans="1:13" ht="20.25">
      <c r="A35" s="224"/>
      <c r="B35" s="225"/>
      <c r="C35" s="225"/>
      <c r="D35" s="225"/>
      <c r="E35" s="225"/>
      <c r="F35" s="89"/>
      <c r="G35" s="92"/>
      <c r="H35" s="89"/>
      <c r="I35" s="92"/>
      <c r="J35" s="89"/>
      <c r="K35" s="89"/>
      <c r="L35" s="92"/>
      <c r="M35" s="103"/>
    </row>
    <row r="36" spans="1:13" ht="20.25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8"/>
      <c r="M36" s="98"/>
    </row>
    <row r="37" spans="1:13" ht="20.25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8"/>
      <c r="M37" s="90"/>
    </row>
    <row r="38" spans="1:13" ht="20.25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8"/>
      <c r="M38" s="101"/>
    </row>
    <row r="39" spans="1:13" ht="20.25">
      <c r="A39" s="208"/>
      <c r="B39" s="229"/>
      <c r="C39" s="89"/>
      <c r="D39" s="89"/>
      <c r="E39" s="88"/>
      <c r="F39" s="89"/>
      <c r="G39" s="88"/>
      <c r="H39" s="89"/>
      <c r="I39" s="88"/>
      <c r="J39" s="89"/>
      <c r="K39" s="92"/>
      <c r="L39" s="93"/>
      <c r="M39" s="90"/>
    </row>
    <row r="41" spans="1:13" ht="20.25">
      <c r="A41" s="224"/>
      <c r="B41" s="225"/>
      <c r="C41" s="225"/>
      <c r="D41" s="225"/>
      <c r="E41" s="225"/>
      <c r="F41" s="89"/>
      <c r="G41" s="92"/>
      <c r="H41" s="89"/>
      <c r="I41" s="92"/>
      <c r="J41" s="89"/>
      <c r="K41" s="89"/>
      <c r="L41" s="92"/>
      <c r="M41" s="103"/>
    </row>
    <row r="42" spans="1:13" ht="20.25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8"/>
      <c r="M42" s="98"/>
    </row>
    <row r="43" spans="1:13" ht="20.25">
      <c r="A43" s="226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8"/>
      <c r="M43" s="90"/>
    </row>
    <row r="44" spans="1:13" ht="20.25">
      <c r="A44" s="226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8"/>
      <c r="M44" s="101"/>
    </row>
    <row r="45" spans="1:13" ht="20.25">
      <c r="A45" s="208"/>
      <c r="B45" s="229"/>
      <c r="C45" s="89"/>
      <c r="D45" s="89"/>
      <c r="E45" s="88"/>
      <c r="F45" s="89"/>
      <c r="G45" s="88"/>
      <c r="H45" s="89"/>
      <c r="I45" s="88"/>
      <c r="J45" s="89"/>
      <c r="K45" s="92"/>
      <c r="L45" s="93"/>
      <c r="M45" s="90"/>
    </row>
  </sheetData>
  <mergeCells count="33">
    <mergeCell ref="A43:L43"/>
    <mergeCell ref="A44:L44"/>
    <mergeCell ref="A45:B45"/>
    <mergeCell ref="A36:L36"/>
    <mergeCell ref="A37:L37"/>
    <mergeCell ref="A38:L38"/>
    <mergeCell ref="A39:B39"/>
    <mergeCell ref="A41:E41"/>
    <mergeCell ref="A42:L42"/>
    <mergeCell ref="A35:E35"/>
    <mergeCell ref="A23:E23"/>
    <mergeCell ref="A24:L24"/>
    <mergeCell ref="A25:B25"/>
    <mergeCell ref="F25:H25"/>
    <mergeCell ref="A26:B26"/>
    <mergeCell ref="A27:B27"/>
    <mergeCell ref="A29:E29"/>
    <mergeCell ref="A30:L30"/>
    <mergeCell ref="A31:L31"/>
    <mergeCell ref="A32:L32"/>
    <mergeCell ref="A33:B33"/>
    <mergeCell ref="A19:B19"/>
    <mergeCell ref="A20:D20"/>
    <mergeCell ref="H20:I20"/>
    <mergeCell ref="J20:M20"/>
    <mergeCell ref="H21:I21"/>
    <mergeCell ref="J21:M21"/>
    <mergeCell ref="A18:B18"/>
    <mergeCell ref="A1:B1"/>
    <mergeCell ref="I1:J1"/>
    <mergeCell ref="K1:L1"/>
    <mergeCell ref="A16:B16"/>
    <mergeCell ref="A17:B17"/>
  </mergeCells>
  <phoneticPr fontId="19" type="noConversion"/>
  <pageMargins left="0.23986111581325531" right="0.17000000178813934" top="0.74777776002883911" bottom="0.40000000596046448" header="0.31486111879348755" footer="0.31486111879348755"/>
  <pageSetup paperSize="9" scale="96" orientation="landscape"/>
  <colBreaks count="1" manualBreakCount="1">
    <brk id="13" max="16383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O45"/>
  <sheetViews>
    <sheetView topLeftCell="A4" zoomScaleSheetLayoutView="75" workbookViewId="0">
      <selection activeCell="L9" sqref="L9"/>
    </sheetView>
  </sheetViews>
  <sheetFormatPr defaultColWidth="8.75" defaultRowHeight="16.5"/>
  <cols>
    <col min="1" max="1" width="5.875" style="1" customWidth="1"/>
    <col min="2" max="2" width="9.25" style="1" customWidth="1"/>
    <col min="3" max="3" width="11.25" style="8" customWidth="1"/>
    <col min="4" max="4" width="5.375" style="8" customWidth="1"/>
    <col min="5" max="5" width="11.125" style="1" customWidth="1"/>
    <col min="6" max="6" width="5.375" style="8" customWidth="1"/>
    <col min="7" max="7" width="11.375" style="1" customWidth="1"/>
    <col min="8" max="8" width="5.375" style="8" customWidth="1"/>
    <col min="9" max="9" width="12.25" style="1" customWidth="1"/>
    <col min="10" max="10" width="5.375" style="8" customWidth="1"/>
    <col min="11" max="11" width="13.625" style="8" customWidth="1"/>
    <col min="12" max="12" width="8.75" style="1" customWidth="1"/>
    <col min="13" max="13" width="20.75" style="8" customWidth="1"/>
    <col min="14" max="14" width="13.875" style="1" customWidth="1"/>
    <col min="15" max="15" width="12.875" style="107" customWidth="1"/>
  </cols>
  <sheetData>
    <row r="1" spans="1:15" ht="29.25" customHeight="1">
      <c r="A1" s="210" t="s">
        <v>66</v>
      </c>
      <c r="B1" s="210"/>
      <c r="I1" s="220" t="s">
        <v>33</v>
      </c>
      <c r="J1" s="220"/>
      <c r="K1" s="212">
        <v>3617393</v>
      </c>
      <c r="L1" s="213"/>
      <c r="M1" s="1"/>
      <c r="O1" s="1"/>
    </row>
    <row r="2" spans="1:15" ht="22.5" customHeight="1">
      <c r="A2" s="13" t="s">
        <v>141</v>
      </c>
      <c r="B2" s="14" t="s">
        <v>148</v>
      </c>
      <c r="C2" s="15" t="s">
        <v>156</v>
      </c>
      <c r="D2" s="15" t="s">
        <v>129</v>
      </c>
      <c r="E2" s="16" t="s">
        <v>161</v>
      </c>
      <c r="F2" s="15" t="s">
        <v>129</v>
      </c>
      <c r="G2" s="16" t="s">
        <v>134</v>
      </c>
      <c r="H2" s="15" t="s">
        <v>129</v>
      </c>
      <c r="I2" s="16" t="s">
        <v>135</v>
      </c>
      <c r="J2" s="15" t="s">
        <v>129</v>
      </c>
      <c r="K2" s="16" t="s">
        <v>159</v>
      </c>
      <c r="L2" s="15" t="s">
        <v>146</v>
      </c>
      <c r="M2" s="77" t="s">
        <v>163</v>
      </c>
      <c r="O2" s="1"/>
    </row>
    <row r="3" spans="1:15" s="9" customFormat="1" ht="22.9" customHeight="1">
      <c r="A3" s="20">
        <v>1</v>
      </c>
      <c r="B3" s="21" t="s">
        <v>143</v>
      </c>
      <c r="C3" s="22"/>
      <c r="D3" s="73"/>
      <c r="E3" s="22"/>
      <c r="F3" s="73"/>
      <c r="G3" s="22"/>
      <c r="H3" s="73"/>
      <c r="I3" s="22"/>
      <c r="J3" s="73"/>
      <c r="K3" s="99">
        <v>300000</v>
      </c>
      <c r="L3" s="76">
        <v>44263</v>
      </c>
      <c r="M3" s="78" t="s">
        <v>18</v>
      </c>
    </row>
    <row r="4" spans="1:15" s="9" customFormat="1" ht="22.9" customHeight="1">
      <c r="A4" s="31">
        <v>2</v>
      </c>
      <c r="B4" s="32" t="s">
        <v>142</v>
      </c>
      <c r="C4" s="22"/>
      <c r="D4" s="73"/>
      <c r="E4" s="22"/>
      <c r="F4" s="73"/>
      <c r="G4" s="22"/>
      <c r="H4" s="73"/>
      <c r="I4" s="22"/>
      <c r="J4" s="105"/>
      <c r="K4" s="99"/>
      <c r="L4" s="76"/>
      <c r="M4" s="68"/>
    </row>
    <row r="5" spans="1:15" s="9" customFormat="1" ht="22.9" customHeight="1">
      <c r="A5" s="31">
        <v>3</v>
      </c>
      <c r="B5" s="32" t="s">
        <v>132</v>
      </c>
      <c r="C5" s="22"/>
      <c r="D5" s="73"/>
      <c r="E5" s="22"/>
      <c r="F5" s="73"/>
      <c r="G5" s="22"/>
      <c r="H5" s="73"/>
      <c r="I5" s="22"/>
      <c r="J5" s="73"/>
      <c r="K5" s="99"/>
      <c r="L5" s="81"/>
      <c r="M5" s="68"/>
    </row>
    <row r="6" spans="1:15" s="9" customFormat="1" ht="22.9" customHeight="1">
      <c r="A6" s="48">
        <v>4</v>
      </c>
      <c r="B6" s="49" t="s">
        <v>136</v>
      </c>
      <c r="C6" s="50"/>
      <c r="D6" s="75"/>
      <c r="E6" s="50"/>
      <c r="F6" s="73"/>
      <c r="G6" s="22"/>
      <c r="H6" s="73"/>
      <c r="I6" s="22"/>
      <c r="J6" s="73"/>
      <c r="K6" s="99"/>
      <c r="L6" s="80"/>
      <c r="M6" s="68"/>
    </row>
    <row r="7" spans="1:15" s="9" customFormat="1" ht="22.9" customHeight="1">
      <c r="A7" s="23">
        <v>5</v>
      </c>
      <c r="B7" s="23" t="s">
        <v>149</v>
      </c>
      <c r="C7" s="22"/>
      <c r="D7" s="73"/>
      <c r="E7" s="22"/>
      <c r="F7" s="73"/>
      <c r="G7" s="22"/>
      <c r="H7" s="73"/>
      <c r="I7" s="22"/>
      <c r="J7" s="73"/>
      <c r="K7" s="99"/>
      <c r="L7" s="76"/>
      <c r="M7" s="68"/>
    </row>
    <row r="8" spans="1:15" s="9" customFormat="1" ht="22.9" customHeight="1">
      <c r="A8" s="48">
        <v>6</v>
      </c>
      <c r="B8" s="23" t="s">
        <v>150</v>
      </c>
      <c r="C8" s="22"/>
      <c r="D8" s="73"/>
      <c r="E8" s="22"/>
      <c r="F8" s="73"/>
      <c r="G8" s="22"/>
      <c r="H8" s="73"/>
      <c r="I8" s="22"/>
      <c r="J8" s="73"/>
      <c r="K8" s="99"/>
      <c r="L8" s="76"/>
      <c r="M8" s="68"/>
    </row>
    <row r="9" spans="1:15" s="9" customFormat="1" ht="22.9" customHeight="1">
      <c r="A9" s="23">
        <v>7</v>
      </c>
      <c r="B9" s="21" t="s">
        <v>152</v>
      </c>
      <c r="C9" s="52"/>
      <c r="D9" s="74"/>
      <c r="E9" s="52"/>
      <c r="F9" s="73"/>
      <c r="G9" s="22"/>
      <c r="H9" s="73"/>
      <c r="I9" s="22"/>
      <c r="J9" s="73"/>
      <c r="K9" s="99"/>
      <c r="L9" s="76"/>
      <c r="M9" s="68"/>
    </row>
    <row r="10" spans="1:15" s="9" customFormat="1" ht="22.9" customHeight="1">
      <c r="A10" s="48">
        <v>8</v>
      </c>
      <c r="B10" s="32" t="s">
        <v>162</v>
      </c>
      <c r="C10" s="22"/>
      <c r="D10" s="73"/>
      <c r="E10" s="22"/>
      <c r="F10" s="73"/>
      <c r="G10" s="22"/>
      <c r="H10" s="73"/>
      <c r="I10" s="22"/>
      <c r="J10" s="73"/>
      <c r="K10" s="99"/>
      <c r="L10" s="76"/>
      <c r="M10" s="68"/>
    </row>
    <row r="11" spans="1:15" s="9" customFormat="1" ht="22.9" customHeight="1">
      <c r="A11" s="23">
        <v>9</v>
      </c>
      <c r="B11" s="32" t="s">
        <v>130</v>
      </c>
      <c r="C11" s="22"/>
      <c r="D11" s="73"/>
      <c r="E11" s="22"/>
      <c r="F11" s="73"/>
      <c r="G11" s="22"/>
      <c r="H11" s="73"/>
      <c r="I11" s="22"/>
      <c r="J11" s="73"/>
      <c r="K11" s="99"/>
      <c r="L11" s="76"/>
      <c r="M11" s="68"/>
    </row>
    <row r="12" spans="1:15" s="9" customFormat="1" ht="22.9" customHeight="1">
      <c r="A12" s="48">
        <v>10</v>
      </c>
      <c r="B12" s="32" t="s">
        <v>133</v>
      </c>
      <c r="C12" s="22"/>
      <c r="D12" s="104"/>
      <c r="E12" s="73"/>
      <c r="F12" s="73"/>
      <c r="G12" s="22"/>
      <c r="H12" s="73"/>
      <c r="I12" s="22"/>
      <c r="J12" s="73"/>
      <c r="K12" s="99"/>
      <c r="L12" s="76"/>
      <c r="M12" s="68"/>
    </row>
    <row r="13" spans="1:15" s="9" customFormat="1" ht="22.9" customHeight="1">
      <c r="A13" s="23">
        <v>11</v>
      </c>
      <c r="B13" s="32" t="s">
        <v>147</v>
      </c>
      <c r="C13" s="22"/>
      <c r="D13" s="104"/>
      <c r="E13" s="22"/>
      <c r="F13" s="73"/>
      <c r="G13" s="22"/>
      <c r="H13" s="73"/>
      <c r="I13" s="22"/>
      <c r="J13" s="73"/>
      <c r="K13" s="99"/>
      <c r="L13" s="80"/>
      <c r="M13" s="68"/>
    </row>
    <row r="14" spans="1:15" s="9" customFormat="1" ht="22.9" customHeight="1">
      <c r="A14" s="48">
        <v>12</v>
      </c>
      <c r="B14" s="32" t="s">
        <v>138</v>
      </c>
      <c r="C14" s="22">
        <v>120000</v>
      </c>
      <c r="D14" s="73"/>
      <c r="E14" s="22"/>
      <c r="F14" s="73"/>
      <c r="G14" s="22"/>
      <c r="H14" s="73"/>
      <c r="I14" s="22"/>
      <c r="J14" s="73"/>
      <c r="K14" s="99"/>
      <c r="L14" s="81"/>
      <c r="M14" s="68"/>
    </row>
    <row r="15" spans="1:15" s="9" customFormat="1" ht="22.9" customHeight="1">
      <c r="A15" s="23">
        <v>13</v>
      </c>
      <c r="B15" s="49" t="s">
        <v>151</v>
      </c>
      <c r="C15" s="50">
        <v>120793</v>
      </c>
      <c r="D15" s="73"/>
      <c r="E15" s="50">
        <v>757</v>
      </c>
      <c r="F15" s="73"/>
      <c r="G15" s="50">
        <v>757</v>
      </c>
      <c r="H15" s="73"/>
      <c r="I15" s="50">
        <v>757</v>
      </c>
      <c r="J15" s="73"/>
      <c r="K15" s="100">
        <f>SUM(K3:K14)</f>
        <v>300000</v>
      </c>
      <c r="L15" s="81"/>
      <c r="M15" s="68"/>
    </row>
    <row r="16" spans="1:15" s="9" customFormat="1" ht="26.1" customHeight="1">
      <c r="A16" s="222"/>
      <c r="B16" s="223"/>
      <c r="C16" s="50"/>
      <c r="D16" s="76"/>
      <c r="E16" s="50"/>
      <c r="F16" s="23"/>
      <c r="G16" s="50"/>
      <c r="H16" s="23"/>
      <c r="I16" s="50"/>
      <c r="J16" s="23"/>
      <c r="K16" s="51"/>
      <c r="L16" s="50"/>
      <c r="M16" s="81"/>
    </row>
    <row r="17" spans="1:15" s="9" customFormat="1" ht="20.25">
      <c r="A17" s="217" t="s">
        <v>29</v>
      </c>
      <c r="B17" s="218"/>
      <c r="C17" s="22">
        <f>SUM(C3:C16)</f>
        <v>240793</v>
      </c>
      <c r="D17" s="22"/>
      <c r="E17" s="22">
        <f t="shared" ref="E17:I17" si="0">SUM(E3:E16)</f>
        <v>757</v>
      </c>
      <c r="F17" s="22"/>
      <c r="G17" s="22">
        <f t="shared" si="0"/>
        <v>757</v>
      </c>
      <c r="H17" s="22"/>
      <c r="I17" s="22">
        <f t="shared" si="0"/>
        <v>757</v>
      </c>
      <c r="J17" s="22" t="s">
        <v>139</v>
      </c>
      <c r="K17" s="22">
        <f>SUM(C17:J17)</f>
        <v>243064</v>
      </c>
      <c r="L17" s="86"/>
      <c r="M17" s="80"/>
      <c r="N17" s="25"/>
      <c r="O17" s="109"/>
    </row>
    <row r="18" spans="1:15" ht="20.25">
      <c r="A18" s="217" t="s">
        <v>140</v>
      </c>
      <c r="B18" s="218"/>
      <c r="C18" s="22"/>
      <c r="D18" s="22"/>
      <c r="E18" s="22"/>
      <c r="F18" s="22"/>
      <c r="G18" s="67"/>
      <c r="H18" s="22"/>
      <c r="I18" s="67"/>
      <c r="J18" s="22" t="s">
        <v>139</v>
      </c>
      <c r="K18" s="22">
        <f>SUM(C18:J18)</f>
        <v>0</v>
      </c>
      <c r="L18" s="86"/>
      <c r="M18" s="80"/>
      <c r="N18" s="18"/>
    </row>
    <row r="19" spans="1:15" ht="22.9" customHeight="1">
      <c r="A19" s="208" t="s">
        <v>164</v>
      </c>
      <c r="B19" s="209"/>
      <c r="C19" s="82">
        <f>SUM(C17-C18)</f>
        <v>240793</v>
      </c>
      <c r="D19" s="82"/>
      <c r="E19" s="83">
        <f>SUM(E17-E18)</f>
        <v>757</v>
      </c>
      <c r="F19" s="83"/>
      <c r="G19" s="83">
        <f t="shared" ref="G19:I19" si="1">SUM(G17-G18)</f>
        <v>757</v>
      </c>
      <c r="H19" s="83"/>
      <c r="I19" s="84">
        <f t="shared" si="1"/>
        <v>757</v>
      </c>
      <c r="J19" s="82"/>
      <c r="K19" s="82">
        <f>SUM(C19:J19)</f>
        <v>243064</v>
      </c>
      <c r="L19" s="86"/>
      <c r="M19" s="41"/>
      <c r="N19" s="18"/>
    </row>
    <row r="20" spans="1:15" ht="20.25">
      <c r="A20" s="221" t="s">
        <v>198</v>
      </c>
      <c r="B20" s="221"/>
      <c r="C20" s="221"/>
      <c r="D20" s="221"/>
      <c r="E20" s="18"/>
      <c r="F20" s="17"/>
      <c r="G20" s="69"/>
      <c r="H20" s="219" t="s">
        <v>165</v>
      </c>
      <c r="I20" s="219"/>
      <c r="J20" s="214">
        <f>K19-K15</f>
        <v>-56936</v>
      </c>
      <c r="K20" s="214"/>
      <c r="L20" s="214"/>
      <c r="M20" s="215"/>
    </row>
    <row r="21" spans="1:15" ht="20.25">
      <c r="H21" s="204" t="s">
        <v>144</v>
      </c>
      <c r="I21" s="204"/>
      <c r="J21" s="216">
        <f>SUM(K1+J20)</f>
        <v>3560457</v>
      </c>
      <c r="K21" s="216"/>
      <c r="L21" s="216"/>
      <c r="M21" s="216"/>
      <c r="N21" s="1" t="s">
        <v>177</v>
      </c>
    </row>
    <row r="23" spans="1:15" s="18" customFormat="1" ht="20.25">
      <c r="A23" s="224"/>
      <c r="B23" s="225"/>
      <c r="C23" s="225"/>
      <c r="D23" s="225"/>
      <c r="E23" s="225"/>
      <c r="F23" s="89"/>
      <c r="G23" s="92"/>
      <c r="H23" s="89"/>
      <c r="I23" s="92"/>
      <c r="J23" s="89"/>
      <c r="K23" s="89"/>
      <c r="L23" s="92"/>
      <c r="M23" s="91"/>
      <c r="O23" s="108"/>
    </row>
    <row r="24" spans="1:15" s="18" customFormat="1" ht="20.25">
      <c r="A24" s="226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8"/>
      <c r="M24" s="90"/>
      <c r="O24" s="108"/>
    </row>
    <row r="25" spans="1:15" s="18" customFormat="1" ht="20.25">
      <c r="A25" s="208"/>
      <c r="B25" s="229"/>
      <c r="C25" s="95"/>
      <c r="D25" s="95"/>
      <c r="E25" s="94"/>
      <c r="F25" s="229"/>
      <c r="G25" s="229"/>
      <c r="H25" s="229"/>
      <c r="I25" s="94"/>
      <c r="J25" s="95"/>
      <c r="K25" s="96"/>
      <c r="L25" s="97"/>
      <c r="M25" s="90"/>
      <c r="O25" s="108"/>
    </row>
    <row r="26" spans="1:15" s="18" customFormat="1" ht="20.25">
      <c r="A26" s="208"/>
      <c r="B26" s="229"/>
      <c r="C26" s="89"/>
      <c r="D26" s="89"/>
      <c r="E26" s="88"/>
      <c r="F26" s="89"/>
      <c r="G26" s="88"/>
      <c r="H26" s="89"/>
      <c r="I26" s="88"/>
      <c r="J26" s="89"/>
      <c r="K26" s="92"/>
      <c r="L26" s="93"/>
      <c r="M26" s="101"/>
      <c r="O26" s="108"/>
    </row>
    <row r="27" spans="1:15" s="18" customFormat="1" ht="20.25">
      <c r="A27" s="208"/>
      <c r="B27" s="229"/>
      <c r="C27" s="89"/>
      <c r="D27" s="89"/>
      <c r="E27" s="88"/>
      <c r="F27" s="89"/>
      <c r="G27" s="88"/>
      <c r="H27" s="89"/>
      <c r="I27" s="88"/>
      <c r="J27" s="89"/>
      <c r="K27" s="92"/>
      <c r="L27" s="93"/>
      <c r="M27" s="102"/>
      <c r="O27" s="108"/>
    </row>
    <row r="28" spans="1:15" s="18" customFormat="1" ht="20.25">
      <c r="C28" s="87"/>
      <c r="D28" s="87"/>
      <c r="F28" s="87"/>
      <c r="H28" s="87"/>
      <c r="J28" s="87"/>
      <c r="M28" s="90"/>
      <c r="O28" s="108"/>
    </row>
    <row r="29" spans="1:15" ht="20.25">
      <c r="A29" s="224"/>
      <c r="B29" s="225"/>
      <c r="C29" s="225"/>
      <c r="D29" s="225"/>
      <c r="E29" s="225"/>
      <c r="F29" s="89"/>
      <c r="G29" s="92"/>
      <c r="H29" s="89"/>
      <c r="I29" s="92"/>
      <c r="J29" s="89"/>
      <c r="K29" s="89"/>
      <c r="L29" s="92"/>
    </row>
    <row r="30" spans="1:15" ht="20.25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8"/>
      <c r="M30" s="98"/>
    </row>
    <row r="31" spans="1:15" ht="20.2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8"/>
      <c r="M31" s="90"/>
    </row>
    <row r="32" spans="1:15" ht="20.25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8"/>
      <c r="M32" s="101"/>
    </row>
    <row r="33" spans="1:13" s="1" customFormat="1" ht="20.25">
      <c r="A33" s="208"/>
      <c r="B33" s="229"/>
      <c r="C33" s="89"/>
      <c r="D33" s="89"/>
      <c r="E33" s="88"/>
      <c r="F33" s="89"/>
      <c r="G33" s="88"/>
      <c r="H33" s="89"/>
      <c r="I33" s="88"/>
      <c r="J33" s="89"/>
      <c r="K33" s="92"/>
      <c r="L33" s="93"/>
      <c r="M33" s="90"/>
    </row>
    <row r="35" spans="1:13" s="1" customFormat="1" ht="20.25">
      <c r="A35" s="224"/>
      <c r="B35" s="225"/>
      <c r="C35" s="225"/>
      <c r="D35" s="225"/>
      <c r="E35" s="225"/>
      <c r="F35" s="89"/>
      <c r="G35" s="92"/>
      <c r="H35" s="89"/>
      <c r="I35" s="92"/>
      <c r="J35" s="89"/>
      <c r="K35" s="89"/>
      <c r="L35" s="92"/>
      <c r="M35" s="103"/>
    </row>
    <row r="36" spans="1:13" s="1" customFormat="1" ht="20.25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8"/>
      <c r="M36" s="98"/>
    </row>
    <row r="37" spans="1:13" s="1" customFormat="1" ht="20.25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8"/>
      <c r="M37" s="90"/>
    </row>
    <row r="38" spans="1:13" s="1" customFormat="1" ht="20.25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8"/>
      <c r="M38" s="101"/>
    </row>
    <row r="39" spans="1:13" s="1" customFormat="1" ht="20.25">
      <c r="A39" s="208"/>
      <c r="B39" s="229"/>
      <c r="C39" s="89"/>
      <c r="D39" s="89"/>
      <c r="E39" s="88"/>
      <c r="F39" s="89"/>
      <c r="G39" s="88"/>
      <c r="H39" s="89"/>
      <c r="I39" s="88"/>
      <c r="J39" s="89"/>
      <c r="K39" s="92"/>
      <c r="L39" s="93"/>
      <c r="M39" s="90"/>
    </row>
    <row r="41" spans="1:13" s="1" customFormat="1" ht="20.25">
      <c r="A41" s="224"/>
      <c r="B41" s="225"/>
      <c r="C41" s="225"/>
      <c r="D41" s="225"/>
      <c r="E41" s="225"/>
      <c r="F41" s="89"/>
      <c r="G41" s="92"/>
      <c r="H41" s="89"/>
      <c r="I41" s="92"/>
      <c r="J41" s="89"/>
      <c r="K41" s="89"/>
      <c r="L41" s="92"/>
      <c r="M41" s="103"/>
    </row>
    <row r="42" spans="1:13" s="1" customFormat="1" ht="20.25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8"/>
      <c r="M42" s="98"/>
    </row>
    <row r="43" spans="1:13" s="1" customFormat="1" ht="20.25">
      <c r="A43" s="226"/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8"/>
      <c r="M43" s="90"/>
    </row>
    <row r="44" spans="1:13" s="1" customFormat="1" ht="20.25">
      <c r="A44" s="226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8"/>
      <c r="M44" s="101"/>
    </row>
    <row r="45" spans="1:13" s="1" customFormat="1" ht="20.25">
      <c r="A45" s="208"/>
      <c r="B45" s="229"/>
      <c r="C45" s="89"/>
      <c r="D45" s="89"/>
      <c r="E45" s="88"/>
      <c r="F45" s="89"/>
      <c r="G45" s="88"/>
      <c r="H45" s="89"/>
      <c r="I45" s="88"/>
      <c r="J45" s="89"/>
      <c r="K45" s="92"/>
      <c r="L45" s="93"/>
      <c r="M45" s="90"/>
    </row>
  </sheetData>
  <mergeCells count="33">
    <mergeCell ref="A43:L43"/>
    <mergeCell ref="A44:L44"/>
    <mergeCell ref="A45:B45"/>
    <mergeCell ref="A36:L36"/>
    <mergeCell ref="A37:L37"/>
    <mergeCell ref="A38:L38"/>
    <mergeCell ref="A39:B39"/>
    <mergeCell ref="A41:E41"/>
    <mergeCell ref="A42:L42"/>
    <mergeCell ref="A35:E35"/>
    <mergeCell ref="A23:E23"/>
    <mergeCell ref="A24:L24"/>
    <mergeCell ref="A25:B25"/>
    <mergeCell ref="F25:H25"/>
    <mergeCell ref="A26:B26"/>
    <mergeCell ref="A27:B27"/>
    <mergeCell ref="A29:E29"/>
    <mergeCell ref="A30:L30"/>
    <mergeCell ref="A31:L31"/>
    <mergeCell ref="A32:L32"/>
    <mergeCell ref="A33:B33"/>
    <mergeCell ref="A19:B19"/>
    <mergeCell ref="A20:D20"/>
    <mergeCell ref="H20:I20"/>
    <mergeCell ref="J20:M20"/>
    <mergeCell ref="H21:I21"/>
    <mergeCell ref="J21:M21"/>
    <mergeCell ref="A18:B18"/>
    <mergeCell ref="A1:B1"/>
    <mergeCell ref="I1:J1"/>
    <mergeCell ref="K1:L1"/>
    <mergeCell ref="A16:B16"/>
    <mergeCell ref="A17:B17"/>
  </mergeCells>
  <phoneticPr fontId="19" type="noConversion"/>
  <pageMargins left="0.69986110925674438" right="0.69986110925674438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6</vt:i4>
      </vt:variant>
    </vt:vector>
  </HeadingPairs>
  <TitlesOfParts>
    <vt:vector size="18" baseType="lpstr">
      <vt:lpstr>회칙원본</vt:lpstr>
      <vt:lpstr>회칙</vt:lpstr>
      <vt:lpstr>영수증1</vt:lpstr>
      <vt:lpstr>모임참석2016년</vt:lpstr>
      <vt:lpstr>2017년</vt:lpstr>
      <vt:lpstr>2018년</vt:lpstr>
      <vt:lpstr>2019년</vt:lpstr>
      <vt:lpstr>2020년</vt:lpstr>
      <vt:lpstr>2021년</vt:lpstr>
      <vt:lpstr>2022년</vt:lpstr>
      <vt:lpstr>2023년</vt:lpstr>
      <vt:lpstr>2024년~2026년</vt:lpstr>
      <vt:lpstr>'2018년'!Print_Area</vt:lpstr>
      <vt:lpstr>'2019년'!Print_Area</vt:lpstr>
      <vt:lpstr>'2024년~2026년'!Print_Area</vt:lpstr>
      <vt:lpstr>모임참석2016년!Print_Area</vt:lpstr>
      <vt:lpstr>영수증1!Print_Area</vt:lpstr>
      <vt:lpstr>회칙원본!Print_Area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ljy970612@gmail.com</cp:lastModifiedBy>
  <cp:revision>3</cp:revision>
  <cp:lastPrinted>2026-04-04T08:05:14Z</cp:lastPrinted>
  <dcterms:created xsi:type="dcterms:W3CDTF">2016-09-06T04:41:30Z</dcterms:created>
  <dcterms:modified xsi:type="dcterms:W3CDTF">2026-06-21T00:17:16Z</dcterms:modified>
  <cp:version>1100.0100.01</cp:version>
</cp:coreProperties>
</file>