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대구TP\Desktop\업무폴더\☆★ 고용친화기업(이제 여기 뼈를 묻어야되나)\신규선정 및 재인증\26년\신규\"/>
    </mc:Choice>
  </mc:AlternateContent>
  <bookViews>
    <workbookView xWindow="0" yWindow="0" windowWidth="7470" windowHeight="72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62" i="1" l="1"/>
  <c r="C51" i="1"/>
  <c r="C50" i="1"/>
  <c r="D50" i="1" s="1"/>
  <c r="D45" i="1"/>
  <c r="D7" i="1"/>
  <c r="H12" i="1"/>
  <c r="I12" i="1"/>
  <c r="J12" i="1"/>
  <c r="K12" i="1"/>
  <c r="L12" i="1"/>
  <c r="M12" i="1"/>
  <c r="N12" i="1"/>
  <c r="O12" i="1"/>
  <c r="P12" i="1"/>
  <c r="Q12" i="1"/>
  <c r="R12" i="1"/>
  <c r="G12" i="1"/>
  <c r="H9" i="1"/>
  <c r="I9" i="1"/>
  <c r="J9" i="1"/>
  <c r="K9" i="1"/>
  <c r="L9" i="1"/>
  <c r="M9" i="1"/>
  <c r="N9" i="1"/>
  <c r="O9" i="1"/>
  <c r="P9" i="1"/>
  <c r="Q9" i="1"/>
  <c r="R9" i="1"/>
  <c r="G9" i="1"/>
  <c r="D11" i="1" l="1"/>
  <c r="D10" i="1"/>
  <c r="D8" i="1"/>
  <c r="F17" i="1" l="1"/>
  <c r="G17" i="1"/>
  <c r="D12" i="1"/>
  <c r="D9" i="1"/>
  <c r="D17" i="1" s="1"/>
  <c r="E17" i="1" s="1"/>
  <c r="D68" i="1"/>
  <c r="D24" i="1"/>
  <c r="D25" i="1"/>
  <c r="D26" i="1"/>
  <c r="D23" i="1"/>
  <c r="D56" i="1"/>
  <c r="D31" i="1"/>
  <c r="D18" i="1" l="1"/>
  <c r="E7" i="1"/>
  <c r="F7" i="1"/>
  <c r="E25" i="1"/>
  <c r="E23" i="1"/>
  <c r="F23" i="1" l="1"/>
</calcChain>
</file>

<file path=xl/sharedStrings.xml><?xml version="1.0" encoding="utf-8"?>
<sst xmlns="http://schemas.openxmlformats.org/spreadsheetml/2006/main" count="159" uniqueCount="120">
  <si>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</si>
  <si>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</si>
  <si>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</si>
  <si>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</si>
  <si>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</si>
  <si>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</si>
  <si>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</si>
  <si>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</si>
  <si>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</si>
  <si>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</si>
  <si>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</si>
  <si>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인원</t>
    <phoneticPr fontId="1" type="noConversion"/>
  </si>
  <si>
    <t>구분</t>
    <phoneticPr fontId="1" type="noConversion"/>
  </si>
  <si>
    <t>1월</t>
    <phoneticPr fontId="1" type="noConversion"/>
  </si>
  <si>
    <t>전체</t>
    <phoneticPr fontId="1" type="noConversion"/>
  </si>
  <si>
    <t>청년</t>
    <phoneticPr fontId="1" type="noConversion"/>
  </si>
  <si>
    <t>해당인원 연봉총액</t>
    <phoneticPr fontId="1" type="noConversion"/>
  </si>
  <si>
    <t>해당인원</t>
    <phoneticPr fontId="1" type="noConversion"/>
  </si>
  <si>
    <t>해당인원 총연장근로시간</t>
    <phoneticPr fontId="1" type="noConversion"/>
  </si>
  <si>
    <t>구분</t>
    <phoneticPr fontId="1" type="noConversion"/>
  </si>
  <si>
    <t>1월</t>
    <phoneticPr fontId="1" type="noConversion"/>
  </si>
  <si>
    <t>② 고용형태</t>
    <phoneticPr fontId="1" type="noConversion"/>
  </si>
  <si>
    <t>③ 신규채용 근로자 수(최근 2년)</t>
    <phoneticPr fontId="1" type="noConversion"/>
  </si>
  <si>
    <t>① 근로자 수</t>
    <phoneticPr fontId="1" type="noConversion"/>
  </si>
  <si>
    <t>채용인원(명)</t>
    <phoneticPr fontId="1" type="noConversion"/>
  </si>
  <si>
    <t>고용유지율(%)</t>
    <phoneticPr fontId="1" type="noConversion"/>
  </si>
  <si>
    <t xml:space="preserve"> 청년 채용율(%, 2년)</t>
    <phoneticPr fontId="1" type="noConversion"/>
  </si>
  <si>
    <t>월평균임금(원)</t>
    <phoneticPr fontId="1" type="noConversion"/>
  </si>
  <si>
    <t>총근로자 수</t>
    <phoneticPr fontId="1" type="noConversion"/>
  </si>
  <si>
    <t>⑧ 근로자 평균 근속년수</t>
    <phoneticPr fontId="1" type="noConversion"/>
  </si>
  <si>
    <t>총근속년 수</t>
    <phoneticPr fontId="1" type="noConversion"/>
  </si>
  <si>
    <t>대졸초임 평균연봉(원)</t>
    <phoneticPr fontId="1" type="noConversion"/>
  </si>
  <si>
    <t>해당 건수(종)</t>
    <phoneticPr fontId="1" type="noConversion"/>
  </si>
  <si>
    <t>⑨ 청년 근로자 연장근로시간</t>
    <phoneticPr fontId="1" type="noConversion"/>
  </si>
  <si>
    <t>건수(건)</t>
    <phoneticPr fontId="1" type="noConversion"/>
  </si>
  <si>
    <t xml:space="preserve">■ 기업명 : </t>
    <phoneticPr fontId="1" type="noConversion"/>
  </si>
  <si>
    <t>⑦ 대졸초임 최저연봉</t>
    <phoneticPr fontId="1" type="noConversion"/>
  </si>
  <si>
    <t>대졸초임 최저연봉(원)</t>
    <phoneticPr fontId="1" type="noConversion"/>
  </si>
  <si>
    <t>평균 연장근로시간(시간)</t>
    <phoneticPr fontId="1" type="noConversion"/>
  </si>
  <si>
    <t>육아정책 실시내역</t>
    <phoneticPr fontId="1" type="noConversion"/>
  </si>
  <si>
    <t>⑪ 육아정책 실시건수(가점)</t>
    <phoneticPr fontId="1" type="noConversion"/>
  </si>
  <si>
    <t>평균 근속년수(년)</t>
  </si>
  <si>
    <t>비정규직</t>
    <phoneticPr fontId="1" type="noConversion"/>
  </si>
  <si>
    <t>정 규 직</t>
    <phoneticPr fontId="1" type="noConversion"/>
  </si>
  <si>
    <t>소계</t>
    <phoneticPr fontId="1" type="noConversion"/>
  </si>
  <si>
    <t>소계</t>
    <phoneticPr fontId="1" type="noConversion"/>
  </si>
  <si>
    <t>평균근로자 수(명)</t>
    <phoneticPr fontId="1" type="noConversion"/>
  </si>
  <si>
    <t>구분</t>
    <phoneticPr fontId="1" type="noConversion"/>
  </si>
  <si>
    <t>정규직 비율(%)</t>
    <phoneticPr fontId="1" type="noConversion"/>
  </si>
  <si>
    <t>2년간 평균</t>
    <phoneticPr fontId="1" type="noConversion"/>
  </si>
  <si>
    <t>근로생활안정 지원</t>
    <phoneticPr fontId="1" type="noConversion"/>
  </si>
  <si>
    <t>여가자기개발지원</t>
    <phoneticPr fontId="1" type="noConversion"/>
  </si>
  <si>
    <t>의료보건 및 기타 지원</t>
    <phoneticPr fontId="1" type="noConversion"/>
  </si>
  <si>
    <t>생활안정</t>
    <phoneticPr fontId="1" type="noConversion"/>
  </si>
  <si>
    <t>복지시설</t>
    <phoneticPr fontId="1" type="noConversion"/>
  </si>
  <si>
    <t>출산육아</t>
    <phoneticPr fontId="1" type="noConversion"/>
  </si>
  <si>
    <t>여가활동</t>
    <phoneticPr fontId="1" type="noConversion"/>
  </si>
  <si>
    <t>자기개발</t>
    <phoneticPr fontId="1" type="noConversion"/>
  </si>
  <si>
    <t>의료</t>
    <phoneticPr fontId="1" type="noConversion"/>
  </si>
  <si>
    <t>기타</t>
    <phoneticPr fontId="1" type="noConversion"/>
  </si>
  <si>
    <t>① 휴가비, ② 경조비, ③ 직원 저금리 대출, ④ 주택 자금, ⑤ 자녀 학자금, ⑥ 본인 학자금, ⑦ 가족 수당, ⑧ 복지 연금 지원, ⑨ 통근 차량 운행, ⑩ 차량 유지 지원, 
⑪ 교통비 지원, ⑫ 통신비 지원</t>
    <phoneticPr fontId="1" type="noConversion"/>
  </si>
  <si>
    <t>㉞ 사내 교육제도 운영, ㉟ 교육 및 자기개발비 지원, ㊱ 해외연수 및 세미나, ㊲ 어학·자격 취득지원, ㊳ 도서구입비 지원</t>
    <phoneticPr fontId="1" type="noConversion"/>
  </si>
  <si>
    <t>㊺ 포상(근속, 모범 등), ㊻ 기념일, 명절 지원, ㊼ 제안 포상제도, ㊽ 상조회 지원, ㊾ 직원민원 창구 운영, ㊿ 상여금 및 인센티브</t>
    <phoneticPr fontId="1" type="noConversion"/>
  </si>
  <si>
    <t>⑤ 복지제도 현황</t>
    <phoneticPr fontId="1" type="noConversion"/>
  </si>
  <si>
    <r>
      <t xml:space="preserve">복지제도 예시 </t>
    </r>
    <r>
      <rPr>
        <b/>
        <sz val="12"/>
        <color rgb="FFFF0000"/>
        <rFont val="맑은 고딕"/>
        <family val="3"/>
        <charset val="129"/>
        <scheme val="minor"/>
      </rPr>
      <t>(</t>
    </r>
    <r>
      <rPr>
        <b/>
        <sz val="12"/>
        <color rgb="FFFF0000"/>
        <rFont val="맑은 고딕"/>
        <family val="3"/>
        <charset val="129"/>
      </rPr>
      <t xml:space="preserve">※ 아래 예시 중 </t>
    </r>
    <r>
      <rPr>
        <b/>
        <sz val="12"/>
        <color rgb="FFFF0000"/>
        <rFont val="맑은 고딕"/>
        <family val="3"/>
        <charset val="129"/>
        <scheme val="minor"/>
      </rPr>
      <t>기업에 해당하는 내용만 남겨두고 삭제)</t>
    </r>
    <phoneticPr fontId="1" type="noConversion"/>
  </si>
  <si>
    <t xml:space="preserve">* 작성방법 : '복지제도 예시' 중 기업에 해당하는 내용만 기재 / 기타 제도는 자유롭게 기재  
* 현장실태조사 확인(준비)서류 : 해당 복지제도 사진 및 운영내역 등 </t>
    <phoneticPr fontId="1" type="noConversion"/>
  </si>
  <si>
    <t>기타 제도(자유롭게 기재)</t>
    <phoneticPr fontId="1" type="noConversion"/>
  </si>
  <si>
    <t>소계</t>
    <phoneticPr fontId="1" type="noConversion"/>
  </si>
  <si>
    <t>총지급액</t>
    <phoneticPr fontId="1" type="noConversion"/>
  </si>
  <si>
    <t>인원</t>
    <phoneticPr fontId="1" type="noConversion"/>
  </si>
  <si>
    <t>증가량(명)</t>
    <phoneticPr fontId="1" type="noConversion"/>
  </si>
  <si>
    <t xml:space="preserve"> 증가율(%)</t>
    <phoneticPr fontId="1" type="noConversion"/>
  </si>
  <si>
    <t>정규직 증가량(명)</t>
    <phoneticPr fontId="1" type="noConversion"/>
  </si>
  <si>
    <t>정규직 증가율(%)</t>
    <phoneticPr fontId="1" type="noConversion"/>
  </si>
  <si>
    <t>[서식 3]</t>
    <phoneticPr fontId="1" type="noConversion"/>
  </si>
  <si>
    <r>
      <t xml:space="preserve">⑬ 기숙사, 사택 등, ⑭ 직원 휴게실, ⑮ 카페테리아, </t>
    </r>
    <r>
      <rPr>
        <sz val="12"/>
        <color theme="1"/>
        <rFont val="맑은 고딕"/>
        <family val="3"/>
        <charset val="128"/>
        <scheme val="minor"/>
      </rPr>
      <t>⑯</t>
    </r>
    <r>
      <rPr>
        <sz val="12"/>
        <color theme="1"/>
        <rFont val="맑은 고딕"/>
        <family val="3"/>
        <charset val="129"/>
        <scheme val="minor"/>
      </rPr>
      <t xml:space="preserve"> 운동 시설, </t>
    </r>
    <r>
      <rPr>
        <sz val="12"/>
        <color theme="1"/>
        <rFont val="맑은 고딕"/>
        <family val="3"/>
        <charset val="128"/>
        <scheme val="minor"/>
      </rPr>
      <t>⑰</t>
    </r>
    <r>
      <rPr>
        <sz val="12"/>
        <color theme="1"/>
        <rFont val="맑은 고딕"/>
        <family val="3"/>
        <charset val="129"/>
        <scheme val="minor"/>
      </rPr>
      <t xml:space="preserve"> 구내 식당, </t>
    </r>
    <r>
      <rPr>
        <sz val="12"/>
        <color theme="1"/>
        <rFont val="맑은 고딕"/>
        <family val="3"/>
        <charset val="128"/>
        <scheme val="minor"/>
      </rPr>
      <t>⑱</t>
    </r>
    <r>
      <rPr>
        <sz val="12"/>
        <color theme="1"/>
        <rFont val="맑은 고딕"/>
        <family val="3"/>
        <charset val="129"/>
        <scheme val="minor"/>
      </rPr>
      <t xml:space="preserve"> 구내 도서관</t>
    </r>
    <phoneticPr fontId="1" type="noConversion"/>
  </si>
  <si>
    <t>㊴ 종합 건강검진(본인), ㊵ 종합 건강검진(배우자), ㊶ 의료비 지원, ㊷ 단체 상해 보험, ㊸ 의료‧상담실 운영, ㊹ 무료진료 지정병원</t>
    <phoneticPr fontId="1" type="noConversion"/>
  </si>
  <si>
    <t>㉖ 특별휴가(연차 외), ㉗ 임직원 제휴·할인, ㉘ 휴양시설 지원, ㉙ 문화생활 지원, ㉚ 선택형복리후생(복지포인트 등), ㉛ 사내 동호회 지원, ㉜ 유연근무제</t>
    <phoneticPr fontId="1" type="noConversion"/>
  </si>
  <si>
    <r>
      <t>⑲</t>
    </r>
    <r>
      <rPr>
        <sz val="12"/>
        <color theme="1"/>
        <rFont val="맑은 고딕"/>
        <family val="3"/>
        <charset val="129"/>
        <scheme val="minor"/>
      </rPr>
      <t xml:space="preserve"> 법정 육아휴직 기간 외 추가기간 지원, ㉑ 육아휴직 중 법정기준 수당이 아닌 본인 실급여 보전, ㉑ 육아·출산비용 및 물품 지원,  ㉒ 수유공간 제공, 
㉓ 유축기 등 육아용품 구비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지원</t>
    </r>
    <phoneticPr fontId="1" type="noConversion"/>
  </si>
  <si>
    <t>* 작성방법 : 해당 인증 및 표창 내역 및 건수 기재
* 현장실태조사 확인(준비)서류 : 고용관련 정부, 지자체 인증 및 표창장 사본, 스타기업 지정서 등</t>
    <phoneticPr fontId="1" type="noConversion"/>
  </si>
  <si>
    <t>고용관련 인증 및 표창</t>
    <phoneticPr fontId="1" type="noConversion"/>
  </si>
  <si>
    <t>해당 상세내역</t>
    <phoneticPr fontId="1" type="noConversion"/>
  </si>
  <si>
    <t>대구시 스타기업 지정 여부</t>
    <phoneticPr fontId="1" type="noConversion"/>
  </si>
  <si>
    <t>2024년</t>
    <phoneticPr fontId="1" type="noConversion"/>
  </si>
  <si>
    <t xml:space="preserve">2024년 </t>
    <phoneticPr fontId="1" type="noConversion"/>
  </si>
  <si>
    <r>
      <t>⑩ 고용관련 정부</t>
    </r>
    <r>
      <rPr>
        <sz val="14"/>
        <color theme="1"/>
        <rFont val="MingLiU"/>
        <family val="3"/>
        <charset val="136"/>
      </rPr>
      <t>‧</t>
    </r>
    <r>
      <rPr>
        <sz val="14"/>
        <color theme="1"/>
        <rFont val="다음_Regular"/>
        <family val="3"/>
        <charset val="129"/>
      </rPr>
      <t>지자체 인증 및 표창(가점), 대구시 Pre-스타기업, 스타기업100, 파워풀스타기업 지정 여부(가점)</t>
    </r>
    <phoneticPr fontId="1" type="noConversion"/>
  </si>
  <si>
    <t>최근 5년 이내 일자리으뜸기업, 일자리유공 정부포상, 청년친화강소기업, 고용증진대상, 가족친화인증기업 등</t>
    <phoneticPr fontId="1" type="noConversion"/>
  </si>
  <si>
    <t>대구시 Pre-스타기업, 스타기업100, 파워풀스타기업</t>
    <phoneticPr fontId="1" type="noConversion"/>
  </si>
  <si>
    <t>기업 육아정책</t>
    <phoneticPr fontId="1" type="noConversion"/>
  </si>
  <si>
    <t>의무 육아제도 외 기업 자체 육아정책 기입(예시 : 직장어린이집 설치, 수유실 운영, 자녀출산시 수당지급, 가족돌봄 휴직(휴가), 육아기 근로시간 단축제도 운영 등)</t>
    <phoneticPr fontId="1" type="noConversion"/>
  </si>
  <si>
    <t>⑫ 산업안전보건법 준수 및 산업재해 예방 우수기업(가점)</t>
    <phoneticPr fontId="1" type="noConversion"/>
  </si>
  <si>
    <t>해당 상세내역</t>
    <phoneticPr fontId="1" type="noConversion"/>
  </si>
  <si>
    <t>산업재해·직업안전 관련 시스템 구축</t>
    <phoneticPr fontId="1" type="noConversion"/>
  </si>
  <si>
    <t>산업재해 예방 유공 포상</t>
    <phoneticPr fontId="1" type="noConversion"/>
  </si>
  <si>
    <t>고용노동부 등 산업재해 예방 유공 포상내역</t>
    <phoneticPr fontId="1" type="noConversion"/>
  </si>
  <si>
    <t>* 작성방법 : 해당 산업재해·직업안전 관련 시스템 구축 내역 및 포상 건수 기재
* 현장실태조사 확인(준비)서류 : 산업재해 예방 및 직업안전 관련 기업 자체시스템 구축 내역, 산업재해 예방 유공 포상 증빙자료</t>
    <phoneticPr fontId="1" type="noConversion"/>
  </si>
  <si>
    <t>2026년 고용친화기업 신청 - 고용현황 산출 기초자료</t>
    <phoneticPr fontId="1" type="noConversion"/>
  </si>
  <si>
    <t>2025년</t>
    <phoneticPr fontId="1" type="noConversion"/>
  </si>
  <si>
    <t xml:space="preserve">* 작성방법 : 고용보험 가입자 명부 기준으로 각 연도 월별 말 정규직 및 비정규직 근로자 수 기입
* 현장실태조사 확인(준비)서류 : 고용보험 가입자 명부('24 ~ '25년 월별) </t>
    <phoneticPr fontId="1" type="noConversion"/>
  </si>
  <si>
    <t xml:space="preserve">2024년 </t>
    <phoneticPr fontId="1" type="noConversion"/>
  </si>
  <si>
    <t xml:space="preserve">2025년 </t>
    <phoneticPr fontId="1" type="noConversion"/>
  </si>
  <si>
    <t>* 현장실태조사 확인(준비)서류 : 고용보험 가입자 명부('24 ~ '25년 월별) 정규직 및 비정규직 표시 요망(필요시 근로계약서 요청 예정)</t>
    <phoneticPr fontId="1" type="noConversion"/>
  </si>
  <si>
    <t>2025년</t>
    <phoneticPr fontId="1" type="noConversion"/>
  </si>
  <si>
    <t>소계(명, '24+'25)</t>
    <phoneticPr fontId="1" type="noConversion"/>
  </si>
  <si>
    <t>* 작성방법 : 고용보험 가입자 명부 기준으로 각 연도 월별 신규채용(전체 및 청년) 근로자 수 기입, 중도퇴사자 포함
* 청년기준 : 채용일 기준 만 39세 이하 - '24년(1984.1.1. 이후 출생자), '25년(1985.1.1. 이후 출생자)
* 현장실태조사 확인(준비)서류 : 고용보험 가입자 명부('24 ~ '25년 월별), 해당자 표시 요망</t>
    <phoneticPr fontId="1" type="noConversion"/>
  </si>
  <si>
    <t>④ 고용유지율('24. 12월 기준 근무자가 '25. 12월에 근무하고 있는 비율)</t>
    <phoneticPr fontId="1" type="noConversion"/>
  </si>
  <si>
    <t>2024년 12월 근로자 수</t>
    <phoneticPr fontId="1" type="noConversion"/>
  </si>
  <si>
    <t>2025년 12월 계속 근무 인원</t>
    <phoneticPr fontId="1" type="noConversion"/>
  </si>
  <si>
    <t>* 작성방법 : 고용보험 가입자 명부 기준으로 '24. 12월 말 근로자 수 및  '25. 12월 말 계속 근무하고 있는 인원 기입
* 현장실태조사 확인(준비)서류 : 고용보험 가입자 명부('24. 12월, '25. 12월), 해당자 표시 요망</t>
    <phoneticPr fontId="1" type="noConversion"/>
  </si>
  <si>
    <t>⑥ 월평균임금(2025년)</t>
    <phoneticPr fontId="1" type="noConversion"/>
  </si>
  <si>
    <t>'25년 평균</t>
    <phoneticPr fontId="1" type="noConversion"/>
  </si>
  <si>
    <t>* 작성방법 : 총지급액(월별 원천징수이행상황신고서 간이세액상 총지급액), 인원(월별 원천징수이행상황신고서 간이세액상 인원)
* 현장실태조사 확인(준비)서류 : 월별 원천징수이행상황신고서('25. 1 ~ 12월)</t>
    <phoneticPr fontId="1" type="noConversion"/>
  </si>
  <si>
    <t>'25년</t>
    <phoneticPr fontId="1" type="noConversion"/>
  </si>
  <si>
    <t>* 작성방법 : '25. 1 ~ 12월 신규 채용한 4년제 대졸 평균연봉(=신입사원 초임 연봉/인원 기입) 및 최저연봉 기입('25년 대졸 신입 채용이 없었을 시, '24년 내용 기입)
* 현장실태조사 확인(준비)서류 : 해당인원 및 연봉액 등 리스트(필요시 근로계약서 및 개인별 원천징수영수증 랜덤 요청 예정)</t>
    <phoneticPr fontId="1" type="noConversion"/>
  </si>
  <si>
    <t>'25년 12월</t>
    <phoneticPr fontId="1" type="noConversion"/>
  </si>
  <si>
    <t xml:space="preserve">* 작성방법 : 고용보험 가입자 명부('25. 12월 말) 기준으로 총근로자 수 총근속년수 기입
* 현장실태조사 확인(준비)서류 : 고용보험 가입자 명부( '25. 12월) 및 총근속년 수 산출내역서 등 </t>
    <phoneticPr fontId="1" type="noConversion"/>
  </si>
  <si>
    <t>'25년 12월</t>
    <phoneticPr fontId="1" type="noConversion"/>
  </si>
  <si>
    <t>* 작성방법 : '25년 신규 채용한 4년제 대졸 신입사원 '25. 12월 연장근로시간(야간 및 주말 등) 및 인원 기입 
* 현장실태조사 확인(준비)서류 : 해당인원 리스트 및  '25. 12월 연장(야간 및 주말)근로시간 대장 등</t>
    <phoneticPr fontId="1" type="noConversion"/>
  </si>
  <si>
    <t>* 작성방법 : 최근 2년간('24. 1월 ~ '25. 12월) 육아정책 실시 내역 및 건수 기재 (정책별 1건)
* 현장실태조사 확인(준비)서류 : 육아정책 운영내역 등 증빙자료</t>
    <phoneticPr fontId="1" type="noConversion"/>
  </si>
  <si>
    <t>산업재해 예방 및 직업안전 관련 기업 자체시스템 구축 또는 ISO45001 인증 획득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</si>
</sst>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_ 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다음_Regular"/>
      <family val="3"/>
      <charset val="129"/>
    </font>
    <font>
      <sz val="16"/>
      <color theme="1"/>
      <name val="다음_Regular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rgb="FF0000CC"/>
      <name val="맑은 고딕"/>
      <family val="3"/>
      <charset val="129"/>
      <scheme val="minor"/>
    </font>
    <font>
      <sz val="14"/>
      <color rgb="FF0000CC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sz val="14"/>
      <color theme="1"/>
      <name val="MingLiU"/>
      <family val="3"/>
      <charset val="136"/>
    </font>
    <font>
      <sz val="36"/>
      <color theme="1"/>
      <name val="다음_Regular"/>
      <family val="3"/>
      <charset val="129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8"/>
      <scheme val="minor"/>
    </font>
    <font>
      <sz val="12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6"/>
  <sheetViews>
    <sheetView tabSelected="1" view="pageBreakPreview" zoomScale="85" zoomScaleNormal="85" zoomScaleSheetLayoutView="85" workbookViewId="0">
      <selection activeCell="E85" sqref="E85:R85"/>
    </sheetView>
  </sheetViews>
  <sheetFormatPr defaultRowHeight="17.25"/>
  <cols>
    <col min="1" max="1" width="2.5" style="2" customWidth="1"/>
    <col min="2" max="2" width="30.375" style="2" customWidth="1"/>
    <col min="3" max="3" width="12.75" style="2" customWidth="1"/>
    <col min="4" max="4" width="26" style="2" bestFit="1" customWidth="1"/>
    <col min="5" max="5" width="22.5" style="2" customWidth="1"/>
    <col min="6" max="6" width="22.625" style="2" bestFit="1" customWidth="1"/>
    <col min="7" max="18" width="10" style="2" customWidth="1"/>
    <col min="19" max="16384" width="9" style="2"/>
  </cols>
  <sheetData>
    <row r="1" spans="2:18">
      <c r="B1" s="2" t="s">
        <v>74</v>
      </c>
    </row>
    <row r="2" spans="2:18" ht="46.5">
      <c r="B2" s="58" t="s">
        <v>96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2:18" ht="16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2:18" ht="20.25">
      <c r="B4" s="69" t="s">
        <v>35</v>
      </c>
      <c r="C4" s="6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2:18" ht="21.75" customHeight="1">
      <c r="B5" s="1" t="s">
        <v>23</v>
      </c>
    </row>
    <row r="6" spans="2:18" ht="27.75" customHeight="1">
      <c r="B6" s="38" t="s">
        <v>12</v>
      </c>
      <c r="C6" s="39"/>
      <c r="D6" s="24" t="s">
        <v>46</v>
      </c>
      <c r="E6" s="24" t="s">
        <v>70</v>
      </c>
      <c r="F6" s="24" t="s">
        <v>71</v>
      </c>
      <c r="G6" s="9" t="s">
        <v>13</v>
      </c>
      <c r="H6" s="9" t="s">
        <v>0</v>
      </c>
      <c r="I6" s="9" t="s">
        <v>1</v>
      </c>
      <c r="J6" s="9" t="s">
        <v>2</v>
      </c>
      <c r="K6" s="9" t="s">
        <v>3</v>
      </c>
      <c r="L6" s="9" t="s">
        <v>4</v>
      </c>
      <c r="M6" s="9" t="s">
        <v>5</v>
      </c>
      <c r="N6" s="9" t="s">
        <v>6</v>
      </c>
      <c r="O6" s="9" t="s">
        <v>7</v>
      </c>
      <c r="P6" s="9" t="s">
        <v>8</v>
      </c>
      <c r="Q6" s="9" t="s">
        <v>9</v>
      </c>
      <c r="R6" s="9" t="s">
        <v>10</v>
      </c>
    </row>
    <row r="7" spans="2:18" ht="27.75" customHeight="1">
      <c r="B7" s="40" t="s">
        <v>84</v>
      </c>
      <c r="C7" s="21" t="s">
        <v>43</v>
      </c>
      <c r="D7" s="25" t="e">
        <f>AVERAGE(G7:R7)</f>
        <v>#DIV/0!</v>
      </c>
      <c r="E7" s="49">
        <f>D12-D9</f>
        <v>0</v>
      </c>
      <c r="F7" s="52" t="e">
        <f>(D12-D9)/D9*100</f>
        <v>#DIV/0!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ht="27.75" customHeight="1">
      <c r="B8" s="41"/>
      <c r="C8" s="21" t="s">
        <v>42</v>
      </c>
      <c r="D8" s="25" t="e">
        <f t="shared" ref="D8:D12" si="0">AVERAGE(G8:R8)</f>
        <v>#DIV/0!</v>
      </c>
      <c r="E8" s="50"/>
      <c r="F8" s="5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2:18" ht="27.75" customHeight="1">
      <c r="B9" s="42"/>
      <c r="C9" s="21" t="s">
        <v>44</v>
      </c>
      <c r="D9" s="27">
        <f t="shared" si="0"/>
        <v>0</v>
      </c>
      <c r="E9" s="50"/>
      <c r="F9" s="53"/>
      <c r="G9" s="10">
        <f>SUM(G7:G8)</f>
        <v>0</v>
      </c>
      <c r="H9" s="10">
        <f t="shared" ref="H9:R9" si="1">SUM(H7:H8)</f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0">
        <f t="shared" si="1"/>
        <v>0</v>
      </c>
      <c r="R9" s="10">
        <f t="shared" si="1"/>
        <v>0</v>
      </c>
    </row>
    <row r="10" spans="2:18" ht="27.75" customHeight="1">
      <c r="B10" s="40" t="s">
        <v>97</v>
      </c>
      <c r="C10" s="21" t="s">
        <v>43</v>
      </c>
      <c r="D10" s="25" t="e">
        <f t="shared" si="0"/>
        <v>#DIV/0!</v>
      </c>
      <c r="E10" s="50"/>
      <c r="F10" s="5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2:18" ht="27.75" customHeight="1">
      <c r="B11" s="41"/>
      <c r="C11" s="21" t="s">
        <v>42</v>
      </c>
      <c r="D11" s="25" t="e">
        <f t="shared" si="0"/>
        <v>#DIV/0!</v>
      </c>
      <c r="E11" s="50"/>
      <c r="F11" s="5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ht="27.75" customHeight="1">
      <c r="B12" s="42"/>
      <c r="C12" s="21" t="s">
        <v>45</v>
      </c>
      <c r="D12" s="27">
        <f t="shared" si="0"/>
        <v>0</v>
      </c>
      <c r="E12" s="51"/>
      <c r="F12" s="54"/>
      <c r="G12" s="10">
        <f>SUM(G10:G11)</f>
        <v>0</v>
      </c>
      <c r="H12" s="10">
        <f t="shared" ref="H12:R12" si="2">SUM(H10:H11)</f>
        <v>0</v>
      </c>
      <c r="I12" s="10">
        <f t="shared" si="2"/>
        <v>0</v>
      </c>
      <c r="J12" s="10">
        <f t="shared" si="2"/>
        <v>0</v>
      </c>
      <c r="K12" s="10">
        <f t="shared" si="2"/>
        <v>0</v>
      </c>
      <c r="L12" s="10">
        <f t="shared" si="2"/>
        <v>0</v>
      </c>
      <c r="M12" s="10">
        <f t="shared" si="2"/>
        <v>0</v>
      </c>
      <c r="N12" s="10">
        <f t="shared" si="2"/>
        <v>0</v>
      </c>
      <c r="O12" s="10">
        <f t="shared" si="2"/>
        <v>0</v>
      </c>
      <c r="P12" s="10">
        <f t="shared" si="2"/>
        <v>0</v>
      </c>
      <c r="Q12" s="10">
        <f t="shared" si="2"/>
        <v>0</v>
      </c>
      <c r="R12" s="10">
        <f t="shared" si="2"/>
        <v>0</v>
      </c>
    </row>
    <row r="13" spans="2:18" ht="42" customHeight="1">
      <c r="B13" s="36" t="s">
        <v>98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ht="21.75" customHeight="1"/>
    <row r="15" spans="2:18" ht="21.75" customHeight="1">
      <c r="B15" s="1" t="s">
        <v>21</v>
      </c>
    </row>
    <row r="16" spans="2:18" ht="27.75" customHeight="1">
      <c r="B16" s="38" t="s">
        <v>47</v>
      </c>
      <c r="C16" s="39"/>
      <c r="D16" s="8" t="s">
        <v>48</v>
      </c>
      <c r="E16" s="8" t="s">
        <v>49</v>
      </c>
      <c r="F16" s="4" t="s">
        <v>72</v>
      </c>
      <c r="G16" s="59" t="s">
        <v>73</v>
      </c>
      <c r="H16" s="59"/>
    </row>
    <row r="17" spans="2:18" ht="27.75" customHeight="1">
      <c r="B17" s="66" t="s">
        <v>99</v>
      </c>
      <c r="C17" s="67"/>
      <c r="D17" s="3" t="e">
        <f>(D7/D9)*100</f>
        <v>#DIV/0!</v>
      </c>
      <c r="E17" s="49" t="e">
        <f>AVERAGE(D17:D18)</f>
        <v>#DIV/0!</v>
      </c>
      <c r="F17" s="60" t="e">
        <f>D10-D7</f>
        <v>#DIV/0!</v>
      </c>
      <c r="G17" s="62" t="e">
        <f>(D10-D7)/D7*100</f>
        <v>#DIV/0!</v>
      </c>
      <c r="H17" s="63"/>
    </row>
    <row r="18" spans="2:18" ht="27.75" customHeight="1">
      <c r="B18" s="66" t="s">
        <v>100</v>
      </c>
      <c r="C18" s="67"/>
      <c r="D18" s="3" t="e">
        <f>(D10/D12)*100</f>
        <v>#DIV/0!</v>
      </c>
      <c r="E18" s="51"/>
      <c r="F18" s="61"/>
      <c r="G18" s="64"/>
      <c r="H18" s="65"/>
    </row>
    <row r="19" spans="2:18" ht="20.25">
      <c r="B19" s="37" t="s">
        <v>101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spans="2:18" ht="21.75" customHeight="1"/>
    <row r="21" spans="2:18" ht="21.75" customHeight="1">
      <c r="B21" s="1" t="s">
        <v>22</v>
      </c>
    </row>
    <row r="22" spans="2:18" ht="27.75" customHeight="1">
      <c r="B22" s="83" t="s">
        <v>19</v>
      </c>
      <c r="C22" s="84"/>
      <c r="D22" s="8" t="s">
        <v>24</v>
      </c>
      <c r="E22" s="8" t="s">
        <v>103</v>
      </c>
      <c r="F22" s="8" t="s">
        <v>26</v>
      </c>
      <c r="G22" s="9" t="s">
        <v>20</v>
      </c>
      <c r="H22" s="9" t="s">
        <v>0</v>
      </c>
      <c r="I22" s="9" t="s">
        <v>1</v>
      </c>
      <c r="J22" s="9" t="s">
        <v>2</v>
      </c>
      <c r="K22" s="9" t="s">
        <v>3</v>
      </c>
      <c r="L22" s="9" t="s">
        <v>4</v>
      </c>
      <c r="M22" s="9" t="s">
        <v>5</v>
      </c>
      <c r="N22" s="9" t="s">
        <v>6</v>
      </c>
      <c r="O22" s="9" t="s">
        <v>7</v>
      </c>
      <c r="P22" s="9" t="s">
        <v>8</v>
      </c>
      <c r="Q22" s="9" t="s">
        <v>9</v>
      </c>
      <c r="R22" s="9" t="s">
        <v>10</v>
      </c>
    </row>
    <row r="23" spans="2:18" ht="27.75" customHeight="1">
      <c r="B23" s="60" t="s">
        <v>14</v>
      </c>
      <c r="C23" s="28" t="s">
        <v>83</v>
      </c>
      <c r="D23" s="5">
        <f>SUM(G23:R23)</f>
        <v>0</v>
      </c>
      <c r="E23" s="56">
        <f>D23+D24</f>
        <v>0</v>
      </c>
      <c r="F23" s="52" t="e">
        <f>(E25/E23)*100</f>
        <v>#DIV/0!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ht="27.75" customHeight="1">
      <c r="B24" s="61"/>
      <c r="C24" s="4" t="s">
        <v>102</v>
      </c>
      <c r="D24" s="5">
        <f t="shared" ref="D24:D26" si="3">SUM(G24:R24)</f>
        <v>0</v>
      </c>
      <c r="E24" s="57"/>
      <c r="F24" s="8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ht="27.75" customHeight="1">
      <c r="B25" s="60" t="s">
        <v>15</v>
      </c>
      <c r="C25" s="29" t="s">
        <v>83</v>
      </c>
      <c r="D25" s="5">
        <f t="shared" si="3"/>
        <v>0</v>
      </c>
      <c r="E25" s="56">
        <f>D25+D26</f>
        <v>0</v>
      </c>
      <c r="F25" s="8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ht="27.75" customHeight="1">
      <c r="B26" s="61"/>
      <c r="C26" s="29" t="s">
        <v>102</v>
      </c>
      <c r="D26" s="5">
        <f t="shared" si="3"/>
        <v>0</v>
      </c>
      <c r="E26" s="57"/>
      <c r="F26" s="8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ht="66.75" customHeight="1">
      <c r="B27" s="36" t="s">
        <v>104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2:18" ht="21.75" customHeight="1"/>
    <row r="29" spans="2:18" ht="21.75" customHeight="1">
      <c r="B29" s="1" t="s">
        <v>105</v>
      </c>
    </row>
    <row r="30" spans="2:18" ht="27.75" customHeight="1">
      <c r="B30" s="9" t="s">
        <v>12</v>
      </c>
      <c r="C30" s="9" t="s">
        <v>11</v>
      </c>
      <c r="D30" s="8" t="s">
        <v>25</v>
      </c>
    </row>
    <row r="31" spans="2:18" ht="27.75" customHeight="1">
      <c r="B31" s="4" t="s">
        <v>106</v>
      </c>
      <c r="C31" s="4"/>
      <c r="D31" s="55" t="e">
        <f>(C32/C31)*100</f>
        <v>#DIV/0!</v>
      </c>
    </row>
    <row r="32" spans="2:18" ht="27.75" customHeight="1">
      <c r="B32" s="4" t="s">
        <v>107</v>
      </c>
      <c r="C32" s="4"/>
      <c r="D32" s="55"/>
      <c r="E32" s="11"/>
    </row>
    <row r="33" spans="2:18" ht="43.5" customHeight="1">
      <c r="B33" s="37" t="s">
        <v>108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2:18" ht="21.75" customHeight="1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2:18" ht="21.75" customHeight="1">
      <c r="B35" s="1" t="s">
        <v>63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2:18" ht="27.75" customHeight="1">
      <c r="B36" s="76" t="s">
        <v>12</v>
      </c>
      <c r="C36" s="76"/>
      <c r="D36" s="16" t="s">
        <v>32</v>
      </c>
      <c r="E36" s="82" t="s">
        <v>64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</row>
    <row r="37" spans="2:18" ht="36.75" customHeight="1">
      <c r="B37" s="73" t="s">
        <v>50</v>
      </c>
      <c r="C37" s="20" t="s">
        <v>53</v>
      </c>
      <c r="D37" s="23"/>
      <c r="E37" s="45" t="s">
        <v>60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</row>
    <row r="38" spans="2:18" ht="26.25" customHeight="1">
      <c r="B38" s="73"/>
      <c r="C38" s="20" t="s">
        <v>54</v>
      </c>
      <c r="D38" s="23"/>
      <c r="E38" s="45" t="s">
        <v>75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7"/>
    </row>
    <row r="39" spans="2:18" ht="36.75" customHeight="1">
      <c r="B39" s="73"/>
      <c r="C39" s="20" t="s">
        <v>55</v>
      </c>
      <c r="D39" s="23"/>
      <c r="E39" s="75" t="s">
        <v>78</v>
      </c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7"/>
    </row>
    <row r="40" spans="2:18" ht="26.25" customHeight="1">
      <c r="B40" s="73" t="s">
        <v>51</v>
      </c>
      <c r="C40" s="20" t="s">
        <v>56</v>
      </c>
      <c r="D40" s="23"/>
      <c r="E40" s="74" t="s">
        <v>77</v>
      </c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</row>
    <row r="41" spans="2:18" ht="26.25" customHeight="1">
      <c r="B41" s="73"/>
      <c r="C41" s="20" t="s">
        <v>57</v>
      </c>
      <c r="D41" s="23"/>
      <c r="E41" s="45" t="s">
        <v>61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</row>
    <row r="42" spans="2:18" ht="26.25" customHeight="1">
      <c r="B42" s="73" t="s">
        <v>52</v>
      </c>
      <c r="C42" s="20" t="s">
        <v>58</v>
      </c>
      <c r="D42" s="23"/>
      <c r="E42" s="45" t="s">
        <v>76</v>
      </c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7"/>
    </row>
    <row r="43" spans="2:18" ht="26.25" customHeight="1">
      <c r="B43" s="73"/>
      <c r="C43" s="20" t="s">
        <v>59</v>
      </c>
      <c r="D43" s="23"/>
      <c r="E43" s="74" t="s">
        <v>62</v>
      </c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</row>
    <row r="44" spans="2:18" ht="26.25" customHeight="1">
      <c r="B44" s="73" t="s">
        <v>66</v>
      </c>
      <c r="C44" s="73"/>
      <c r="D44" s="23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2:18" ht="26.25" customHeight="1">
      <c r="B45" s="80" t="s">
        <v>67</v>
      </c>
      <c r="C45" s="81"/>
      <c r="D45" s="15">
        <f>SUM(D37:D44)</f>
        <v>0</v>
      </c>
      <c r="E45" s="70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2"/>
    </row>
    <row r="46" spans="2:18" ht="43.5" customHeight="1">
      <c r="B46" s="37" t="s">
        <v>65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</row>
    <row r="47" spans="2:18" ht="21.75" customHeight="1"/>
    <row r="48" spans="2:18" ht="21.75" customHeight="1">
      <c r="B48" s="1" t="s">
        <v>109</v>
      </c>
    </row>
    <row r="49" spans="2:18" ht="27.75" customHeight="1">
      <c r="B49" s="9" t="s">
        <v>12</v>
      </c>
      <c r="C49" s="12" t="s">
        <v>110</v>
      </c>
      <c r="D49" s="48" t="s">
        <v>27</v>
      </c>
      <c r="E49" s="48"/>
      <c r="F49" s="48"/>
      <c r="G49" s="9" t="s">
        <v>20</v>
      </c>
      <c r="H49" s="9" t="s">
        <v>0</v>
      </c>
      <c r="I49" s="9" t="s">
        <v>1</v>
      </c>
      <c r="J49" s="9" t="s">
        <v>2</v>
      </c>
      <c r="K49" s="9" t="s">
        <v>3</v>
      </c>
      <c r="L49" s="9" t="s">
        <v>4</v>
      </c>
      <c r="M49" s="9" t="s">
        <v>5</v>
      </c>
      <c r="N49" s="9" t="s">
        <v>6</v>
      </c>
      <c r="O49" s="9" t="s">
        <v>7</v>
      </c>
      <c r="P49" s="9" t="s">
        <v>8</v>
      </c>
      <c r="Q49" s="9" t="s">
        <v>9</v>
      </c>
      <c r="R49" s="9" t="s">
        <v>10</v>
      </c>
    </row>
    <row r="50" spans="2:18" ht="27.75" customHeight="1">
      <c r="B50" s="4" t="s">
        <v>68</v>
      </c>
      <c r="C50" s="26" t="e">
        <f>AVERAGE(G50:R50)</f>
        <v>#DIV/0!</v>
      </c>
      <c r="D50" s="43" t="e">
        <f>C50/C51</f>
        <v>#DIV/0!</v>
      </c>
      <c r="E50" s="44"/>
      <c r="F50" s="44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2:18" ht="27.75" customHeight="1">
      <c r="B51" s="4" t="s">
        <v>69</v>
      </c>
      <c r="C51" s="6" t="e">
        <f>AVERAGE(G51:R51)</f>
        <v>#DIV/0!</v>
      </c>
      <c r="D51" s="44"/>
      <c r="E51" s="44"/>
      <c r="F51" s="4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ht="42.75" customHeight="1">
      <c r="B52" s="37" t="s">
        <v>111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</row>
    <row r="53" spans="2:18" ht="21.75" customHeight="1"/>
    <row r="54" spans="2:18" ht="21.75" customHeight="1">
      <c r="B54" s="1" t="s">
        <v>36</v>
      </c>
    </row>
    <row r="55" spans="2:18" ht="27.75" customHeight="1">
      <c r="B55" s="9" t="s">
        <v>12</v>
      </c>
      <c r="C55" s="13" t="s">
        <v>112</v>
      </c>
      <c r="D55" s="8" t="s">
        <v>31</v>
      </c>
      <c r="E55" s="8" t="s">
        <v>37</v>
      </c>
    </row>
    <row r="56" spans="2:18" ht="27.75" customHeight="1">
      <c r="B56" s="4" t="s">
        <v>16</v>
      </c>
      <c r="C56" s="4"/>
      <c r="D56" s="56" t="e">
        <f>(C56/C57)</f>
        <v>#DIV/0!</v>
      </c>
      <c r="E56" s="52"/>
    </row>
    <row r="57" spans="2:18" ht="27.75" customHeight="1">
      <c r="B57" s="4" t="s">
        <v>17</v>
      </c>
      <c r="C57" s="4"/>
      <c r="D57" s="57"/>
      <c r="E57" s="86"/>
    </row>
    <row r="58" spans="2:18" ht="43.5" customHeight="1">
      <c r="B58" s="37" t="s">
        <v>113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</row>
    <row r="59" spans="2:18" ht="21.75" customHeight="1"/>
    <row r="60" spans="2:18" ht="21.75" customHeight="1">
      <c r="B60" s="1" t="s">
        <v>29</v>
      </c>
    </row>
    <row r="61" spans="2:18" ht="27.75" customHeight="1">
      <c r="B61" s="9" t="s">
        <v>12</v>
      </c>
      <c r="C61" s="13" t="s">
        <v>114</v>
      </c>
      <c r="D61" s="8" t="s">
        <v>41</v>
      </c>
    </row>
    <row r="62" spans="2:18" ht="27.75" customHeight="1">
      <c r="B62" s="4" t="s">
        <v>30</v>
      </c>
      <c r="C62" s="7"/>
      <c r="D62" s="87" t="e">
        <f>(C62/C63)</f>
        <v>#DIV/0!</v>
      </c>
    </row>
    <row r="63" spans="2:18" ht="27.75" customHeight="1">
      <c r="B63" s="4" t="s">
        <v>28</v>
      </c>
      <c r="C63" s="7"/>
      <c r="D63" s="87"/>
    </row>
    <row r="64" spans="2:18" ht="45" customHeight="1">
      <c r="B64" s="37" t="s">
        <v>115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2:18" ht="21.75" customHeight="1"/>
    <row r="66" spans="2:18" ht="21.75" customHeight="1">
      <c r="B66" s="1" t="s">
        <v>33</v>
      </c>
    </row>
    <row r="67" spans="2:18" ht="27.75" customHeight="1">
      <c r="B67" s="9" t="s">
        <v>12</v>
      </c>
      <c r="C67" s="13" t="s">
        <v>116</v>
      </c>
      <c r="D67" s="8" t="s">
        <v>38</v>
      </c>
    </row>
    <row r="68" spans="2:18" ht="27.75" customHeight="1">
      <c r="B68" s="4" t="s">
        <v>18</v>
      </c>
      <c r="C68" s="4"/>
      <c r="D68" s="56" t="e">
        <f>(C68/C69)/30*7</f>
        <v>#DIV/0!</v>
      </c>
    </row>
    <row r="69" spans="2:18" ht="27.75" customHeight="1">
      <c r="B69" s="4" t="s">
        <v>17</v>
      </c>
      <c r="C69" s="4"/>
      <c r="D69" s="57"/>
    </row>
    <row r="70" spans="2:18" ht="42" customHeight="1">
      <c r="B70" s="37" t="s">
        <v>117</v>
      </c>
      <c r="C70" s="37"/>
      <c r="D70" s="37"/>
      <c r="E70" s="37"/>
      <c r="F70" s="37"/>
      <c r="G70" s="37"/>
      <c r="H70" s="37"/>
      <c r="I70" s="37"/>
    </row>
    <row r="71" spans="2:18" ht="21.75" customHeight="1"/>
    <row r="72" spans="2:18" ht="21.75" customHeight="1">
      <c r="B72" s="1" t="s">
        <v>85</v>
      </c>
      <c r="C72" s="1"/>
    </row>
    <row r="73" spans="2:18" ht="27.75" customHeight="1">
      <c r="B73" s="76" t="s">
        <v>12</v>
      </c>
      <c r="C73" s="76"/>
      <c r="D73" s="16" t="s">
        <v>34</v>
      </c>
      <c r="E73" s="77" t="s">
        <v>81</v>
      </c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9"/>
    </row>
    <row r="74" spans="2:18" ht="27.75" customHeight="1">
      <c r="B74" s="73" t="s">
        <v>80</v>
      </c>
      <c r="C74" s="73"/>
      <c r="D74" s="17"/>
      <c r="E74" s="33" t="s">
        <v>86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5"/>
    </row>
    <row r="75" spans="2:18" ht="27.75" customHeight="1">
      <c r="B75" s="80" t="s">
        <v>82</v>
      </c>
      <c r="C75" s="81"/>
      <c r="D75" s="17"/>
      <c r="E75" s="33" t="s">
        <v>87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5"/>
    </row>
    <row r="76" spans="2:18" ht="43.5" customHeight="1">
      <c r="B76" s="36" t="s">
        <v>79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</row>
    <row r="77" spans="2:18" ht="21.75" customHeight="1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pans="2:18" ht="21.75" customHeight="1">
      <c r="B78" s="1" t="s">
        <v>40</v>
      </c>
      <c r="C78" s="1"/>
    </row>
    <row r="79" spans="2:18" ht="21.75" customHeight="1">
      <c r="B79" s="76" t="s">
        <v>12</v>
      </c>
      <c r="C79" s="76"/>
      <c r="D79" s="16" t="s">
        <v>34</v>
      </c>
      <c r="E79" s="77" t="s">
        <v>39</v>
      </c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9"/>
    </row>
    <row r="80" spans="2:18" ht="30.75" customHeight="1">
      <c r="B80" s="73" t="s">
        <v>88</v>
      </c>
      <c r="C80" s="73"/>
      <c r="D80" s="17"/>
      <c r="E80" s="33" t="s">
        <v>89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5"/>
    </row>
    <row r="81" spans="2:18" ht="45" customHeight="1">
      <c r="B81" s="36" t="s">
        <v>118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</row>
    <row r="82" spans="2:18" ht="25.5" customHeight="1">
      <c r="B82" s="32" t="s">
        <v>90</v>
      </c>
      <c r="C82" s="32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2:18" ht="27.75" customHeight="1">
      <c r="B83" s="76" t="s">
        <v>12</v>
      </c>
      <c r="C83" s="76"/>
      <c r="D83" s="16" t="s">
        <v>34</v>
      </c>
      <c r="E83" s="77" t="s">
        <v>91</v>
      </c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9"/>
    </row>
    <row r="84" spans="2:18" ht="27.75" customHeight="1">
      <c r="B84" s="80" t="s">
        <v>92</v>
      </c>
      <c r="C84" s="81"/>
      <c r="D84" s="23"/>
      <c r="E84" s="33" t="s">
        <v>119</v>
      </c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5"/>
    </row>
    <row r="85" spans="2:18" ht="27.75" customHeight="1">
      <c r="B85" s="73" t="s">
        <v>93</v>
      </c>
      <c r="C85" s="73"/>
      <c r="D85" s="17"/>
      <c r="E85" s="33" t="s">
        <v>94</v>
      </c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5"/>
    </row>
    <row r="86" spans="2:18" ht="43.5" customHeight="1">
      <c r="B86" s="36" t="s">
        <v>95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</sheetData>
  <mergeCells count="71">
    <mergeCell ref="D62:D63"/>
    <mergeCell ref="B75:C75"/>
    <mergeCell ref="E75:R75"/>
    <mergeCell ref="D56:D57"/>
    <mergeCell ref="B46:R46"/>
    <mergeCell ref="E56:E57"/>
    <mergeCell ref="B64:R64"/>
    <mergeCell ref="D68:D69"/>
    <mergeCell ref="B17:C17"/>
    <mergeCell ref="E17:E18"/>
    <mergeCell ref="E36:R36"/>
    <mergeCell ref="B22:C22"/>
    <mergeCell ref="B23:B24"/>
    <mergeCell ref="B25:B26"/>
    <mergeCell ref="F23:F26"/>
    <mergeCell ref="E25:E26"/>
    <mergeCell ref="B37:B39"/>
    <mergeCell ref="B40:B41"/>
    <mergeCell ref="B42:B43"/>
    <mergeCell ref="B36:C36"/>
    <mergeCell ref="B58:R58"/>
    <mergeCell ref="E40:R40"/>
    <mergeCell ref="B45:C45"/>
    <mergeCell ref="E39:R39"/>
    <mergeCell ref="B85:C85"/>
    <mergeCell ref="E85:R85"/>
    <mergeCell ref="B76:R76"/>
    <mergeCell ref="B73:C73"/>
    <mergeCell ref="E73:R73"/>
    <mergeCell ref="B74:C74"/>
    <mergeCell ref="E74:R74"/>
    <mergeCell ref="B83:C83"/>
    <mergeCell ref="E83:R83"/>
    <mergeCell ref="B79:C79"/>
    <mergeCell ref="E79:R79"/>
    <mergeCell ref="B80:C80"/>
    <mergeCell ref="E80:R80"/>
    <mergeCell ref="B81:R81"/>
    <mergeCell ref="B84:C84"/>
    <mergeCell ref="B16:C16"/>
    <mergeCell ref="B2:R2"/>
    <mergeCell ref="B52:R52"/>
    <mergeCell ref="B33:R33"/>
    <mergeCell ref="B27:R27"/>
    <mergeCell ref="B19:R19"/>
    <mergeCell ref="G16:H16"/>
    <mergeCell ref="F17:F18"/>
    <mergeCell ref="G17:H18"/>
    <mergeCell ref="B18:C18"/>
    <mergeCell ref="E44:R44"/>
    <mergeCell ref="B4:C4"/>
    <mergeCell ref="B13:R13"/>
    <mergeCell ref="E45:R45"/>
    <mergeCell ref="B44:C44"/>
    <mergeCell ref="E43:R43"/>
    <mergeCell ref="E84:R84"/>
    <mergeCell ref="B86:R86"/>
    <mergeCell ref="B70:I70"/>
    <mergeCell ref="B6:C6"/>
    <mergeCell ref="B7:B9"/>
    <mergeCell ref="B10:B12"/>
    <mergeCell ref="D50:F51"/>
    <mergeCell ref="E41:R41"/>
    <mergeCell ref="E42:R42"/>
    <mergeCell ref="D49:F49"/>
    <mergeCell ref="E7:E12"/>
    <mergeCell ref="F7:F12"/>
    <mergeCell ref="D31:D32"/>
    <mergeCell ref="E37:R37"/>
    <mergeCell ref="E38:R38"/>
    <mergeCell ref="E23:E2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대구TP</cp:lastModifiedBy>
  <cp:lastPrinted>2021-05-26T02:20:05Z</cp:lastPrinted>
  <dcterms:created xsi:type="dcterms:W3CDTF">2019-04-18T05:16:59Z</dcterms:created>
  <dcterms:modified xsi:type="dcterms:W3CDTF">2026-05-27T06:43:34Z</dcterms:modified>
</cp:coreProperties>
</file>