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세우회\"/>
    </mc:Choice>
  </mc:AlternateContent>
  <bookViews>
    <workbookView xWindow="0" yWindow="0" windowWidth="15360" windowHeight="81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12" i="1" l="1"/>
  <c r="G10" i="1" l="1"/>
  <c r="G9" i="1" l="1"/>
  <c r="G13" i="1" l="1"/>
  <c r="E19" i="1" l="1"/>
  <c r="F19" i="1"/>
  <c r="C19" i="1"/>
  <c r="G26" i="1"/>
  <c r="G27" i="1" s="1"/>
  <c r="B24" i="1" s="1"/>
  <c r="G25" i="1"/>
  <c r="D19" i="1"/>
  <c r="G15" i="1"/>
  <c r="G14" i="1"/>
  <c r="G11" i="1"/>
  <c r="G7" i="1"/>
  <c r="B23" i="1" l="1"/>
  <c r="B25" i="1" s="1"/>
  <c r="G19" i="1"/>
  <c r="B26" i="1" s="1"/>
  <c r="B27" i="1" l="1"/>
</calcChain>
</file>

<file path=xl/sharedStrings.xml><?xml version="1.0" encoding="utf-8"?>
<sst xmlns="http://schemas.openxmlformats.org/spreadsheetml/2006/main" count="45" uniqueCount="45">
  <si>
    <t>순번</t>
    <phoneticPr fontId="3" type="noConversion"/>
  </si>
  <si>
    <t>이전미수</t>
    <phoneticPr fontId="3" type="noConversion"/>
  </si>
  <si>
    <t>텔레뱅킹</t>
    <phoneticPr fontId="3" type="noConversion"/>
  </si>
  <si>
    <t>심응돈</t>
    <phoneticPr fontId="3" type="noConversion"/>
  </si>
  <si>
    <t>안상언</t>
    <phoneticPr fontId="3" type="noConversion"/>
  </si>
  <si>
    <t>이근석</t>
    <phoneticPr fontId="3" type="noConversion"/>
  </si>
  <si>
    <t>홍동오</t>
    <phoneticPr fontId="3" type="noConversion"/>
  </si>
  <si>
    <t>이호용</t>
    <phoneticPr fontId="3" type="noConversion"/>
  </si>
  <si>
    <t>준회원</t>
    <phoneticPr fontId="3" type="noConversion"/>
  </si>
  <si>
    <t>전월잔액</t>
    <phoneticPr fontId="3" type="noConversion"/>
  </si>
  <si>
    <t>지출내역</t>
    <phoneticPr fontId="3" type="noConversion"/>
  </si>
  <si>
    <t>미수금액</t>
    <phoneticPr fontId="3" type="noConversion"/>
  </si>
  <si>
    <t>이름</t>
    <phoneticPr fontId="3" type="noConversion"/>
  </si>
  <si>
    <t>금월입금</t>
    <phoneticPr fontId="3" type="noConversion"/>
  </si>
  <si>
    <t>미수잔액</t>
    <phoneticPr fontId="3" type="noConversion"/>
  </si>
  <si>
    <t>구경모</t>
    <phoneticPr fontId="3" type="noConversion"/>
  </si>
  <si>
    <t>김기창</t>
    <phoneticPr fontId="3" type="noConversion"/>
  </si>
  <si>
    <t>변경섭</t>
    <phoneticPr fontId="3" type="noConversion"/>
  </si>
  <si>
    <t>장지훈</t>
    <phoneticPr fontId="3" type="noConversion"/>
  </si>
  <si>
    <t>진석호</t>
    <phoneticPr fontId="3" type="noConversion"/>
  </si>
  <si>
    <t>합계</t>
    <phoneticPr fontId="3" type="noConversion"/>
  </si>
  <si>
    <t>금월수입</t>
    <phoneticPr fontId="3" type="noConversion"/>
  </si>
  <si>
    <t>금월지출</t>
    <phoneticPr fontId="3" type="noConversion"/>
  </si>
  <si>
    <t>금월잔액</t>
    <phoneticPr fontId="3" type="noConversion"/>
  </si>
  <si>
    <t>회비총액</t>
    <phoneticPr fontId="3" type="noConversion"/>
  </si>
  <si>
    <t>지출합계</t>
    <phoneticPr fontId="3" type="noConversion"/>
  </si>
  <si>
    <t>비고</t>
    <phoneticPr fontId="3" type="noConversion"/>
  </si>
  <si>
    <t>비고</t>
    <phoneticPr fontId="3" type="noConversion"/>
  </si>
  <si>
    <t># 월결산보고</t>
    <phoneticPr fontId="3" type="noConversion"/>
  </si>
  <si>
    <t># 안건및 회의내용</t>
    <phoneticPr fontId="3" type="noConversion"/>
  </si>
  <si>
    <r>
      <t xml:space="preserve">                                            </t>
    </r>
    <r>
      <rPr>
        <sz val="16"/>
        <color theme="1"/>
        <rFont val="맑은 고딕"/>
        <family val="3"/>
        <charset val="129"/>
        <scheme val="minor"/>
      </rPr>
      <t xml:space="preserve">      세우회</t>
    </r>
    <phoneticPr fontId="3" type="noConversion"/>
  </si>
  <si>
    <t>식대</t>
    <phoneticPr fontId="3" type="noConversion"/>
  </si>
  <si>
    <t># 회비 미수건에 부담갖지 말고 매월 3만원, 5만원 일정금액 납부요망</t>
    <phoneticPr fontId="3" type="noConversion"/>
  </si>
  <si>
    <t>결산이자</t>
    <phoneticPr fontId="3" type="noConversion"/>
  </si>
  <si>
    <t xml:space="preserve">모임장소 : </t>
    <phoneticPr fontId="3" type="noConversion"/>
  </si>
  <si>
    <t>2026년회비</t>
    <phoneticPr fontId="3" type="noConversion"/>
  </si>
  <si>
    <t>2월2일</t>
    <phoneticPr fontId="3" type="noConversion"/>
  </si>
  <si>
    <t xml:space="preserve">  5월 정기모임      /    2026년   5월  9일      회장 : 변경섭  총무 : 심응돈</t>
    <phoneticPr fontId="3" type="noConversion"/>
  </si>
  <si>
    <t>5월5일</t>
    <phoneticPr fontId="3" type="noConversion"/>
  </si>
  <si>
    <t>5월6일</t>
    <phoneticPr fontId="3" type="noConversion"/>
  </si>
  <si>
    <t>5월15일</t>
    <phoneticPr fontId="3" type="noConversion"/>
  </si>
  <si>
    <t>5월20일</t>
    <phoneticPr fontId="3" type="noConversion"/>
  </si>
  <si>
    <t>5월21일</t>
    <phoneticPr fontId="3" type="noConversion"/>
  </si>
  <si>
    <t>5월21일</t>
    <phoneticPr fontId="3" type="noConversion"/>
  </si>
  <si>
    <t>대구막창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</si>
</sst>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₩&quot;* #,##0_-;\-&quot;₩&quot;* #,##0_-;_-&quot;₩&quot;* &quot;-&quot;_-;_-@_-"/>
    <numFmt numFmtId="176" formatCode="0;[Red]0"/>
    <numFmt numFmtId="177" formatCode="#,##0;[Red]#,##0"/>
    <numFmt numFmtId="178" formatCode="mm&quot;월&quot;\ dd&quot;일&quot;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8" xfId="0" applyFont="1" applyBorder="1">
      <alignment vertical="center"/>
    </xf>
    <xf numFmtId="3" fontId="2" fillId="0" borderId="8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3" fontId="5" fillId="0" borderId="9" xfId="0" applyNumberFormat="1" applyFont="1" applyBorder="1">
      <alignment vertical="center"/>
    </xf>
    <xf numFmtId="0" fontId="5" fillId="0" borderId="9" xfId="0" applyFont="1" applyBorder="1">
      <alignment vertical="center"/>
    </xf>
    <xf numFmtId="3" fontId="5" fillId="0" borderId="14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2" fillId="0" borderId="10" xfId="0" applyFont="1" applyBorder="1">
      <alignment vertical="center"/>
    </xf>
    <xf numFmtId="3" fontId="2" fillId="0" borderId="14" xfId="0" applyNumberFormat="1" applyFont="1" applyBorder="1">
      <alignment vertical="center"/>
    </xf>
    <xf numFmtId="3" fontId="2" fillId="0" borderId="15" xfId="0" applyNumberFormat="1" applyFont="1" applyBorder="1">
      <alignment vertical="center"/>
    </xf>
    <xf numFmtId="3" fontId="2" fillId="0" borderId="16" xfId="0" applyNumberFormat="1" applyFont="1" applyBorder="1">
      <alignment vertical="center"/>
    </xf>
    <xf numFmtId="3" fontId="2" fillId="0" borderId="20" xfId="0" applyNumberFormat="1" applyFont="1" applyBorder="1">
      <alignment vertical="center"/>
    </xf>
    <xf numFmtId="3" fontId="2" fillId="0" borderId="23" xfId="0" applyNumberFormat="1" applyFont="1" applyBorder="1">
      <alignment vertical="center"/>
    </xf>
    <xf numFmtId="3" fontId="2" fillId="0" borderId="22" xfId="0" applyNumberFormat="1" applyFont="1" applyBorder="1">
      <alignment vertical="center"/>
    </xf>
    <xf numFmtId="0" fontId="2" fillId="0" borderId="19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4" xfId="0" applyFont="1" applyBorder="1">
      <alignment vertical="center"/>
    </xf>
    <xf numFmtId="176" fontId="0" fillId="0" borderId="0" xfId="0" applyNumberFormat="1">
      <alignment vertical="center"/>
    </xf>
    <xf numFmtId="177" fontId="2" fillId="0" borderId="13" xfId="1" applyNumberFormat="1" applyFont="1" applyBorder="1">
      <alignment vertical="center"/>
    </xf>
    <xf numFmtId="3" fontId="6" fillId="0" borderId="9" xfId="0" applyNumberFormat="1" applyFont="1" applyBorder="1">
      <alignment vertical="center"/>
    </xf>
    <xf numFmtId="3" fontId="6" fillId="0" borderId="14" xfId="0" applyNumberFormat="1" applyFont="1" applyBorder="1">
      <alignment vertical="center"/>
    </xf>
    <xf numFmtId="3" fontId="6" fillId="0" borderId="20" xfId="0" applyNumberFormat="1" applyFont="1" applyBorder="1">
      <alignment vertical="center"/>
    </xf>
    <xf numFmtId="3" fontId="5" fillId="0" borderId="15" xfId="0" applyNumberFormat="1" applyFont="1" applyBorder="1">
      <alignment vertical="center"/>
    </xf>
    <xf numFmtId="3" fontId="5" fillId="0" borderId="20" xfId="0" applyNumberFormat="1" applyFont="1" applyBorder="1">
      <alignment vertical="center"/>
    </xf>
    <xf numFmtId="3" fontId="7" fillId="0" borderId="20" xfId="0" applyNumberFormat="1" applyFont="1" applyBorder="1">
      <alignment vertical="center"/>
    </xf>
    <xf numFmtId="0" fontId="8" fillId="0" borderId="0" xfId="0" applyFo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16" xfId="0" applyFont="1" applyFill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1" xfId="0" applyFont="1" applyBorder="1">
      <alignment vertical="center"/>
    </xf>
    <xf numFmtId="0" fontId="12" fillId="0" borderId="20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>
      <alignment vertical="center"/>
    </xf>
    <xf numFmtId="0" fontId="0" fillId="0" borderId="27" xfId="0" applyBorder="1">
      <alignment vertical="center"/>
    </xf>
    <xf numFmtId="0" fontId="0" fillId="0" borderId="24" xfId="0" applyBorder="1">
      <alignment vertical="center"/>
    </xf>
    <xf numFmtId="0" fontId="0" fillId="0" borderId="28" xfId="0" applyBorder="1">
      <alignment vertical="center"/>
    </xf>
    <xf numFmtId="0" fontId="4" fillId="0" borderId="0" xfId="0" applyFont="1" applyBorder="1">
      <alignment vertical="center"/>
    </xf>
    <xf numFmtId="178" fontId="13" fillId="0" borderId="2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 vertical="center"/>
    </xf>
  </cellXfs>
  <cellStyles count="2"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" zoomScale="69" zoomScaleNormal="69" workbookViewId="0">
      <selection activeCell="M18" sqref="M18"/>
    </sheetView>
  </sheetViews>
  <sheetFormatPr defaultRowHeight="16.5" x14ac:dyDescent="0.3"/>
  <cols>
    <col min="2" max="2" width="10.625" customWidth="1"/>
    <col min="3" max="3" width="10.125" customWidth="1"/>
    <col min="4" max="4" width="9.75" customWidth="1"/>
    <col min="5" max="7" width="10.125" customWidth="1"/>
    <col min="8" max="8" width="9.875" bestFit="1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</row>
    <row r="2" spans="1:12" ht="18.75" customHeight="1" x14ac:dyDescent="0.3">
      <c r="A2" s="1" t="s">
        <v>30</v>
      </c>
      <c r="B2" s="33"/>
      <c r="C2" s="33"/>
      <c r="D2" s="33"/>
      <c r="E2" s="33"/>
      <c r="F2" s="33"/>
      <c r="G2" s="33"/>
      <c r="H2" s="1"/>
    </row>
    <row r="3" spans="1:12" x14ac:dyDescent="0.3">
      <c r="A3" s="1"/>
      <c r="B3" s="1"/>
      <c r="C3" s="1"/>
      <c r="D3" s="1"/>
      <c r="E3" s="1"/>
      <c r="F3" s="1"/>
      <c r="G3" s="1"/>
      <c r="H3" s="1"/>
    </row>
    <row r="4" spans="1:12" x14ac:dyDescent="0.3">
      <c r="A4" s="1" t="s">
        <v>37</v>
      </c>
      <c r="B4" s="1"/>
      <c r="C4" s="1"/>
      <c r="D4" s="1"/>
      <c r="E4" s="1"/>
      <c r="F4" s="1"/>
      <c r="G4" s="1"/>
      <c r="H4" s="1"/>
    </row>
    <row r="5" spans="1:12" ht="17.25" thickBot="1" x14ac:dyDescent="0.35">
      <c r="A5" s="1"/>
      <c r="B5" s="1"/>
      <c r="C5" s="1"/>
      <c r="D5" s="1"/>
      <c r="E5" s="1"/>
      <c r="F5" s="1"/>
      <c r="G5" s="1"/>
      <c r="H5" s="1"/>
    </row>
    <row r="6" spans="1:12" ht="17.25" thickTop="1" x14ac:dyDescent="0.3">
      <c r="A6" s="38" t="s">
        <v>0</v>
      </c>
      <c r="B6" s="39" t="s">
        <v>12</v>
      </c>
      <c r="C6" s="40" t="s">
        <v>1</v>
      </c>
      <c r="D6" s="41" t="s">
        <v>35</v>
      </c>
      <c r="E6" s="41" t="s">
        <v>2</v>
      </c>
      <c r="F6" s="41" t="s">
        <v>13</v>
      </c>
      <c r="G6" s="42" t="s">
        <v>14</v>
      </c>
      <c r="H6" s="34" t="s">
        <v>26</v>
      </c>
    </row>
    <row r="7" spans="1:12" x14ac:dyDescent="0.3">
      <c r="A7" s="43">
        <v>1</v>
      </c>
      <c r="B7" s="44" t="s">
        <v>15</v>
      </c>
      <c r="C7" s="3">
        <v>0</v>
      </c>
      <c r="D7" s="6"/>
      <c r="E7" s="27"/>
      <c r="F7" s="9">
        <v>0</v>
      </c>
      <c r="G7" s="10">
        <f t="shared" ref="G7:G15" si="0">SUM(C7+D7-E7+F7)</f>
        <v>0</v>
      </c>
      <c r="H7" s="66" t="s">
        <v>36</v>
      </c>
    </row>
    <row r="8" spans="1:12" x14ac:dyDescent="0.3">
      <c r="A8" s="43">
        <v>2</v>
      </c>
      <c r="B8" s="44" t="s">
        <v>16</v>
      </c>
      <c r="C8" s="4">
        <v>134000</v>
      </c>
      <c r="D8" s="6"/>
      <c r="E8" s="27">
        <v>16500</v>
      </c>
      <c r="F8" s="9"/>
      <c r="G8" s="10">
        <f>SUM(C8+D8-E8-F8)</f>
        <v>117500</v>
      </c>
      <c r="H8" s="67" t="s">
        <v>42</v>
      </c>
    </row>
    <row r="9" spans="1:12" x14ac:dyDescent="0.3">
      <c r="A9" s="45">
        <v>3</v>
      </c>
      <c r="B9" s="44" t="s">
        <v>17</v>
      </c>
      <c r="C9" s="4">
        <v>57000</v>
      </c>
      <c r="D9" s="6"/>
      <c r="E9" s="69"/>
      <c r="F9" s="9">
        <v>0</v>
      </c>
      <c r="G9" s="10">
        <f>SUM(C9+D9-E9-F9)</f>
        <v>57000</v>
      </c>
      <c r="H9" s="66"/>
      <c r="K9" s="2"/>
    </row>
    <row r="10" spans="1:12" x14ac:dyDescent="0.3">
      <c r="A10" s="45">
        <v>4</v>
      </c>
      <c r="B10" s="44" t="s">
        <v>3</v>
      </c>
      <c r="C10" s="4">
        <v>80000</v>
      </c>
      <c r="D10" s="6"/>
      <c r="E10" s="27">
        <v>30000</v>
      </c>
      <c r="F10" s="9">
        <v>0</v>
      </c>
      <c r="G10" s="10">
        <f>SUM(C10+D10-E10+F10)</f>
        <v>50000</v>
      </c>
      <c r="H10" s="66" t="s">
        <v>43</v>
      </c>
    </row>
    <row r="11" spans="1:12" x14ac:dyDescent="0.3">
      <c r="A11" s="45">
        <v>5</v>
      </c>
      <c r="B11" s="44" t="s">
        <v>4</v>
      </c>
      <c r="C11" s="4">
        <v>111000</v>
      </c>
      <c r="D11" s="6"/>
      <c r="E11" s="27">
        <v>17000</v>
      </c>
      <c r="F11" s="9">
        <v>0</v>
      </c>
      <c r="G11" s="10">
        <f t="shared" si="0"/>
        <v>94000</v>
      </c>
      <c r="H11" s="66" t="s">
        <v>40</v>
      </c>
    </row>
    <row r="12" spans="1:12" x14ac:dyDescent="0.3">
      <c r="A12" s="45">
        <v>6</v>
      </c>
      <c r="B12" s="44" t="s">
        <v>5</v>
      </c>
      <c r="C12" s="4">
        <v>754000</v>
      </c>
      <c r="D12" s="6"/>
      <c r="E12" s="27">
        <v>20000</v>
      </c>
      <c r="F12" s="9">
        <v>0</v>
      </c>
      <c r="G12" s="10">
        <f>SUM(C12+D12-E12-F12)</f>
        <v>734000</v>
      </c>
      <c r="H12" s="67" t="s">
        <v>39</v>
      </c>
    </row>
    <row r="13" spans="1:12" x14ac:dyDescent="0.3">
      <c r="A13" s="45">
        <v>7</v>
      </c>
      <c r="B13" s="44" t="s">
        <v>18</v>
      </c>
      <c r="C13" s="4">
        <v>0</v>
      </c>
      <c r="D13" s="6">
        <v>200000</v>
      </c>
      <c r="E13" s="27"/>
      <c r="F13" s="9">
        <v>0</v>
      </c>
      <c r="G13" s="10">
        <f>SUM(C13+D13-E13-F13)</f>
        <v>200000</v>
      </c>
      <c r="H13" s="67"/>
    </row>
    <row r="14" spans="1:12" x14ac:dyDescent="0.3">
      <c r="A14" s="45">
        <v>8</v>
      </c>
      <c r="B14" s="44" t="s">
        <v>19</v>
      </c>
      <c r="C14" s="4">
        <v>500000</v>
      </c>
      <c r="D14" s="6"/>
      <c r="E14" s="27">
        <v>50000</v>
      </c>
      <c r="F14" s="9">
        <v>0</v>
      </c>
      <c r="G14" s="10">
        <f t="shared" si="0"/>
        <v>450000</v>
      </c>
      <c r="H14" s="67" t="s">
        <v>38</v>
      </c>
    </row>
    <row r="15" spans="1:12" x14ac:dyDescent="0.3">
      <c r="A15" s="45">
        <v>9</v>
      </c>
      <c r="B15" s="44" t="s">
        <v>6</v>
      </c>
      <c r="C15" s="4">
        <v>126000</v>
      </c>
      <c r="D15" s="6"/>
      <c r="E15" s="27">
        <v>17000</v>
      </c>
      <c r="F15" s="9">
        <v>0</v>
      </c>
      <c r="G15" s="10">
        <f t="shared" si="0"/>
        <v>109000</v>
      </c>
      <c r="H15" s="67" t="s">
        <v>41</v>
      </c>
      <c r="L15" s="25"/>
    </row>
    <row r="16" spans="1:12" x14ac:dyDescent="0.3">
      <c r="A16" s="45">
        <v>10</v>
      </c>
      <c r="B16" s="44" t="s">
        <v>7</v>
      </c>
      <c r="C16" s="5" t="s">
        <v>8</v>
      </c>
      <c r="D16" s="7"/>
      <c r="E16" s="27"/>
      <c r="F16" s="9"/>
      <c r="G16" s="11"/>
      <c r="H16" s="67"/>
    </row>
    <row r="17" spans="1:8" x14ac:dyDescent="0.3">
      <c r="A17" s="45"/>
      <c r="B17" s="44"/>
      <c r="C17" s="5"/>
      <c r="D17" s="7"/>
      <c r="E17" s="27"/>
      <c r="F17" s="9"/>
      <c r="G17" s="11"/>
      <c r="H17" s="67"/>
    </row>
    <row r="18" spans="1:8" x14ac:dyDescent="0.3">
      <c r="A18" s="45">
        <v>12</v>
      </c>
      <c r="B18" s="44" t="s">
        <v>33</v>
      </c>
      <c r="C18" s="3"/>
      <c r="D18" s="6"/>
      <c r="E18" s="27"/>
      <c r="F18" s="9"/>
      <c r="G18" s="11"/>
      <c r="H18" s="67"/>
    </row>
    <row r="19" spans="1:8" ht="17.25" thickBot="1" x14ac:dyDescent="0.35">
      <c r="A19" s="46"/>
      <c r="B19" s="47" t="s">
        <v>20</v>
      </c>
      <c r="C19" s="26">
        <f>SUM(C7:C18)</f>
        <v>1762000</v>
      </c>
      <c r="D19" s="8">
        <f>SUM(D7:D18)</f>
        <v>200000</v>
      </c>
      <c r="E19" s="28">
        <f>SUM(E7:E18)</f>
        <v>150500</v>
      </c>
      <c r="F19" s="12">
        <f>SUM(F7:F18)</f>
        <v>0</v>
      </c>
      <c r="G19" s="13">
        <f>SUM(G7:G18)</f>
        <v>1811500</v>
      </c>
      <c r="H19" s="68"/>
    </row>
    <row r="20" spans="1:8" ht="17.25" thickTop="1" x14ac:dyDescent="0.3">
      <c r="A20" s="1"/>
      <c r="B20" s="1"/>
      <c r="C20" s="48"/>
      <c r="D20" s="23"/>
      <c r="E20" s="23"/>
      <c r="F20" s="1"/>
      <c r="G20" s="1"/>
      <c r="H20" s="1"/>
    </row>
    <row r="21" spans="1:8" ht="17.25" thickBot="1" x14ac:dyDescent="0.35">
      <c r="A21" s="1" t="s">
        <v>28</v>
      </c>
      <c r="B21" s="1"/>
      <c r="C21" s="1"/>
      <c r="D21" s="23"/>
      <c r="E21" s="23"/>
      <c r="F21" s="1"/>
      <c r="G21" s="1"/>
      <c r="H21" s="1"/>
    </row>
    <row r="22" spans="1:8" ht="18" thickTop="1" thickBot="1" x14ac:dyDescent="0.35">
      <c r="A22" s="49" t="s">
        <v>9</v>
      </c>
      <c r="B22" s="14">
        <v>7765073</v>
      </c>
      <c r="C22" s="50" t="s">
        <v>34</v>
      </c>
      <c r="D22" s="51" t="s">
        <v>44</v>
      </c>
      <c r="E22" s="52"/>
      <c r="F22" s="20" t="s">
        <v>10</v>
      </c>
      <c r="G22" s="18"/>
      <c r="H22" s="34" t="s">
        <v>27</v>
      </c>
    </row>
    <row r="23" spans="1:8" ht="17.25" thickTop="1" x14ac:dyDescent="0.3">
      <c r="A23" s="53" t="s">
        <v>21</v>
      </c>
      <c r="B23" s="29">
        <f>SUM(E19+F19)</f>
        <v>150500</v>
      </c>
      <c r="C23" s="23"/>
      <c r="D23" s="23"/>
      <c r="E23" s="23"/>
      <c r="F23" s="54" t="s">
        <v>31</v>
      </c>
      <c r="G23" s="17">
        <v>160000</v>
      </c>
      <c r="H23" s="58"/>
    </row>
    <row r="24" spans="1:8" x14ac:dyDescent="0.3">
      <c r="A24" s="53" t="s">
        <v>22</v>
      </c>
      <c r="B24" s="31">
        <f>SUM(G27)</f>
        <v>160000</v>
      </c>
      <c r="C24" s="23"/>
      <c r="D24" s="23"/>
      <c r="E24" s="23"/>
      <c r="F24" s="55"/>
      <c r="G24" s="10"/>
      <c r="H24" s="35"/>
    </row>
    <row r="25" spans="1:8" x14ac:dyDescent="0.3">
      <c r="A25" s="53" t="s">
        <v>23</v>
      </c>
      <c r="B25" s="32">
        <f>SUM(B22+B23-B24)</f>
        <v>7755573</v>
      </c>
      <c r="C25" s="23"/>
      <c r="D25" s="23"/>
      <c r="E25" s="23"/>
      <c r="F25" s="55"/>
      <c r="G25" s="10">
        <f>SUM(G21)</f>
        <v>0</v>
      </c>
      <c r="H25" s="35"/>
    </row>
    <row r="26" spans="1:8" x14ac:dyDescent="0.3">
      <c r="A26" s="53" t="s">
        <v>11</v>
      </c>
      <c r="B26" s="15">
        <f>SUM(G19)</f>
        <v>1811500</v>
      </c>
      <c r="C26" s="23"/>
      <c r="D26" s="23"/>
      <c r="E26" s="23"/>
      <c r="F26" s="55"/>
      <c r="G26" s="10">
        <f>SUM(G22)</f>
        <v>0</v>
      </c>
      <c r="H26" s="35"/>
    </row>
    <row r="27" spans="1:8" ht="17.25" thickBot="1" x14ac:dyDescent="0.35">
      <c r="A27" s="56" t="s">
        <v>24</v>
      </c>
      <c r="B27" s="16">
        <f>SUM(B25+B26)</f>
        <v>9567073</v>
      </c>
      <c r="C27" s="24"/>
      <c r="D27" s="24"/>
      <c r="E27" s="24"/>
      <c r="F27" s="57" t="s">
        <v>25</v>
      </c>
      <c r="G27" s="30">
        <f>SUM(G23:G26)</f>
        <v>160000</v>
      </c>
      <c r="H27" s="36"/>
    </row>
    <row r="28" spans="1:8" ht="17.25" thickTop="1" x14ac:dyDescent="0.3">
      <c r="A28" s="1"/>
      <c r="B28" s="1"/>
      <c r="C28" s="1"/>
      <c r="D28" s="1"/>
      <c r="E28" s="1"/>
      <c r="F28" s="1"/>
      <c r="G28" s="1"/>
      <c r="H28" s="1"/>
    </row>
    <row r="29" spans="1:8" ht="17.25" thickBot="1" x14ac:dyDescent="0.35">
      <c r="A29" s="1" t="s">
        <v>29</v>
      </c>
      <c r="B29" s="1"/>
      <c r="C29" s="1"/>
      <c r="D29" s="1"/>
      <c r="E29" s="1"/>
      <c r="F29" s="1"/>
      <c r="G29" s="1"/>
      <c r="H29" s="1"/>
    </row>
    <row r="30" spans="1:8" ht="17.25" thickTop="1" x14ac:dyDescent="0.3">
      <c r="A30" s="37"/>
      <c r="B30" s="21"/>
      <c r="C30" s="21"/>
      <c r="D30" s="21"/>
      <c r="E30" s="21"/>
      <c r="F30" s="21"/>
      <c r="G30" s="21"/>
      <c r="H30" s="18"/>
    </row>
    <row r="31" spans="1:8" x14ac:dyDescent="0.3">
      <c r="A31" s="22" t="s">
        <v>32</v>
      </c>
      <c r="B31" s="23"/>
      <c r="C31" s="23"/>
      <c r="D31" s="23"/>
      <c r="E31" s="23"/>
      <c r="F31" s="23"/>
      <c r="G31" s="23"/>
      <c r="H31" s="19"/>
    </row>
    <row r="32" spans="1:8" x14ac:dyDescent="0.3">
      <c r="A32" s="22"/>
      <c r="B32" s="23"/>
      <c r="C32" s="23"/>
      <c r="D32" s="23"/>
      <c r="E32" s="23"/>
      <c r="F32" s="23"/>
      <c r="G32" s="23"/>
      <c r="H32" s="19"/>
    </row>
    <row r="33" spans="1:8" x14ac:dyDescent="0.3">
      <c r="G33" s="23"/>
      <c r="H33" s="19"/>
    </row>
    <row r="34" spans="1:8" x14ac:dyDescent="0.3">
      <c r="A34" s="60"/>
      <c r="B34" s="61"/>
      <c r="C34" s="61"/>
      <c r="D34" s="61"/>
      <c r="E34" s="61"/>
      <c r="F34" s="61"/>
      <c r="G34" s="23"/>
      <c r="H34" s="59"/>
    </row>
    <row r="35" spans="1:8" x14ac:dyDescent="0.3">
      <c r="A35" s="60"/>
      <c r="B35" s="61"/>
      <c r="C35" s="61"/>
      <c r="D35" s="61"/>
      <c r="E35" s="61"/>
      <c r="F35" s="61"/>
      <c r="G35" s="23"/>
      <c r="H35" s="59"/>
    </row>
    <row r="36" spans="1:8" x14ac:dyDescent="0.3">
      <c r="A36" s="60"/>
      <c r="B36" s="61"/>
      <c r="C36" s="61"/>
      <c r="D36" s="61"/>
      <c r="E36" s="61"/>
      <c r="F36" s="61"/>
      <c r="G36" s="23"/>
      <c r="H36" s="59"/>
    </row>
    <row r="37" spans="1:8" x14ac:dyDescent="0.3">
      <c r="A37" s="60"/>
      <c r="B37" s="61"/>
      <c r="C37" s="61"/>
      <c r="D37" s="61"/>
      <c r="E37" s="61"/>
      <c r="F37" s="61"/>
      <c r="G37" s="23"/>
      <c r="H37" s="59"/>
    </row>
    <row r="38" spans="1:8" x14ac:dyDescent="0.3">
      <c r="A38" s="60"/>
      <c r="B38" s="61"/>
      <c r="C38" s="61"/>
      <c r="D38" s="61"/>
      <c r="E38" s="61"/>
      <c r="F38" s="61"/>
      <c r="G38" s="23"/>
      <c r="H38" s="59"/>
    </row>
    <row r="39" spans="1:8" x14ac:dyDescent="0.3">
      <c r="A39" s="60"/>
      <c r="B39" s="61"/>
      <c r="C39" s="61"/>
      <c r="D39" s="61"/>
      <c r="E39" s="61"/>
      <c r="F39" s="61"/>
      <c r="G39" s="23"/>
      <c r="H39" s="59"/>
    </row>
    <row r="40" spans="1:8" ht="17.25" thickBot="1" x14ac:dyDescent="0.35">
      <c r="A40" s="62"/>
      <c r="B40" s="63"/>
      <c r="C40" s="63"/>
      <c r="D40" s="63"/>
      <c r="E40" s="63"/>
      <c r="F40" s="63"/>
      <c r="G40" s="24"/>
      <c r="H40" s="64"/>
    </row>
    <row r="41" spans="1:8" ht="17.25" thickTop="1" x14ac:dyDescent="0.3">
      <c r="G41" s="21"/>
      <c r="H41" s="21"/>
    </row>
    <row r="42" spans="1:8" x14ac:dyDescent="0.3">
      <c r="G42" s="65"/>
      <c r="H42" s="65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2022-11-28T13:27:18Z</cp:lastPrinted>
  <dcterms:created xsi:type="dcterms:W3CDTF">2022-11-28T11:44:33Z</dcterms:created>
  <dcterms:modified xsi:type="dcterms:W3CDTF">2026-06-08T09:32:33Z</dcterms:modified>
</cp:coreProperties>
</file>