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년 예산\"/>
    </mc:Choice>
  </mc:AlternateContent>
  <xr:revisionPtr revIDLastSave="0" documentId="13_ncr:1_{094C165B-8A23-4469-88DC-B76B2DE13F4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표지" sheetId="5" r:id="rId1"/>
    <sheet name="총칙" sheetId="6" r:id="rId2"/>
    <sheet name="총괄" sheetId="7" r:id="rId3"/>
    <sheet name="운영비" sheetId="1" r:id="rId4"/>
    <sheet name="보호아동" sheetId="2" r:id="rId5"/>
    <sheet name="생계비" sheetId="3" r:id="rId6"/>
    <sheet name="법인전입금" sheetId="10" r:id="rId7"/>
    <sheet name="후원금" sheetId="4" r:id="rId8"/>
    <sheet name="인건비총계표" sheetId="8" r:id="rId9"/>
    <sheet name="증감내역" sheetId="9" r:id="rId10"/>
  </sheets>
  <externalReferences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9" l="1"/>
  <c r="G5" i="9"/>
  <c r="G38" i="9"/>
  <c r="H39" i="9"/>
  <c r="F38" i="9"/>
  <c r="F37" i="9"/>
  <c r="F8" i="9"/>
  <c r="F12" i="9" l="1"/>
  <c r="J23" i="8"/>
  <c r="J24" i="8"/>
  <c r="J25" i="8"/>
  <c r="J26" i="8"/>
  <c r="J27" i="8"/>
  <c r="J28" i="8"/>
  <c r="J29" i="8"/>
  <c r="J30" i="8"/>
  <c r="J31" i="8"/>
  <c r="J32" i="8"/>
  <c r="J33" i="8"/>
  <c r="J22" i="8"/>
  <c r="D34" i="4"/>
  <c r="D8" i="4"/>
  <c r="D23" i="3"/>
  <c r="D8" i="3"/>
  <c r="D24" i="1"/>
  <c r="D13" i="1"/>
  <c r="D20" i="6"/>
  <c r="J55" i="8"/>
  <c r="J56" i="8"/>
  <c r="J57" i="8"/>
  <c r="J58" i="8"/>
  <c r="J59" i="8"/>
  <c r="J60" i="8"/>
  <c r="J61" i="8"/>
  <c r="J62" i="8"/>
  <c r="J63" i="8"/>
  <c r="J64" i="8"/>
  <c r="J65" i="8"/>
  <c r="J54" i="8"/>
  <c r="I53" i="8"/>
  <c r="I52" i="8" s="1"/>
  <c r="J7" i="8"/>
  <c r="J8" i="8"/>
  <c r="J9" i="8"/>
  <c r="J10" i="8"/>
  <c r="J11" i="8"/>
  <c r="J12" i="8"/>
  <c r="J13" i="8"/>
  <c r="J14" i="8"/>
  <c r="J15" i="8"/>
  <c r="J16" i="8"/>
  <c r="J17" i="8"/>
  <c r="J5" i="8"/>
  <c r="J6" i="8"/>
  <c r="I5" i="8"/>
  <c r="I4" i="8" s="1"/>
  <c r="E7" i="10" l="1"/>
  <c r="D7" i="10"/>
  <c r="E5" i="10"/>
  <c r="D5" i="10"/>
  <c r="H38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1" i="9"/>
  <c r="H10" i="9"/>
  <c r="H9" i="9"/>
  <c r="H7" i="9"/>
  <c r="H6" i="9"/>
  <c r="Q65" i="8"/>
  <c r="K65" i="8"/>
  <c r="Q64" i="8"/>
  <c r="K64" i="8"/>
  <c r="Q63" i="8"/>
  <c r="K63" i="8"/>
  <c r="Q62" i="8"/>
  <c r="K62" i="8"/>
  <c r="Q61" i="8"/>
  <c r="K61" i="8"/>
  <c r="Q60" i="8"/>
  <c r="K60" i="8"/>
  <c r="Q59" i="8"/>
  <c r="K59" i="8"/>
  <c r="Q58" i="8"/>
  <c r="K58" i="8"/>
  <c r="Q57" i="8"/>
  <c r="K57" i="8"/>
  <c r="Q56" i="8"/>
  <c r="K56" i="8"/>
  <c r="Q55" i="8"/>
  <c r="Q54" i="8"/>
  <c r="P53" i="8"/>
  <c r="P52" i="8" s="1"/>
  <c r="O53" i="8"/>
  <c r="O52" i="8" s="1"/>
  <c r="N53" i="8"/>
  <c r="N52" i="8" s="1"/>
  <c r="M53" i="8"/>
  <c r="M52" i="8" s="1"/>
  <c r="L53" i="8"/>
  <c r="L52" i="8" s="1"/>
  <c r="H53" i="8"/>
  <c r="H52" i="8" s="1"/>
  <c r="G53" i="8"/>
  <c r="G52" i="8" s="1"/>
  <c r="F52" i="8"/>
  <c r="F53" i="8" s="1"/>
  <c r="O49" i="8"/>
  <c r="J49" i="8"/>
  <c r="K49" i="8" s="1"/>
  <c r="O48" i="8"/>
  <c r="J48" i="8"/>
  <c r="K48" i="8" s="1"/>
  <c r="O47" i="8"/>
  <c r="J47" i="8"/>
  <c r="K47" i="8" s="1"/>
  <c r="O46" i="8"/>
  <c r="J46" i="8"/>
  <c r="K46" i="8" s="1"/>
  <c r="O45" i="8"/>
  <c r="J45" i="8"/>
  <c r="K45" i="8" s="1"/>
  <c r="O44" i="8"/>
  <c r="J44" i="8"/>
  <c r="K44" i="8" s="1"/>
  <c r="O43" i="8"/>
  <c r="J43" i="8"/>
  <c r="K43" i="8" s="1"/>
  <c r="O42" i="8"/>
  <c r="J42" i="8"/>
  <c r="K42" i="8" s="1"/>
  <c r="O41" i="8"/>
  <c r="J41" i="8"/>
  <c r="K41" i="8" s="1"/>
  <c r="O40" i="8"/>
  <c r="J40" i="8"/>
  <c r="K40" i="8" s="1"/>
  <c r="O39" i="8"/>
  <c r="J39" i="8"/>
  <c r="K39" i="8" s="1"/>
  <c r="O38" i="8"/>
  <c r="J38" i="8"/>
  <c r="K38" i="8" s="1"/>
  <c r="N37" i="8"/>
  <c r="N36" i="8" s="1"/>
  <c r="M37" i="8"/>
  <c r="M36" i="8" s="1"/>
  <c r="L37" i="8"/>
  <c r="L36" i="8" s="1"/>
  <c r="H37" i="8"/>
  <c r="H36" i="8" s="1"/>
  <c r="G37" i="8"/>
  <c r="G36" i="8" s="1"/>
  <c r="F37" i="8"/>
  <c r="F36" i="8" s="1"/>
  <c r="O33" i="8"/>
  <c r="K33" i="8"/>
  <c r="O32" i="8"/>
  <c r="K32" i="8"/>
  <c r="O31" i="8"/>
  <c r="K31" i="8"/>
  <c r="O30" i="8"/>
  <c r="K30" i="8"/>
  <c r="O29" i="8"/>
  <c r="K29" i="8"/>
  <c r="O28" i="8"/>
  <c r="K28" i="8"/>
  <c r="O27" i="8"/>
  <c r="K27" i="8"/>
  <c r="O26" i="8"/>
  <c r="K26" i="8"/>
  <c r="O25" i="8"/>
  <c r="K25" i="8"/>
  <c r="O24" i="8"/>
  <c r="K24" i="8"/>
  <c r="O23" i="8"/>
  <c r="K23" i="8"/>
  <c r="O22" i="8"/>
  <c r="N21" i="8"/>
  <c r="N20" i="8" s="1"/>
  <c r="M21" i="8"/>
  <c r="M20" i="8" s="1"/>
  <c r="L21" i="8"/>
  <c r="L20" i="8" s="1"/>
  <c r="H21" i="8"/>
  <c r="H20" i="8" s="1"/>
  <c r="G21" i="8"/>
  <c r="G20" i="8" s="1"/>
  <c r="F20" i="8"/>
  <c r="F21" i="8" s="1"/>
  <c r="O17" i="8"/>
  <c r="K17" i="8"/>
  <c r="O16" i="8"/>
  <c r="K16" i="8"/>
  <c r="O15" i="8"/>
  <c r="K15" i="8"/>
  <c r="O14" i="8"/>
  <c r="K14" i="8"/>
  <c r="O13" i="8"/>
  <c r="K13" i="8"/>
  <c r="O12" i="8"/>
  <c r="K12" i="8"/>
  <c r="O11" i="8"/>
  <c r="K11" i="8"/>
  <c r="O10" i="8"/>
  <c r="K10" i="8"/>
  <c r="O9" i="8"/>
  <c r="K9" i="8"/>
  <c r="O8" i="8"/>
  <c r="K8" i="8"/>
  <c r="O7" i="8"/>
  <c r="O6" i="8"/>
  <c r="N5" i="8"/>
  <c r="N4" i="8" s="1"/>
  <c r="M5" i="8"/>
  <c r="M4" i="8" s="1"/>
  <c r="L5" i="8"/>
  <c r="L4" i="8" s="1"/>
  <c r="H5" i="8"/>
  <c r="H4" i="8" s="1"/>
  <c r="G5" i="8"/>
  <c r="G4" i="8" s="1"/>
  <c r="F5" i="8"/>
  <c r="F4" i="8" s="1"/>
  <c r="E34" i="4"/>
  <c r="E8" i="4"/>
  <c r="E23" i="3"/>
  <c r="E8" i="3"/>
  <c r="E15" i="2"/>
  <c r="D15" i="2"/>
  <c r="E24" i="1"/>
  <c r="E13" i="1"/>
  <c r="D22" i="6"/>
  <c r="H12" i="9" l="1"/>
  <c r="Q53" i="8"/>
  <c r="Q52" i="8" s="1"/>
  <c r="K53" i="8"/>
  <c r="K52" i="8" s="1"/>
  <c r="H8" i="9"/>
  <c r="G12" i="9"/>
  <c r="O37" i="8"/>
  <c r="O36" i="8" s="1"/>
  <c r="O5" i="8"/>
  <c r="O4" i="8" s="1"/>
  <c r="O21" i="8"/>
  <c r="O20" i="8" s="1"/>
  <c r="J21" i="8"/>
  <c r="J20" i="8" s="1"/>
  <c r="K5" i="8"/>
  <c r="K4" i="8" s="1"/>
  <c r="K37" i="8"/>
  <c r="K36" i="8" s="1"/>
  <c r="J4" i="8"/>
  <c r="J37" i="8"/>
  <c r="J36" i="8" s="1"/>
  <c r="J53" i="8"/>
  <c r="J52" i="8" s="1"/>
  <c r="K21" i="8"/>
  <c r="K20" i="8" s="1"/>
</calcChain>
</file>

<file path=xl/sharedStrings.xml><?xml version="1.0" encoding="utf-8"?>
<sst xmlns="http://schemas.openxmlformats.org/spreadsheetml/2006/main" count="641" uniqueCount="334">
  <si>
    <t>계 정 과 목</t>
  </si>
  <si>
    <t>증감</t>
  </si>
  <si>
    <t>산출근거</t>
  </si>
  <si>
    <t>관</t>
  </si>
  <si>
    <t>항</t>
  </si>
  <si>
    <t>목</t>
  </si>
  <si>
    <t>보조금수입</t>
  </si>
  <si>
    <t xml:space="preserve">세  입 </t>
  </si>
  <si>
    <t/>
  </si>
  <si>
    <t>사무비</t>
  </si>
  <si>
    <t>인건비</t>
  </si>
  <si>
    <t>급여</t>
  </si>
  <si>
    <t>사회보험부담금</t>
  </si>
  <si>
    <t>퇴직금 및 퇴직적립금</t>
  </si>
  <si>
    <t>제수당</t>
  </si>
  <si>
    <t>운영비</t>
  </si>
  <si>
    <t>수용비 및 수수료</t>
  </si>
  <si>
    <t>공공요금</t>
  </si>
  <si>
    <t>재산조성비</t>
  </si>
  <si>
    <t>시설비</t>
  </si>
  <si>
    <t>세  출</t>
  </si>
  <si>
    <t>심리치료비   420,000</t>
  </si>
  <si>
    <t>세 입</t>
  </si>
  <si>
    <t>교통비</t>
  </si>
  <si>
    <t>교육비</t>
  </si>
  <si>
    <t>학습지원비</t>
  </si>
  <si>
    <t>사업비</t>
  </si>
  <si>
    <t>기타교육비</t>
  </si>
  <si>
    <t>문화야외체험활동사업비</t>
  </si>
  <si>
    <t>세 출</t>
  </si>
  <si>
    <t>입소자부담금수입</t>
  </si>
  <si>
    <t>입소비용수입</t>
  </si>
  <si>
    <t>이월금</t>
  </si>
  <si>
    <t>전년도이월금</t>
  </si>
  <si>
    <t>잡수입</t>
  </si>
  <si>
    <t>기타예금이자수입</t>
  </si>
  <si>
    <t>예금이자</t>
  </si>
  <si>
    <t>기타잡수입</t>
  </si>
  <si>
    <t>공공요금</t>
  </si>
  <si>
    <t>생계비</t>
  </si>
  <si>
    <t>수용기관경비</t>
  </si>
  <si>
    <t>피복비</t>
  </si>
  <si>
    <t>특별급식비</t>
  </si>
  <si>
    <t>아동간식비</t>
  </si>
  <si>
    <t>학용품비</t>
  </si>
  <si>
    <t>교복비</t>
  </si>
  <si>
    <t>후원금수입</t>
  </si>
  <si>
    <t>비지정후원금</t>
  </si>
  <si>
    <t>지정후원금</t>
  </si>
  <si>
    <t>전년도이월</t>
  </si>
  <si>
    <t>예금이자수입</t>
  </si>
  <si>
    <t>급여</t>
  </si>
  <si>
    <t>복지사 급여</t>
  </si>
  <si>
    <t>퇴직적립금</t>
  </si>
  <si>
    <t>기타후생경비</t>
  </si>
  <si>
    <t>여비</t>
  </si>
  <si>
    <t>직원출장비 700,000</t>
  </si>
  <si>
    <t xml:space="preserve">각종수수료 (세무 및 렌탈 외) </t>
  </si>
  <si>
    <t>제세공과금</t>
  </si>
  <si>
    <t>차량비</t>
  </si>
  <si>
    <t>시설부대경비</t>
  </si>
  <si>
    <t>재산조성비</t>
  </si>
  <si>
    <t>자산취득비</t>
  </si>
  <si>
    <t>아동 생활용품 구입</t>
  </si>
  <si>
    <t>피복비</t>
  </si>
  <si>
    <t>의료비</t>
  </si>
  <si>
    <t>아동 치과 진료비 및 의약품구입</t>
  </si>
  <si>
    <t>도서구입비</t>
  </si>
  <si>
    <t>아동도서구입</t>
  </si>
  <si>
    <t>예비비</t>
  </si>
  <si>
    <t>세  입</t>
  </si>
  <si>
    <t>의료재활 
사업비</t>
  </si>
  <si>
    <t>사회심리 
재활 사업비</t>
  </si>
  <si>
    <t>사회보험
부담금</t>
  </si>
  <si>
    <t>수용비 및 
수수료</t>
  </si>
  <si>
    <t>시설장비
유지비</t>
  </si>
  <si>
    <t>예비비 및 
기타</t>
  </si>
  <si>
    <t>수용기관
경비</t>
  </si>
  <si>
    <t>전년도
이월금</t>
  </si>
  <si>
    <t>입소비용
수입</t>
  </si>
  <si>
    <t>안전관리비 900,000</t>
  </si>
  <si>
    <t xml:space="preserve">
시군구보조금</t>
  </si>
  <si>
    <t>운영비</t>
  </si>
  <si>
    <t>사업비</t>
  </si>
  <si>
    <t>특별급식비</t>
  </si>
  <si>
    <t>`</t>
  </si>
  <si>
    <t>심리치료비 420,000</t>
  </si>
  <si>
    <t>종사자급식비 2,400,000</t>
  </si>
  <si>
    <t>시도보조금
(부산시교육청)</t>
  </si>
  <si>
    <r>
      <rPr>
        <b/>
        <sz val="9"/>
        <color rgb="FF000000"/>
        <rFont val="굴림체"/>
        <family val="3"/>
        <charset val="129"/>
      </rPr>
      <t>운영비 보조금</t>
    </r>
    <r>
      <rPr>
        <sz val="9"/>
        <color rgb="FF000000"/>
        <rFont val="굴림체"/>
        <family val="3"/>
        <charset val="129"/>
      </rPr>
      <t xml:space="preserve"> </t>
    </r>
    <r>
      <rPr>
        <b/>
        <sz val="9"/>
        <color rgb="FF000000"/>
        <rFont val="굴림체"/>
        <family val="3"/>
        <charset val="129"/>
      </rPr>
      <t xml:space="preserve">6,440,000 </t>
    </r>
    <r>
      <rPr>
        <sz val="9"/>
        <color rgb="FF000000"/>
        <rFont val="굴림체"/>
        <family val="3"/>
        <charset val="129"/>
      </rPr>
      <t xml:space="preserve">
470,000×12월=5,640,000
냉난방비지원 600,000+200,000=800,000</t>
    </r>
  </si>
  <si>
    <t>아동심리치료비 200,000</t>
  </si>
  <si>
    <t>중학생 교복비 200,000</t>
  </si>
  <si>
    <t>학습지원비 4,000,000
80,000×4명×12월=3,840,000
80,000×1명×2월=160,000</t>
  </si>
  <si>
    <t>아동용돈 1,514,000
(초등생) 24,000×1명×12월=288,000
         24,000×1명×2월=48,000
(중등생) 32,000×2명×12월=768,000
         32,000×1명×10월=320,000
(고등생) 45,000×1명×2월=90,000</t>
  </si>
  <si>
    <t>문화야외체험활동비 3,200,000
64,000×4명×12월=3,072,000
64,000×1명×2월=128,000</t>
  </si>
  <si>
    <t>문화야외체험활동비 3,200,000 
64,000×4명×12월=3,072,000
64,000×1명×2월=128,000</t>
  </si>
  <si>
    <t>교통비</t>
  </si>
  <si>
    <t xml:space="preserve">교통비 1,728,000         
중,고등생 2,400×2인 240일=1,152,000
          2,400×1인 60일=144,000  
          2,400×1인 180일=432,000            </t>
  </si>
  <si>
    <t xml:space="preserve">교통비 1,728,000         
중,고등생 2,400×2인 240일=1,152,000
          2,400×1인 60일=144,000  
          2,400×1인 180일=432,000      </t>
  </si>
  <si>
    <t xml:space="preserve">언어, 인지 치료비 </t>
  </si>
  <si>
    <t>아동 교통카드 충전비 
50,000×6월 =300,000</t>
  </si>
  <si>
    <t xml:space="preserve">복지사  525,000
      </t>
  </si>
  <si>
    <t>시설관리유지비</t>
  </si>
  <si>
    <t>아동 피복 500,000×4명</t>
  </si>
  <si>
    <t>도시가스요금 등</t>
  </si>
  <si>
    <t>그룹홈협의회비
70,000×12월=840,000
부산그룹홈협회비
90,000×12월=1,080,000
각종보험료   3,580,000</t>
  </si>
  <si>
    <t>도시가스요금 108,250×12월=1,299,000
관리비일부액 170,000×12월=2,040,000
전화요금 500,000
통신요금 500,000
우편요금 30,000</t>
  </si>
  <si>
    <t>사무용품비 800,000
집기구입비 1,573,000
기타 200,000</t>
  </si>
  <si>
    <t xml:space="preserve">퇴직적립금 
</t>
  </si>
  <si>
    <t>모래놀이치료비
50,000×5명×3회×12월=9,000,000
심리검사비 200,000</t>
  </si>
  <si>
    <t>보조금수입</t>
  </si>
  <si>
    <t>시설장비유지비</t>
  </si>
  <si>
    <t>2026년</t>
  </si>
  <si>
    <r>
      <t xml:space="preserve">사회복지 법인 로사리오 카리타스
</t>
    </r>
    <r>
      <rPr>
        <b/>
        <sz val="20"/>
        <color rgb="FF000000"/>
        <rFont val="굴림"/>
        <family val="3"/>
        <charset val="129"/>
      </rPr>
      <t xml:space="preserve">천사의 집 공동생활가정   </t>
    </r>
  </si>
  <si>
    <t>2026년도 천사의 집 예산총칙</t>
  </si>
  <si>
    <t>원이다.</t>
  </si>
  <si>
    <t xml:space="preserve">제 3 조 </t>
  </si>
  <si>
    <t>1) 세입의 주요 재원은 다음과 같다.</t>
  </si>
  <si>
    <t>원</t>
  </si>
  <si>
    <t xml:space="preserve">  (3) 후원금 :</t>
  </si>
  <si>
    <t xml:space="preserve">  (4) 법인전입금 : </t>
  </si>
  <si>
    <t xml:space="preserve">  (5) 이월금 : </t>
  </si>
  <si>
    <t xml:space="preserve">  (6) 잡수입 :</t>
  </si>
  <si>
    <t>2) 세출의 내용은 다음과 같다.</t>
  </si>
  <si>
    <t xml:space="preserve">   (1) 인건비 : </t>
  </si>
  <si>
    <t xml:space="preserve">   (2) 업무추진비 : </t>
  </si>
  <si>
    <t xml:space="preserve">   (3) 운영비 : </t>
  </si>
  <si>
    <t xml:space="preserve">   (4) 재산조성비 : </t>
  </si>
  <si>
    <t xml:space="preserve">   (5) 사업비 : </t>
  </si>
  <si>
    <t xml:space="preserve">원 (운영비: </t>
  </si>
  <si>
    <t>원,사업비:</t>
  </si>
  <si>
    <t>원)</t>
  </si>
  <si>
    <t xml:space="preserve">   (6) 잡지출 : </t>
  </si>
  <si>
    <t xml:space="preserve">   (7) 보조금반환금 : </t>
  </si>
  <si>
    <t>원 (예금이자분)</t>
  </si>
  <si>
    <t xml:space="preserve">   (8) 예비비 : </t>
  </si>
  <si>
    <t xml:space="preserve">제 5 조  국가 또는 지방자치단체로부터 교부된 보조금 및 지정후원금, 수익자부담경비 등은 </t>
  </si>
  <si>
    <t xml:space="preserve">         추가경정예산의 성립 이전이라도 보조 및 후원목적에 적절한 경우 먼저 사용할 수 있으며,</t>
  </si>
  <si>
    <t xml:space="preserve">         이는 차기 추가경정 예산에 반영하여야 한다.</t>
  </si>
  <si>
    <t>제 6 조  세출경비의 부족이 생겼을 때는 사회복지법인 재무회계규칙 제16조에 의거하여</t>
  </si>
  <si>
    <t xml:space="preserve">         예산을 전용할 수 있다. 단, 동일 항내의 목간전용이 불가피한 경우에는 시설장에게</t>
  </si>
  <si>
    <t xml:space="preserve">         그 권한을 위임한다.</t>
  </si>
  <si>
    <t>(단위:원)</t>
  </si>
  <si>
    <t xml:space="preserve">세                      입 </t>
  </si>
  <si>
    <t>세                            출</t>
  </si>
  <si>
    <t>과                     목</t>
  </si>
  <si>
    <t>비교증감
( B-A )</t>
  </si>
  <si>
    <t>세목</t>
  </si>
  <si>
    <t>총                  계</t>
  </si>
  <si>
    <t>보조금
수  입</t>
  </si>
  <si>
    <t>계</t>
  </si>
  <si>
    <t xml:space="preserve">보조금
수  입 </t>
  </si>
  <si>
    <t>시.도
보조금</t>
  </si>
  <si>
    <t>소계</t>
  </si>
  <si>
    <t>기본급</t>
  </si>
  <si>
    <t>퇴직금및퇴직
적립금</t>
  </si>
  <si>
    <t>사회보험
부담비용</t>
  </si>
  <si>
    <t>입소자
부담금</t>
  </si>
  <si>
    <t>입소비용
수    입</t>
  </si>
  <si>
    <t>업무추진비</t>
  </si>
  <si>
    <t>후원금</t>
  </si>
  <si>
    <t>기관운영비</t>
  </si>
  <si>
    <t>지  정
후 원 금</t>
  </si>
  <si>
    <t>직책보조비</t>
  </si>
  <si>
    <t>비 지 정
후 원 금</t>
  </si>
  <si>
    <t>회의비</t>
  </si>
  <si>
    <t>전입금</t>
  </si>
  <si>
    <t>법인전입금</t>
  </si>
  <si>
    <t>수용비및
 수수료</t>
  </si>
  <si>
    <t>후 원 금</t>
  </si>
  <si>
    <t>재산
조성비</t>
  </si>
  <si>
    <t>시설장비
유지비</t>
  </si>
  <si>
    <t>잡지출</t>
  </si>
  <si>
    <t>예비비및
 기타</t>
  </si>
  <si>
    <t>예비비 및 기타</t>
  </si>
  <si>
    <t>보조금반환</t>
  </si>
  <si>
    <t xml:space="preserve"> 세입·세출 총괄표 ( 2026.01.01 ~ 2026.12.31) </t>
  </si>
  <si>
    <t>2026년 
본예산
(B)</t>
  </si>
  <si>
    <t>시·도보조금</t>
  </si>
  <si>
    <t>잡수입</t>
  </si>
  <si>
    <t>자산취득비</t>
  </si>
  <si>
    <t>▣ 2026년도  종사자  인건비  총계표</t>
  </si>
  <si>
    <t>(단위 : 원)</t>
  </si>
  <si>
    <t>자금
원천</t>
  </si>
  <si>
    <t>성명</t>
  </si>
  <si>
    <t>직급</t>
  </si>
  <si>
    <t>호봉</t>
  </si>
  <si>
    <t>구분
(월)</t>
  </si>
  <si>
    <t>명절 휴가비
(60%씩연2회)</t>
  </si>
  <si>
    <t>시간외 
근무수당</t>
  </si>
  <si>
    <t>퇴  직
적립금</t>
  </si>
  <si>
    <t>국민연금</t>
  </si>
  <si>
    <t>건강보험</t>
  </si>
  <si>
    <t>요양
보험</t>
  </si>
  <si>
    <t>사회보험
 합계</t>
  </si>
  <si>
    <t>보조금</t>
  </si>
  <si>
    <t>합계</t>
  </si>
  <si>
    <t>우승연</t>
  </si>
  <si>
    <t>원장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</si>
  <si>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</si>
  <si>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</si>
  <si>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</si>
  <si>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</si>
  <si>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</si>
  <si>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</si>
  <si>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</si>
  <si>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</si>
  <si>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</si>
  <si>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</si>
  <si>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</si>
  <si>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</si>
  <si>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명절 휴가비
(연2회)</t>
  </si>
  <si>
    <t>합     계</t>
  </si>
  <si>
    <t>김영지</t>
  </si>
  <si>
    <t>보육사</t>
  </si>
  <si>
    <t>* 수도자는 고용보험 및 산재보험 의무가입 대상 아님.</t>
  </si>
  <si>
    <t>보조금</t>
  </si>
  <si>
    <t>후원금</t>
  </si>
  <si>
    <t>안재옥</t>
  </si>
  <si>
    <t>보육사</t>
  </si>
  <si>
    <t>이상미</t>
  </si>
  <si>
    <t>고용보험</t>
  </si>
  <si>
    <t>산재보험</t>
  </si>
  <si>
    <t>증감내역</t>
  </si>
  <si>
    <t>* 천사의 집 *</t>
  </si>
  <si>
    <t xml:space="preserve"> 단위(원)</t>
  </si>
  <si>
    <t>구분</t>
  </si>
  <si>
    <t>2026년
본예산(B)</t>
  </si>
  <si>
    <t>증·감
C=(B-A)</t>
  </si>
  <si>
    <t>증감사유</t>
  </si>
  <si>
    <t>세
입</t>
  </si>
  <si>
    <t>세입 계</t>
  </si>
  <si>
    <t>시.도보조금
수입</t>
  </si>
  <si>
    <t>이자수입</t>
  </si>
  <si>
    <t>세   
출</t>
  </si>
  <si>
    <t>세출 계</t>
  </si>
  <si>
    <t>수용비및수수료</t>
  </si>
  <si>
    <t>공 공  요 금</t>
  </si>
  <si>
    <t>○ 감액(후원금)</t>
  </si>
  <si>
    <t>시설장비유지비</t>
  </si>
  <si>
    <t>○ 증액(자부담, 후원금)</t>
  </si>
  <si>
    <t>사업비</t>
  </si>
  <si>
    <t>○ 증액(후원금)</t>
  </si>
  <si>
    <t>예비비및
기타</t>
  </si>
  <si>
    <t>연번</t>
  </si>
  <si>
    <t>본예산</t>
  </si>
  <si>
    <t>2급</t>
  </si>
  <si>
    <t>4급</t>
  </si>
  <si>
    <t>아동 피복비  
500,000×4분기=2,000,000</t>
  </si>
  <si>
    <t xml:space="preserve">아동퇴소적립금 
150,000×4명×2월=650,000
100,000×4명×2월=800,000
100,000×4명×4월=400,000      </t>
  </si>
  <si>
    <t>직원역량강화교육비
직원포상 120,000×4명=480,000</t>
  </si>
  <si>
    <t>차량주유비 3,000,000
차량소모품 및 유지비 1,500,000</t>
  </si>
  <si>
    <t>언어.인지치료 
10,000×1명×12월=120,000</t>
  </si>
  <si>
    <t>학습재료비외 1,000,000</t>
  </si>
  <si>
    <t>시설 비품구입</t>
  </si>
  <si>
    <t>보호아동지원금</t>
  </si>
  <si>
    <t>시설비</t>
  </si>
  <si>
    <t>학용품비</t>
  </si>
  <si>
    <t>도서구입비</t>
  </si>
  <si>
    <t>학습지원비</t>
  </si>
  <si>
    <t>교복비</t>
  </si>
  <si>
    <t>기타교육비</t>
  </si>
  <si>
    <t>의료재활사업비</t>
  </si>
  <si>
    <t>심리사회재활사업비</t>
  </si>
  <si>
    <t>시간외수당</t>
  </si>
  <si>
    <t>처우개선비</t>
  </si>
  <si>
    <t>차량비</t>
  </si>
  <si>
    <t>기타잡수입</t>
  </si>
  <si>
    <t>기타예금수입</t>
  </si>
  <si>
    <t>생계비</t>
  </si>
  <si>
    <t>제수당</t>
  </si>
  <si>
    <t>업무추진비</t>
  </si>
  <si>
    <t>기관운영비</t>
  </si>
  <si>
    <t>직책보조비</t>
  </si>
  <si>
    <t>사무비</t>
  </si>
  <si>
    <t xml:space="preserve">  (2) 생계비 : </t>
  </si>
  <si>
    <t>시도보조금
(교육청)</t>
  </si>
  <si>
    <t xml:space="preserve">  (1) 보조금: </t>
  </si>
  <si>
    <t>시설비</t>
  </si>
  <si>
    <t>의료비</t>
  </si>
  <si>
    <r>
      <t>○</t>
    </r>
    <r>
      <rPr>
        <sz val="9"/>
        <color rgb="FF000000"/>
        <rFont val="굴림"/>
        <family val="3"/>
        <charset val="129"/>
      </rPr>
      <t xml:space="preserve"> 증액(보조금)</t>
    </r>
  </si>
  <si>
    <t>○ 감액(후원금)</t>
  </si>
  <si>
    <t>○ 증액(자부담)</t>
  </si>
  <si>
    <t>퇴소아동사례관리비 
1인 50,000×2명×2회=200,000
아동생일축하및환영 
문화체험활동(공연관람, 박물관 등)
500,000×2회=1,000,000
가족여행 및 여름캠프
2,500,000×5회=12,500,000</t>
  </si>
  <si>
    <t xml:space="preserve">  1차 추경예산(안)</t>
    <phoneticPr fontId="1" type="noConversion"/>
  </si>
  <si>
    <t>2026년 1차 추경 예산 (운영비 보조금)</t>
    <phoneticPr fontId="1" type="noConversion"/>
  </si>
  <si>
    <t>2026년 1차 추경 예산 (공동생활가정 보호아동 지원)</t>
    <phoneticPr fontId="1" type="noConversion"/>
  </si>
  <si>
    <t>2026년 1차 추경 예산 (생계비)</t>
    <phoneticPr fontId="1" type="noConversion"/>
  </si>
  <si>
    <t>2026년 1차 추경 예산 (후원금)</t>
    <phoneticPr fontId="1" type="noConversion"/>
  </si>
  <si>
    <t>2026년 1차 추경 예산 (법인전입금)</t>
    <phoneticPr fontId="1" type="noConversion"/>
  </si>
  <si>
    <t>전입금수입</t>
    <phoneticPr fontId="63" type="noConversion"/>
  </si>
  <si>
    <t>본예산</t>
    <phoneticPr fontId="63" type="noConversion"/>
  </si>
  <si>
    <t>1차추경</t>
    <phoneticPr fontId="63" type="noConversion"/>
  </si>
  <si>
    <t>시설부대경비</t>
    <phoneticPr fontId="63" type="noConversion"/>
  </si>
  <si>
    <t>시설비</t>
    <phoneticPr fontId="63" type="noConversion"/>
  </si>
  <si>
    <t>관리자수당</t>
    <phoneticPr fontId="1" type="noConversion"/>
  </si>
  <si>
    <t>가족수당</t>
    <phoneticPr fontId="1" type="noConversion"/>
  </si>
  <si>
    <t>제 1 조  천사의 집의 2026년도 1차 추경 예산은 다음과 같다.</t>
    <phoneticPr fontId="1" type="noConversion"/>
  </si>
  <si>
    <t>제 4 조  이월사업 및 계속 사업은 붙임 2026년도 1차 추경 예산(세입ㆍ세출 명세서)과 같다.</t>
    <phoneticPr fontId="1" type="noConversion"/>
  </si>
  <si>
    <t>천사의 집  2026년 1차 추경 예산(안)</t>
    <phoneticPr fontId="1" type="noConversion"/>
  </si>
  <si>
    <t>2026년 
1차 추경 예산
(B)</t>
    <phoneticPr fontId="1" type="noConversion"/>
  </si>
  <si>
    <t>본예산</t>
    <phoneticPr fontId="1" type="noConversion"/>
  </si>
  <si>
    <t>1차추경</t>
    <phoneticPr fontId="1" type="noConversion"/>
  </si>
  <si>
    <r>
      <rPr>
        <b/>
        <sz val="9"/>
        <color theme="1"/>
        <rFont val="굴림체"/>
        <family val="3"/>
        <charset val="129"/>
      </rPr>
      <t xml:space="preserve">시간외수당 10,555,000
</t>
    </r>
    <r>
      <rPr>
        <sz val="9"/>
        <color theme="1"/>
        <rFont val="굴림체"/>
        <family val="3"/>
        <charset val="129"/>
      </rPr>
      <t>(시설장) 1,847,400 
(복지사1) 3,432,900
(복지사2) 2,590,600
(복지사3) 2,684,100</t>
    </r>
    <phoneticPr fontId="1" type="noConversion"/>
  </si>
  <si>
    <r>
      <rPr>
        <b/>
        <sz val="9"/>
        <color rgb="FF000000"/>
        <rFont val="굴림체"/>
        <family val="3"/>
        <charset val="129"/>
      </rPr>
      <t xml:space="preserve">처우개선비 4,996,710 </t>
    </r>
    <r>
      <rPr>
        <sz val="9"/>
        <color rgb="FF000000"/>
        <rFont val="굴림체"/>
        <family val="3"/>
        <charset val="129"/>
      </rPr>
      <t xml:space="preserve">
(시설장) 1,590,300
(복지사1) 918,780
(복지사2) 690,930
(복지사3) 1,796,700</t>
    </r>
    <phoneticPr fontId="1" type="noConversion"/>
  </si>
  <si>
    <r>
      <rPr>
        <b/>
        <sz val="9"/>
        <color theme="1"/>
        <rFont val="굴림체"/>
        <family val="3"/>
        <charset val="129"/>
      </rPr>
      <t>종사자포인트 수당</t>
    </r>
    <r>
      <rPr>
        <sz val="9"/>
        <color theme="1"/>
        <rFont val="굴림체"/>
        <family val="3"/>
        <charset val="129"/>
      </rPr>
      <t xml:space="preserve"> </t>
    </r>
    <r>
      <rPr>
        <b/>
        <sz val="9"/>
        <color theme="1"/>
        <rFont val="굴림체"/>
        <family val="3"/>
        <charset val="129"/>
      </rPr>
      <t>600,000</t>
    </r>
    <r>
      <rPr>
        <sz val="9"/>
        <color theme="1"/>
        <rFont val="굴림체"/>
        <family val="3"/>
        <charset val="129"/>
      </rPr>
      <t xml:space="preserve">
150,000×4명=600,000</t>
    </r>
    <phoneticPr fontId="1" type="noConversion"/>
  </si>
  <si>
    <r>
      <t xml:space="preserve">간식비(특별급식비) 
</t>
    </r>
    <r>
      <rPr>
        <sz val="9"/>
        <color rgb="FF000000"/>
        <rFont val="굴림체"/>
        <family val="3"/>
        <charset val="129"/>
      </rPr>
      <t>5,000원×4명×306일=6,120,000</t>
    </r>
    <phoneticPr fontId="1" type="noConversion"/>
  </si>
  <si>
    <t>시간외수당 10,555,000</t>
    <phoneticPr fontId="1" type="noConversion"/>
  </si>
  <si>
    <r>
      <rPr>
        <b/>
        <sz val="9"/>
        <color rgb="FF000000"/>
        <rFont val="굴림체"/>
        <family val="3"/>
        <charset val="129"/>
      </rPr>
      <t>3,787,320  
정수기렌탈수수료</t>
    </r>
    <r>
      <rPr>
        <sz val="9"/>
        <color rgb="FF000000"/>
        <rFont val="굴림체"/>
        <family val="3"/>
        <charset val="129"/>
      </rPr>
      <t xml:space="preserve">
68.800×12월=825,600
</t>
    </r>
    <r>
      <rPr>
        <b/>
        <sz val="9"/>
        <color rgb="FF000000"/>
        <rFont val="굴림체"/>
        <family val="3"/>
        <charset val="129"/>
      </rPr>
      <t>공기청정기렌탈수수료</t>
    </r>
    <r>
      <rPr>
        <sz val="9"/>
        <color rgb="FF000000"/>
        <rFont val="굴림체"/>
        <family val="3"/>
        <charset val="129"/>
      </rPr>
      <t xml:space="preserve">
114,110×12월=1,369,320
</t>
    </r>
    <r>
      <rPr>
        <b/>
        <sz val="9"/>
        <color rgb="FF000000"/>
        <rFont val="굴림체"/>
        <family val="3"/>
        <charset val="129"/>
      </rPr>
      <t xml:space="preserve">복사기렌탈수수료 </t>
    </r>
    <r>
      <rPr>
        <sz val="9"/>
        <color rgb="FF000000"/>
        <rFont val="굴림체"/>
        <family val="3"/>
        <charset val="129"/>
      </rPr>
      <t xml:space="preserve">
88,000×12월=1,056,000
</t>
    </r>
    <r>
      <rPr>
        <b/>
        <sz val="9"/>
        <color rgb="FF000000"/>
        <rFont val="굴림체"/>
        <family val="3"/>
        <charset val="129"/>
      </rPr>
      <t>방제용역수수료 536,400</t>
    </r>
    <r>
      <rPr>
        <sz val="9"/>
        <color rgb="FF000000"/>
        <rFont val="굴림체"/>
        <family val="3"/>
        <charset val="129"/>
      </rPr>
      <t xml:space="preserve">
44,700×7월=536,400                 
                 </t>
    </r>
    <phoneticPr fontId="1" type="noConversion"/>
  </si>
  <si>
    <r>
      <rPr>
        <b/>
        <sz val="9"/>
        <color rgb="FF000000"/>
        <rFont val="굴림체"/>
        <family val="3"/>
        <charset val="129"/>
      </rPr>
      <t>관리비 3,189,080</t>
    </r>
    <r>
      <rPr>
        <sz val="9"/>
        <color rgb="FF000000"/>
        <rFont val="굴림체"/>
        <family val="3"/>
        <charset val="129"/>
      </rPr>
      <t xml:space="preserve">
199,090×12월=2,389,080
난방비 600,000
냉방비 200,000</t>
    </r>
    <phoneticPr fontId="1" type="noConversion"/>
  </si>
  <si>
    <t>간식비(특별급식비) 6,120,000</t>
    <phoneticPr fontId="1" type="noConversion"/>
  </si>
  <si>
    <r>
      <rPr>
        <b/>
        <sz val="9"/>
        <color rgb="FF000000"/>
        <rFont val="굴림체"/>
        <family val="3"/>
        <charset val="129"/>
      </rPr>
      <t>생계급여</t>
    </r>
    <r>
      <rPr>
        <sz val="9"/>
        <color rgb="FF000000"/>
        <rFont val="굴림체"/>
        <family val="3"/>
        <charset val="129"/>
      </rPr>
      <t xml:space="preserve"> </t>
    </r>
    <r>
      <rPr>
        <b/>
        <sz val="9"/>
        <color rgb="FF000000"/>
        <rFont val="굴림체"/>
        <family val="3"/>
        <charset val="129"/>
      </rPr>
      <t>41,135,880</t>
    </r>
    <r>
      <rPr>
        <sz val="9"/>
        <color rgb="FF000000"/>
        <rFont val="굴림체"/>
        <family val="3"/>
        <charset val="129"/>
      </rPr>
      <t xml:space="preserve">
         742,530×4명×1월=2,970,120
         795,120×4명×12월=38,165,760
</t>
    </r>
    <r>
      <rPr>
        <b/>
        <sz val="9"/>
        <color rgb="FF000000"/>
        <rFont val="굴림체"/>
        <family val="3"/>
        <charset val="129"/>
      </rPr>
      <t>주거급여 7,660,800</t>
    </r>
    <r>
      <rPr>
        <sz val="9"/>
        <color rgb="FF000000"/>
        <rFont val="굴림체"/>
        <family val="3"/>
        <charset val="129"/>
      </rPr>
      <t xml:space="preserve">
         136,800×4명×1월=547,200
         148,200×4명×12월=7,113,600      </t>
    </r>
    <phoneticPr fontId="1" type="noConversion"/>
  </si>
  <si>
    <t>아동 생활용품 구입비
500,000×4분기=2,000,000</t>
    <phoneticPr fontId="1" type="noConversion"/>
  </si>
  <si>
    <t>주부식비 1,800,000×12=21,600,000</t>
    <phoneticPr fontId="1" type="noConversion"/>
  </si>
  <si>
    <t>아동용돈 200,000×10월=2,000,000
스터디카페이용외 100,000
학습재료비외 700,000</t>
    <phoneticPr fontId="1" type="noConversion"/>
  </si>
  <si>
    <t>영.수학학원 
750,000×12월=9,000,000
영어학원 
240,000×2명×12월=5,760,000
140,000×1명×12월=1,680,000
피아노학원
110,000×2명×12월=2,640,000
미술학원 
370,000×12월=4,440,000
국어학원 500,000×12월=6,000,000
수영학원 100,000×2명×12월=2,400,000</t>
    <phoneticPr fontId="1" type="noConversion"/>
  </si>
  <si>
    <t>명절휴가비 : 10,050,070
(시설장) 2,970,900
(복지사1) 2,756,340
(복지사2) 2,072,730
(복지사3) 2,150,100
시간외수당 100,000</t>
    <phoneticPr fontId="1" type="noConversion"/>
  </si>
  <si>
    <t>연화동산치킨값 115,380, 김종성세배돈 130,000</t>
    <phoneticPr fontId="1" type="noConversion"/>
  </si>
  <si>
    <r>
      <rPr>
        <b/>
        <sz val="9"/>
        <color theme="1"/>
        <rFont val="굴림체"/>
        <family val="3"/>
        <charset val="129"/>
      </rPr>
      <t>급여 133,035,600</t>
    </r>
    <r>
      <rPr>
        <sz val="9"/>
        <color theme="1"/>
        <rFont val="굴림체"/>
        <family val="3"/>
        <charset val="129"/>
      </rPr>
      <t xml:space="preserve">
(시설장) 39,612,000
(복지사1) 36,814,000
(복지사2) 27,806,600
(복지사3) 28,803,000</t>
    </r>
    <phoneticPr fontId="1" type="noConversion"/>
  </si>
  <si>
    <r>
      <rPr>
        <b/>
        <sz val="9"/>
        <color rgb="FF000000"/>
        <rFont val="굴림체"/>
        <family val="3"/>
        <charset val="129"/>
      </rPr>
      <t>사회보험 11,842,200</t>
    </r>
    <r>
      <rPr>
        <sz val="9"/>
        <color rgb="FF000000"/>
        <rFont val="굴림체"/>
        <family val="3"/>
        <charset val="129"/>
      </rPr>
      <t xml:space="preserve">
(시설장)  3,079,840
(복지사1) 3,325,280
(복지사2) 2,457,360
(복지사3) 2,979,720</t>
    </r>
    <phoneticPr fontId="1" type="noConversion"/>
  </si>
  <si>
    <r>
      <rPr>
        <b/>
        <sz val="9"/>
        <color rgb="FF000000"/>
        <rFont val="굴림체"/>
        <family val="3"/>
        <charset val="129"/>
      </rPr>
      <t xml:space="preserve">퇴직적립금 13,187,840 </t>
    </r>
    <r>
      <rPr>
        <sz val="9"/>
        <color rgb="FF000000"/>
        <rFont val="굴림체"/>
        <family val="3"/>
        <charset val="129"/>
      </rPr>
      <t xml:space="preserve">
(시설장) 3,826,620
(복지사1) 3,660,110 
(복지사2) 2,763,350 
(복지사3) 2,937,760 </t>
    </r>
    <phoneticPr fontId="1" type="noConversion"/>
  </si>
  <si>
    <r>
      <rPr>
        <b/>
        <sz val="9"/>
        <color rgb="FF000000"/>
        <rFont val="굴림체"/>
        <family val="3"/>
        <charset val="129"/>
      </rPr>
      <t>안전관리비</t>
    </r>
    <r>
      <rPr>
        <sz val="9"/>
        <color rgb="FF000000"/>
        <rFont val="굴림체"/>
        <family val="3"/>
        <charset val="129"/>
      </rPr>
      <t xml:space="preserve">  363,600</t>
    </r>
    <phoneticPr fontId="1" type="noConversion"/>
  </si>
  <si>
    <t>아동 학용품비</t>
    <phoneticPr fontId="1" type="noConversion"/>
  </si>
  <si>
    <t>소계</t>
    <phoneticPr fontId="1" type="noConversion"/>
  </si>
  <si>
    <t>전년도
이월금</t>
    <phoneticPr fontId="1" type="noConversion"/>
  </si>
  <si>
    <t>복지포인트
수당</t>
    <phoneticPr fontId="1" type="noConversion"/>
  </si>
  <si>
    <t>2026년
1차추경(B)</t>
    <phoneticPr fontId="1" type="noConversion"/>
  </si>
  <si>
    <t>○ 증액</t>
    <phoneticPr fontId="1" type="noConversion"/>
  </si>
  <si>
    <t>○ 감액</t>
    <phoneticPr fontId="1" type="noConversion"/>
  </si>
  <si>
    <t>○ 증액(법인전입금)</t>
    <phoneticPr fontId="1" type="noConversion"/>
  </si>
  <si>
    <t>○ 증액(자부담)</t>
    <phoneticPr fontId="1" type="noConversion"/>
  </si>
  <si>
    <t>○ 감액(보조금)</t>
    <phoneticPr fontId="1" type="noConversion"/>
  </si>
  <si>
    <t>○ 증액(자부담, 후원금)</t>
    <phoneticPr fontId="1" type="noConversion"/>
  </si>
  <si>
    <t>제 2 조  세입ㆍ세출 예산총액은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</si>
</sst>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#,##0;[Red]#,##0"/>
    <numFmt numFmtId="178" formatCode="#,##0_);[Red]\(#,##0\)"/>
  </numFmts>
  <fonts count="65" x14ac:knownFonts="1">
    <font>
      <sz val="11"/>
      <color theme="1"/>
      <name val="맑은 고딕"/>
      <scheme val="minor"/>
    </font>
    <font>
      <b/>
      <sz val="18"/>
      <color theme="1"/>
      <name val="맑은 고딕"/>
      <family val="3"/>
      <charset val="129"/>
      <scheme val="minor"/>
    </font>
    <font>
      <b/>
      <sz val="10"/>
      <color theme="1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rgb="FF000000"/>
      <name val="굴림"/>
      <family val="3"/>
      <charset val="129"/>
    </font>
    <font>
      <sz val="10"/>
      <color theme="1"/>
      <name val="굴림체"/>
      <family val="3"/>
      <charset val="129"/>
    </font>
    <font>
      <sz val="9"/>
      <color theme="1"/>
      <name val="굴림체"/>
      <family val="3"/>
      <charset val="129"/>
    </font>
    <font>
      <b/>
      <sz val="9"/>
      <color theme="1"/>
      <name val="굴림체"/>
      <family val="3"/>
      <charset val="129"/>
    </font>
    <font>
      <b/>
      <sz val="9"/>
      <color rgb="FF000000"/>
      <name val="굴림체"/>
      <family val="3"/>
      <charset val="129"/>
    </font>
    <font>
      <b/>
      <sz val="9"/>
      <color rgb="FF000000"/>
      <name val="굴림"/>
      <family val="3"/>
      <charset val="129"/>
    </font>
    <font>
      <b/>
      <sz val="10"/>
      <color rgb="FF000000"/>
      <name val="굴림체"/>
      <family val="3"/>
      <charset val="129"/>
    </font>
    <font>
      <b/>
      <sz val="10"/>
      <color rgb="FF286892"/>
      <name val="굴림체"/>
      <family val="3"/>
      <charset val="129"/>
    </font>
    <font>
      <b/>
      <sz val="10"/>
      <color rgb="FF000000"/>
      <name val="굴림"/>
      <family val="3"/>
      <charset val="129"/>
    </font>
    <font>
      <sz val="10"/>
      <color rgb="FF000000"/>
      <name val="굴림체"/>
      <family val="3"/>
      <charset val="129"/>
    </font>
    <font>
      <sz val="18"/>
      <color theme="1"/>
      <name val="HY견고딕"/>
      <family val="1"/>
      <charset val="129"/>
    </font>
    <font>
      <sz val="14"/>
      <color rgb="FF000000"/>
      <name val="굴림"/>
      <family val="3"/>
      <charset val="129"/>
    </font>
    <font>
      <b/>
      <sz val="24"/>
      <color rgb="FF000000"/>
      <name val="굴림"/>
      <family val="3"/>
      <charset val="129"/>
    </font>
    <font>
      <sz val="24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b/>
      <sz val="30"/>
      <color rgb="FF000000"/>
      <name val="굴림"/>
      <family val="3"/>
      <charset val="129"/>
    </font>
    <font>
      <sz val="30"/>
      <color rgb="FF000000"/>
      <name val="굴림"/>
      <family val="3"/>
      <charset val="129"/>
    </font>
    <font>
      <b/>
      <sz val="16"/>
      <color rgb="FF000000"/>
      <name val="굴림"/>
      <family val="3"/>
      <charset val="129"/>
    </font>
    <font>
      <sz val="14"/>
      <color rgb="FF000000"/>
      <name val="굴림체"/>
      <family val="3"/>
      <charset val="129"/>
    </font>
    <font>
      <b/>
      <sz val="13"/>
      <color rgb="FF000000"/>
      <name val="굴림"/>
      <family val="3"/>
      <charset val="129"/>
    </font>
    <font>
      <b/>
      <sz val="20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8"/>
      <color rgb="FF000000"/>
      <name val="굴림"/>
      <family val="3"/>
      <charset val="129"/>
    </font>
    <font>
      <b/>
      <sz val="18"/>
      <color rgb="FF000000"/>
      <name val="돋움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돋움"/>
      <family val="3"/>
      <charset val="129"/>
    </font>
    <font>
      <b/>
      <sz val="10"/>
      <color rgb="FF000000"/>
      <name val="굴림체"/>
      <family val="3"/>
      <charset val="129"/>
    </font>
    <font>
      <b/>
      <sz val="10"/>
      <color rgb="FF000000"/>
      <name val="돋움"/>
      <family val="3"/>
      <charset val="129"/>
    </font>
    <font>
      <sz val="10"/>
      <color rgb="FF000000"/>
      <name val="굴림체"/>
      <family val="3"/>
      <charset val="129"/>
    </font>
    <font>
      <b/>
      <sz val="25"/>
      <color rgb="FF000000"/>
      <name val="굴림"/>
      <family val="3"/>
      <charset val="129"/>
    </font>
    <font>
      <b/>
      <sz val="12"/>
      <color rgb="FF000000"/>
      <name val="굴림체"/>
      <family val="3"/>
      <charset val="129"/>
    </font>
    <font>
      <b/>
      <sz val="15"/>
      <color rgb="FF000000"/>
      <name val="굴림"/>
      <family val="3"/>
      <charset val="129"/>
    </font>
    <font>
      <sz val="20"/>
      <color rgb="FF000000"/>
      <name val="굴림"/>
      <family val="3"/>
      <charset val="129"/>
    </font>
    <font>
      <sz val="11"/>
      <color rgb="FF000000"/>
      <name val="돋움"/>
      <family val="3"/>
      <charset val="129"/>
    </font>
    <font>
      <b/>
      <sz val="8"/>
      <color rgb="FF000000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4"/>
      <color rgb="FF000000"/>
      <name val="굴림"/>
      <family val="3"/>
      <charset val="129"/>
    </font>
    <font>
      <b/>
      <sz val="9"/>
      <color rgb="FF000000"/>
      <name val="굴림"/>
      <family val="3"/>
      <charset val="129"/>
    </font>
    <font>
      <b/>
      <sz val="11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9"/>
      <color rgb="FF000000"/>
      <name val="굴림체"/>
      <family val="3"/>
      <charset val="129"/>
    </font>
    <font>
      <b/>
      <sz val="8"/>
      <color theme="1"/>
      <name val="굴림"/>
      <family val="3"/>
      <charset val="129"/>
    </font>
    <font>
      <sz val="8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9"/>
      <color rgb="FF000000"/>
      <name val="굴림체"/>
      <family val="3"/>
      <charset val="129"/>
    </font>
    <font>
      <sz val="7"/>
      <color rgb="FF000000"/>
      <name val="굴림"/>
      <family val="3"/>
      <charset val="129"/>
    </font>
    <font>
      <sz val="8"/>
      <color rgb="FF000000"/>
      <name val="굴림"/>
      <family val="3"/>
      <charset val="129"/>
    </font>
    <font>
      <sz val="8"/>
      <color theme="1"/>
      <name val="굴림"/>
      <family val="3"/>
      <charset val="129"/>
    </font>
    <font>
      <sz val="8"/>
      <color rgb="FF000000"/>
      <name val="굴림"/>
      <family val="3"/>
      <charset val="129"/>
    </font>
    <font>
      <b/>
      <sz val="7"/>
      <color rgb="FF000000"/>
      <name val="굴림"/>
      <family val="3"/>
      <charset val="129"/>
    </font>
    <font>
      <sz val="9"/>
      <color rgb="FFFF0000"/>
      <name val="굴림체"/>
      <family val="3"/>
      <charset val="129"/>
    </font>
    <font>
      <sz val="18"/>
      <color rgb="FF000000"/>
      <name val="굴림"/>
      <family val="3"/>
      <charset val="129"/>
    </font>
    <font>
      <sz val="10"/>
      <color rgb="FF000000"/>
      <name val="맑은 고딕"/>
      <family val="3"/>
      <charset val="129"/>
    </font>
    <font>
      <sz val="11"/>
      <color rgb="FF000000"/>
      <name val="굴림"/>
      <family val="3"/>
      <charset val="129"/>
    </font>
    <font>
      <b/>
      <sz val="8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u/>
      <sz val="11"/>
      <color theme="10"/>
      <name val="맑은 고딕"/>
      <family val="3"/>
      <charset val="129"/>
      <scheme val="minor"/>
    </font>
    <font>
      <u/>
      <sz val="11"/>
      <color theme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511703848384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4F4F4"/>
        <bgColor rgb="FF000000"/>
      </patternFill>
    </fill>
    <fill>
      <patternFill patternType="solid">
        <fgColor theme="8" tint="0.79995117038483843"/>
        <bgColor rgb="FFFFFFFF"/>
      </patternFill>
    </fill>
    <fill>
      <patternFill patternType="solid">
        <fgColor theme="8" tint="0.59996337778862885"/>
        <bgColor rgb="FFFFFFFF"/>
      </patternFill>
    </fill>
    <fill>
      <patternFill patternType="solid">
        <fgColor rgb="FFA3D7DE"/>
        <bgColor rgb="FF000000"/>
      </patternFill>
    </fill>
    <fill>
      <patternFill patternType="solid">
        <fgColor rgb="FFD0EAED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2EBEE"/>
        <bgColor rgb="FF000000"/>
      </patternFill>
    </fill>
    <fill>
      <patternFill patternType="solid">
        <fgColor rgb="FF87AFDD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1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/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hair">
        <color rgb="FF000000"/>
      </right>
      <top style="medium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/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/>
      <bottom/>
      <diagonal/>
    </border>
  </borders>
  <cellStyleXfs count="10">
    <xf numFmtId="0" fontId="0" fillId="0" borderId="0">
      <alignment vertical="center"/>
    </xf>
    <xf numFmtId="41" fontId="62" fillId="0" borderId="0" applyFont="0" applyFill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28" fillId="0" borderId="0">
      <alignment vertical="center"/>
    </xf>
    <xf numFmtId="41" fontId="37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58" fillId="12" borderId="13" applyFont="0" applyFill="0" applyBorder="0" applyAlignment="0">
      <alignment horizontal="center"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</cellStyleXfs>
  <cellXfs count="506">
    <xf numFmtId="0" fontId="0" fillId="0" borderId="0" xfId="0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3" fillId="5" borderId="6" xfId="0" applyNumberFormat="1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176" fontId="9" fillId="5" borderId="6" xfId="0" applyNumberFormat="1" applyFont="1" applyFill="1" applyBorder="1" applyAlignment="1">
      <alignment horizontal="right" vertical="center" wrapText="1"/>
    </xf>
    <xf numFmtId="176" fontId="4" fillId="3" borderId="6" xfId="0" applyNumberFormat="1" applyFont="1" applyFill="1" applyBorder="1" applyAlignment="1">
      <alignment horizontal="right" vertical="center" wrapText="1"/>
    </xf>
    <xf numFmtId="176" fontId="4" fillId="5" borderId="6" xfId="0" applyNumberFormat="1" applyFont="1" applyFill="1" applyBorder="1" applyAlignment="1">
      <alignment horizontal="right" vertical="center" wrapText="1"/>
    </xf>
    <xf numFmtId="49" fontId="3" fillId="3" borderId="6" xfId="0" applyNumberFormat="1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176" fontId="12" fillId="3" borderId="6" xfId="0" applyNumberFormat="1" applyFont="1" applyFill="1" applyBorder="1" applyAlignment="1">
      <alignment horizontal="right" vertical="center" wrapText="1"/>
    </xf>
    <xf numFmtId="49" fontId="13" fillId="3" borderId="6" xfId="0" applyNumberFormat="1" applyFont="1" applyFill="1" applyBorder="1" applyAlignment="1">
      <alignment horizontal="left" vertical="top" wrapText="1"/>
    </xf>
    <xf numFmtId="176" fontId="4" fillId="3" borderId="8" xfId="0" applyNumberFormat="1" applyFont="1" applyFill="1" applyBorder="1" applyAlignment="1">
      <alignment horizontal="right" vertical="center" wrapText="1"/>
    </xf>
    <xf numFmtId="49" fontId="3" fillId="3" borderId="8" xfId="0" applyNumberFormat="1" applyFont="1" applyFill="1" applyBorder="1" applyAlignment="1">
      <alignment horizontal="left" vertical="top" wrapText="1"/>
    </xf>
    <xf numFmtId="176" fontId="12" fillId="5" borderId="6" xfId="0" applyNumberFormat="1" applyFont="1" applyFill="1" applyBorder="1" applyAlignment="1">
      <alignment horizontal="right" vertical="center" wrapText="1"/>
    </xf>
    <xf numFmtId="49" fontId="10" fillId="5" borderId="6" xfId="0" applyNumberFormat="1" applyFont="1" applyFill="1" applyBorder="1" applyAlignment="1">
      <alignment horizontal="left" vertical="top" wrapText="1"/>
    </xf>
    <xf numFmtId="176" fontId="9" fillId="3" borderId="6" xfId="0" applyNumberFormat="1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76" fontId="4" fillId="5" borderId="7" xfId="0" applyNumberFormat="1" applyFont="1" applyFill="1" applyBorder="1" applyAlignment="1">
      <alignment horizontal="right" vertical="center" wrapText="1"/>
    </xf>
    <xf numFmtId="176" fontId="4" fillId="5" borderId="10" xfId="0" applyNumberFormat="1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0" fontId="0" fillId="0" borderId="13" xfId="0" applyBorder="1">
      <alignment vertical="center"/>
    </xf>
    <xf numFmtId="49" fontId="3" fillId="5" borderId="7" xfId="0" applyNumberFormat="1" applyFont="1" applyFill="1" applyBorder="1" applyAlignment="1">
      <alignment horizontal="left" vertical="top" wrapText="1"/>
    </xf>
    <xf numFmtId="176" fontId="4" fillId="3" borderId="13" xfId="0" applyNumberFormat="1" applyFont="1" applyFill="1" applyBorder="1" applyAlignment="1">
      <alignment horizontal="right" vertical="center" wrapText="1"/>
    </xf>
    <xf numFmtId="49" fontId="3" fillId="3" borderId="13" xfId="0" applyNumberFormat="1" applyFont="1" applyFill="1" applyBorder="1" applyAlignment="1">
      <alignment horizontal="left" vertical="top" wrapText="1"/>
    </xf>
    <xf numFmtId="0" fontId="3" fillId="5" borderId="6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vertical="center" wrapText="1"/>
    </xf>
    <xf numFmtId="176" fontId="9" fillId="5" borderId="12" xfId="0" applyNumberFormat="1" applyFont="1" applyFill="1" applyBorder="1" applyAlignment="1">
      <alignment horizontal="right" vertical="center" wrapText="1"/>
    </xf>
    <xf numFmtId="49" fontId="3" fillId="5" borderId="12" xfId="0" applyNumberFormat="1" applyFont="1" applyFill="1" applyBorder="1" applyAlignment="1">
      <alignment horizontal="left" vertical="top" wrapText="1"/>
    </xf>
    <xf numFmtId="176" fontId="4" fillId="5" borderId="14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left" vertical="center" wrapText="1"/>
    </xf>
    <xf numFmtId="49" fontId="6" fillId="5" borderId="6" xfId="0" applyNumberFormat="1" applyFont="1" applyFill="1" applyBorder="1" applyAlignment="1">
      <alignment horizontal="left" vertical="top" wrapText="1"/>
    </xf>
    <xf numFmtId="176" fontId="4" fillId="3" borderId="14" xfId="0" applyNumberFormat="1" applyFont="1" applyFill="1" applyBorder="1" applyAlignment="1">
      <alignment horizontal="right" vertical="center" wrapText="1"/>
    </xf>
    <xf numFmtId="176" fontId="9" fillId="5" borderId="14" xfId="0" applyNumberFormat="1" applyFont="1" applyFill="1" applyBorder="1" applyAlignment="1">
      <alignment horizontal="right" vertical="center" wrapText="1"/>
    </xf>
    <xf numFmtId="177" fontId="5" fillId="4" borderId="19" xfId="0" applyNumberFormat="1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5" fillId="0" borderId="0" xfId="0" applyFont="1" applyAlignment="1"/>
    <xf numFmtId="0" fontId="17" fillId="0" borderId="0" xfId="0" applyFont="1" applyAlignment="1"/>
    <xf numFmtId="0" fontId="18" fillId="0" borderId="0" xfId="0" applyFont="1" applyAlignment="1"/>
    <xf numFmtId="0" fontId="15" fillId="0" borderId="0" xfId="0" applyFont="1" applyAlignment="1">
      <alignment horizontal="center"/>
    </xf>
    <xf numFmtId="0" fontId="22" fillId="0" borderId="0" xfId="0" applyFont="1" applyAlignment="1"/>
    <xf numFmtId="0" fontId="27" fillId="0" borderId="0" xfId="0" applyFont="1">
      <alignment vertical="center"/>
    </xf>
    <xf numFmtId="0" fontId="25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176" fontId="25" fillId="0" borderId="0" xfId="0" applyNumberFormat="1" applyFont="1">
      <alignment vertical="center"/>
    </xf>
    <xf numFmtId="0" fontId="28" fillId="0" borderId="0" xfId="0" applyFont="1" applyAlignment="1">
      <alignment horizontal="left" vertical="top"/>
    </xf>
    <xf numFmtId="41" fontId="31" fillId="0" borderId="0" xfId="0" applyNumberFormat="1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4" fillId="0" borderId="0" xfId="0" applyFo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 shrinkToFit="1"/>
    </xf>
    <xf numFmtId="41" fontId="38" fillId="0" borderId="0" xfId="1" applyFont="1" applyAlignment="1">
      <alignment horizontal="center" vertical="center"/>
    </xf>
    <xf numFmtId="41" fontId="38" fillId="0" borderId="0" xfId="1" applyFont="1" applyAlignment="1">
      <alignment vertical="center"/>
    </xf>
    <xf numFmtId="0" fontId="38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center" vertical="center"/>
    </xf>
    <xf numFmtId="0" fontId="25" fillId="0" borderId="35" xfId="0" applyFont="1" applyBorder="1" applyAlignment="1">
      <alignment horizontal="center" vertical="center" shrinkToFit="1"/>
    </xf>
    <xf numFmtId="0" fontId="25" fillId="0" borderId="36" xfId="0" applyFont="1" applyBorder="1" applyAlignment="1">
      <alignment horizontal="center" vertical="center" shrinkToFit="1"/>
    </xf>
    <xf numFmtId="0" fontId="25" fillId="0" borderId="37" xfId="0" applyFont="1" applyBorder="1" applyAlignment="1">
      <alignment horizontal="center" vertical="center" shrinkToFit="1"/>
    </xf>
    <xf numFmtId="41" fontId="30" fillId="0" borderId="0" xfId="0" applyNumberFormat="1" applyFont="1" applyAlignment="1">
      <alignment horizontal="center" vertical="center"/>
    </xf>
    <xf numFmtId="41" fontId="43" fillId="8" borderId="45" xfId="3" applyNumberFormat="1" applyFont="1" applyFill="1" applyBorder="1" applyAlignment="1">
      <alignment horizontal="right" vertical="center" shrinkToFit="1"/>
    </xf>
    <xf numFmtId="176" fontId="43" fillId="8" borderId="44" xfId="3" applyNumberFormat="1" applyFont="1" applyFill="1" applyBorder="1" applyAlignment="1">
      <alignment horizontal="right" vertical="center"/>
    </xf>
    <xf numFmtId="176" fontId="43" fillId="8" borderId="46" xfId="3" applyNumberFormat="1" applyFont="1" applyFill="1" applyBorder="1" applyAlignment="1">
      <alignment horizontal="right" vertical="center"/>
    </xf>
    <xf numFmtId="41" fontId="4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1" fillId="9" borderId="47" xfId="0" applyFont="1" applyFill="1" applyBorder="1" applyAlignment="1">
      <alignment horizontal="center" vertical="center" wrapText="1"/>
    </xf>
    <xf numFmtId="41" fontId="38" fillId="9" borderId="32" xfId="1" applyFont="1" applyFill="1" applyBorder="1" applyAlignment="1">
      <alignment horizontal="right" vertical="center" shrinkToFit="1"/>
    </xf>
    <xf numFmtId="41" fontId="45" fillId="9" borderId="32" xfId="1" applyFont="1" applyFill="1" applyBorder="1" applyAlignment="1">
      <alignment horizontal="right" vertical="center" shrinkToFit="1"/>
    </xf>
    <xf numFmtId="0" fontId="41" fillId="9" borderId="47" xfId="0" applyFont="1" applyFill="1" applyBorder="1" applyAlignment="1">
      <alignment horizontal="center" vertical="center" shrinkToFit="1"/>
    </xf>
    <xf numFmtId="176" fontId="38" fillId="9" borderId="32" xfId="1" applyNumberFormat="1" applyFont="1" applyFill="1" applyBorder="1" applyAlignment="1">
      <alignment horizontal="right" vertical="center" shrinkToFit="1"/>
    </xf>
    <xf numFmtId="176" fontId="38" fillId="9" borderId="52" xfId="1" applyNumberFormat="1" applyFont="1" applyFill="1" applyBorder="1" applyAlignment="1">
      <alignment horizontal="right" vertical="center" shrinkToFit="1"/>
    </xf>
    <xf numFmtId="41" fontId="46" fillId="10" borderId="0" xfId="1" applyFont="1" applyFill="1" applyAlignment="1">
      <alignment vertical="center"/>
    </xf>
    <xf numFmtId="41" fontId="44" fillId="10" borderId="0" xfId="0" applyNumberFormat="1" applyFont="1" applyFill="1">
      <alignment vertical="center"/>
    </xf>
    <xf numFmtId="0" fontId="44" fillId="10" borderId="0" xfId="0" applyFont="1" applyFill="1">
      <alignment vertical="center"/>
    </xf>
    <xf numFmtId="0" fontId="47" fillId="0" borderId="53" xfId="0" applyFont="1" applyBorder="1" applyAlignment="1">
      <alignment horizontal="center" vertical="center" shrinkToFit="1"/>
    </xf>
    <xf numFmtId="0" fontId="41" fillId="9" borderId="54" xfId="0" applyFont="1" applyFill="1" applyBorder="1" applyAlignment="1">
      <alignment horizontal="center" vertical="center" wrapText="1"/>
    </xf>
    <xf numFmtId="0" fontId="41" fillId="9" borderId="55" xfId="0" applyFont="1" applyFill="1" applyBorder="1" applyAlignment="1">
      <alignment horizontal="center" vertical="center" shrinkToFit="1"/>
    </xf>
    <xf numFmtId="41" fontId="38" fillId="9" borderId="56" xfId="1" applyFont="1" applyFill="1" applyBorder="1" applyAlignment="1">
      <alignment horizontal="right" vertical="center" shrinkToFit="1"/>
    </xf>
    <xf numFmtId="41" fontId="38" fillId="9" borderId="55" xfId="1" applyFont="1" applyFill="1" applyBorder="1" applyAlignment="1">
      <alignment horizontal="right" vertical="center" shrinkToFit="1"/>
    </xf>
    <xf numFmtId="0" fontId="47" fillId="9" borderId="57" xfId="0" applyFont="1" applyFill="1" applyBorder="1" applyAlignment="1">
      <alignment horizontal="center" vertical="center" shrinkToFit="1"/>
    </xf>
    <xf numFmtId="0" fontId="41" fillId="9" borderId="56" xfId="0" applyFont="1" applyFill="1" applyBorder="1" applyAlignment="1">
      <alignment horizontal="center" vertical="center" shrinkToFit="1"/>
    </xf>
    <xf numFmtId="176" fontId="38" fillId="9" borderId="55" xfId="1" applyNumberFormat="1" applyFont="1" applyFill="1" applyBorder="1" applyAlignment="1">
      <alignment horizontal="right" vertical="center" shrinkToFit="1"/>
    </xf>
    <xf numFmtId="176" fontId="38" fillId="9" borderId="58" xfId="1" applyNumberFormat="1" applyFont="1" applyFill="1" applyBorder="1" applyAlignment="1">
      <alignment horizontal="right" vertical="center" shrinkToFit="1"/>
    </xf>
    <xf numFmtId="41" fontId="48" fillId="0" borderId="0" xfId="0" applyNumberFormat="1" applyFont="1">
      <alignment vertical="center"/>
    </xf>
    <xf numFmtId="0" fontId="48" fillId="0" borderId="0" xfId="0" applyFont="1">
      <alignment vertical="center"/>
    </xf>
    <xf numFmtId="0" fontId="47" fillId="0" borderId="59" xfId="0" applyFont="1" applyBorder="1" applyAlignment="1">
      <alignment horizontal="center" vertical="center" shrinkToFit="1"/>
    </xf>
    <xf numFmtId="0" fontId="49" fillId="0" borderId="54" xfId="0" applyFont="1" applyBorder="1" applyAlignment="1">
      <alignment horizontal="center" vertical="center" shrinkToFit="1"/>
    </xf>
    <xf numFmtId="0" fontId="47" fillId="0" borderId="55" xfId="0" applyFont="1" applyBorder="1" applyAlignment="1">
      <alignment horizontal="center" vertical="center" shrinkToFit="1"/>
    </xf>
    <xf numFmtId="176" fontId="50" fillId="0" borderId="55" xfId="0" applyNumberFormat="1" applyFont="1" applyBorder="1">
      <alignment vertical="center"/>
    </xf>
    <xf numFmtId="41" fontId="51" fillId="0" borderId="55" xfId="1" applyFont="1" applyBorder="1" applyAlignment="1">
      <alignment horizontal="right" vertical="center" shrinkToFit="1"/>
    </xf>
    <xf numFmtId="0" fontId="47" fillId="0" borderId="60" xfId="0" applyFont="1" applyBorder="1" applyAlignment="1">
      <alignment horizontal="center" vertical="center" shrinkToFit="1"/>
    </xf>
    <xf numFmtId="176" fontId="50" fillId="0" borderId="55" xfId="1" applyNumberFormat="1" applyFont="1" applyBorder="1" applyAlignment="1">
      <alignment horizontal="right" vertical="center" shrinkToFit="1"/>
    </xf>
    <xf numFmtId="41" fontId="50" fillId="0" borderId="58" xfId="1" applyFont="1" applyFill="1" applyBorder="1" applyAlignment="1" applyProtection="1">
      <alignment horizontal="right" vertical="center" shrinkToFit="1"/>
    </xf>
    <xf numFmtId="0" fontId="49" fillId="0" borderId="31" xfId="0" applyFont="1" applyBorder="1" applyAlignment="1">
      <alignment horizontal="center" vertical="center" shrinkToFit="1"/>
    </xf>
    <xf numFmtId="176" fontId="52" fillId="0" borderId="54" xfId="0" applyNumberFormat="1" applyFont="1" applyBorder="1">
      <alignment vertical="center"/>
    </xf>
    <xf numFmtId="0" fontId="47" fillId="0" borderId="62" xfId="0" applyFont="1" applyBorder="1" applyAlignment="1">
      <alignment horizontal="center" vertical="center" shrinkToFit="1"/>
    </xf>
    <xf numFmtId="0" fontId="50" fillId="0" borderId="55" xfId="0" applyFont="1" applyBorder="1" applyAlignment="1">
      <alignment horizontal="center" vertical="center" wrapText="1"/>
    </xf>
    <xf numFmtId="0" fontId="53" fillId="10" borderId="31" xfId="0" applyFont="1" applyFill="1" applyBorder="1" applyAlignment="1">
      <alignment horizontal="center" vertical="center" wrapText="1"/>
    </xf>
    <xf numFmtId="41" fontId="50" fillId="0" borderId="56" xfId="1" applyFont="1" applyBorder="1" applyAlignment="1">
      <alignment vertical="center" shrinkToFit="1"/>
    </xf>
    <xf numFmtId="0" fontId="50" fillId="0" borderId="55" xfId="0" applyFont="1" applyBorder="1" applyAlignment="1">
      <alignment horizontal="center" vertical="center" wrapText="1" shrinkToFit="1"/>
    </xf>
    <xf numFmtId="41" fontId="50" fillId="0" borderId="55" xfId="1" applyFont="1" applyBorder="1" applyAlignment="1">
      <alignment vertical="center" shrinkToFit="1"/>
    </xf>
    <xf numFmtId="0" fontId="47" fillId="10" borderId="59" xfId="0" applyFont="1" applyFill="1" applyBorder="1" applyAlignment="1">
      <alignment horizontal="center" vertical="center" shrinkToFit="1"/>
    </xf>
    <xf numFmtId="0" fontId="47" fillId="10" borderId="62" xfId="0" applyFont="1" applyFill="1" applyBorder="1" applyAlignment="1">
      <alignment horizontal="center" vertical="center" shrinkToFit="1"/>
    </xf>
    <xf numFmtId="0" fontId="50" fillId="10" borderId="55" xfId="0" applyFont="1" applyFill="1" applyBorder="1" applyAlignment="1">
      <alignment horizontal="center" vertical="center" wrapText="1"/>
    </xf>
    <xf numFmtId="41" fontId="50" fillId="10" borderId="58" xfId="1" applyFont="1" applyFill="1" applyBorder="1" applyAlignment="1" applyProtection="1">
      <alignment horizontal="right" vertical="center" shrinkToFit="1"/>
    </xf>
    <xf numFmtId="0" fontId="50" fillId="0" borderId="55" xfId="0" applyFont="1" applyBorder="1" applyAlignment="1">
      <alignment horizontal="center" vertical="center" shrinkToFit="1"/>
    </xf>
    <xf numFmtId="41" fontId="50" fillId="0" borderId="55" xfId="1" applyFont="1" applyBorder="1" applyAlignment="1">
      <alignment horizontal="right" vertical="center" shrinkToFit="1"/>
    </xf>
    <xf numFmtId="0" fontId="38" fillId="9" borderId="57" xfId="0" applyFont="1" applyFill="1" applyBorder="1" applyAlignment="1">
      <alignment horizontal="center" vertical="center" wrapText="1"/>
    </xf>
    <xf numFmtId="0" fontId="38" fillId="9" borderId="55" xfId="0" applyFont="1" applyFill="1" applyBorder="1" applyAlignment="1">
      <alignment horizontal="center" vertical="center" wrapText="1"/>
    </xf>
    <xf numFmtId="41" fontId="38" fillId="9" borderId="58" xfId="1" applyFont="1" applyFill="1" applyBorder="1" applyAlignment="1" applyProtection="1">
      <alignment horizontal="right" vertical="center" shrinkToFit="1"/>
    </xf>
    <xf numFmtId="0" fontId="41" fillId="9" borderId="57" xfId="0" applyFont="1" applyFill="1" applyBorder="1" applyAlignment="1">
      <alignment horizontal="center" vertical="center" shrinkToFit="1"/>
    </xf>
    <xf numFmtId="0" fontId="47" fillId="0" borderId="31" xfId="0" applyFont="1" applyBorder="1" applyAlignment="1">
      <alignment horizontal="center" vertical="center" shrinkToFit="1"/>
    </xf>
    <xf numFmtId="0" fontId="47" fillId="0" borderId="55" xfId="0" applyFont="1" applyBorder="1" applyAlignment="1">
      <alignment horizontal="center" vertical="center" wrapText="1"/>
    </xf>
    <xf numFmtId="0" fontId="47" fillId="10" borderId="55" xfId="0" applyFont="1" applyFill="1" applyBorder="1" applyAlignment="1">
      <alignment horizontal="center" vertical="center" shrinkToFit="1"/>
    </xf>
    <xf numFmtId="176" fontId="50" fillId="10" borderId="55" xfId="1" applyNumberFormat="1" applyFont="1" applyFill="1" applyBorder="1" applyAlignment="1">
      <alignment horizontal="right" vertical="center" shrinkToFit="1"/>
    </xf>
    <xf numFmtId="0" fontId="48" fillId="10" borderId="0" xfId="0" applyFont="1" applyFill="1">
      <alignment vertical="center"/>
    </xf>
    <xf numFmtId="0" fontId="47" fillId="0" borderId="32" xfId="0" applyFont="1" applyBorder="1" applyAlignment="1">
      <alignment horizontal="center" vertical="center" wrapText="1"/>
    </xf>
    <xf numFmtId="0" fontId="41" fillId="9" borderId="54" xfId="0" applyFont="1" applyFill="1" applyBorder="1" applyAlignment="1">
      <alignment horizontal="center" vertical="center" shrinkToFit="1"/>
    </xf>
    <xf numFmtId="41" fontId="38" fillId="9" borderId="55" xfId="1" applyFont="1" applyFill="1" applyBorder="1" applyAlignment="1">
      <alignment vertical="center" shrinkToFit="1"/>
    </xf>
    <xf numFmtId="0" fontId="41" fillId="0" borderId="59" xfId="0" applyFont="1" applyBorder="1" applyAlignment="1">
      <alignment horizontal="center" vertical="center" shrinkToFit="1"/>
    </xf>
    <xf numFmtId="0" fontId="47" fillId="0" borderId="56" xfId="0" applyFont="1" applyBorder="1" applyAlignment="1">
      <alignment horizontal="center" vertical="center"/>
    </xf>
    <xf numFmtId="0" fontId="50" fillId="0" borderId="32" xfId="0" applyFont="1" applyBorder="1" applyAlignment="1">
      <alignment horizontal="center" vertical="center" shrinkToFit="1"/>
    </xf>
    <xf numFmtId="0" fontId="47" fillId="0" borderId="54" xfId="0" applyFont="1" applyBorder="1" applyAlignment="1">
      <alignment horizontal="center" vertical="center" shrinkToFit="1"/>
    </xf>
    <xf numFmtId="41" fontId="50" fillId="0" borderId="54" xfId="1" applyFont="1" applyBorder="1" applyAlignment="1">
      <alignment horizontal="right" vertical="center" shrinkToFit="1"/>
    </xf>
    <xf numFmtId="0" fontId="41" fillId="0" borderId="31" xfId="0" applyFont="1" applyBorder="1" applyAlignment="1">
      <alignment horizontal="center" vertical="center"/>
    </xf>
    <xf numFmtId="0" fontId="47" fillId="0" borderId="55" xfId="0" applyFont="1" applyBorder="1" applyAlignment="1">
      <alignment horizontal="center" vertical="center"/>
    </xf>
    <xf numFmtId="0" fontId="41" fillId="9" borderId="57" xfId="0" applyFont="1" applyFill="1" applyBorder="1" applyAlignment="1">
      <alignment horizontal="center" vertical="center" wrapText="1"/>
    </xf>
    <xf numFmtId="41" fontId="50" fillId="0" borderId="53" xfId="1" applyFont="1" applyBorder="1" applyAlignment="1">
      <alignment vertical="center" shrinkToFit="1"/>
    </xf>
    <xf numFmtId="41" fontId="50" fillId="0" borderId="54" xfId="1" applyFont="1" applyBorder="1" applyAlignment="1">
      <alignment vertical="center" shrinkToFit="1"/>
    </xf>
    <xf numFmtId="41" fontId="50" fillId="0" borderId="55" xfId="1" applyFont="1" applyBorder="1" applyAlignment="1">
      <alignment horizontal="center" vertical="center" wrapText="1"/>
    </xf>
    <xf numFmtId="0" fontId="47" fillId="0" borderId="56" xfId="0" applyFont="1" applyBorder="1" applyAlignment="1">
      <alignment horizontal="center" vertical="center" shrinkToFit="1"/>
    </xf>
    <xf numFmtId="0" fontId="41" fillId="0" borderId="53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0" fontId="44" fillId="0" borderId="0" xfId="0" applyFont="1">
      <alignment vertical="center"/>
    </xf>
    <xf numFmtId="41" fontId="50" fillId="0" borderId="59" xfId="1" applyFont="1" applyBorder="1" applyAlignment="1">
      <alignment vertical="center" shrinkToFit="1"/>
    </xf>
    <xf numFmtId="41" fontId="50" fillId="0" borderId="31" xfId="1" applyFont="1" applyBorder="1" applyAlignment="1">
      <alignment vertical="center" shrinkToFit="1"/>
    </xf>
    <xf numFmtId="0" fontId="50" fillId="0" borderId="32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center" vertical="center" wrapText="1"/>
    </xf>
    <xf numFmtId="41" fontId="50" fillId="0" borderId="32" xfId="1" applyFont="1" applyBorder="1" applyAlignment="1">
      <alignment vertical="center" shrinkToFit="1"/>
    </xf>
    <xf numFmtId="41" fontId="54" fillId="0" borderId="0" xfId="0" applyNumberFormat="1" applyFont="1">
      <alignment vertical="center"/>
    </xf>
    <xf numFmtId="0" fontId="50" fillId="0" borderId="31" xfId="0" applyFont="1" applyBorder="1" applyAlignment="1">
      <alignment horizontal="center" vertical="center" wrapText="1"/>
    </xf>
    <xf numFmtId="41" fontId="50" fillId="0" borderId="31" xfId="1" applyFont="1" applyBorder="1">
      <alignment vertical="center"/>
    </xf>
    <xf numFmtId="41" fontId="50" fillId="0" borderId="31" xfId="1" applyFont="1" applyBorder="1" applyAlignment="1">
      <alignment horizontal="right" vertical="center"/>
    </xf>
    <xf numFmtId="41" fontId="50" fillId="0" borderId="64" xfId="1" applyFont="1" applyBorder="1" applyAlignment="1">
      <alignment vertical="center" shrinkToFit="1"/>
    </xf>
    <xf numFmtId="41" fontId="50" fillId="0" borderId="66" xfId="1" applyFont="1" applyFill="1" applyBorder="1" applyAlignment="1" applyProtection="1">
      <alignment vertical="center" shrinkToFit="1"/>
    </xf>
    <xf numFmtId="41" fontId="47" fillId="0" borderId="0" xfId="1" applyFont="1" applyBorder="1">
      <alignment vertical="center"/>
    </xf>
    <xf numFmtId="0" fontId="47" fillId="0" borderId="0" xfId="0" applyFont="1" applyAlignment="1">
      <alignment horizontal="center" vertical="center"/>
    </xf>
    <xf numFmtId="41" fontId="50" fillId="0" borderId="0" xfId="1" applyFont="1" applyBorder="1" applyAlignment="1">
      <alignment vertical="center" shrinkToFit="1"/>
    </xf>
    <xf numFmtId="41" fontId="50" fillId="0" borderId="31" xfId="1" applyFont="1" applyBorder="1" applyAlignment="1">
      <alignment horizontal="right" vertical="center" shrinkToFit="1"/>
    </xf>
    <xf numFmtId="41" fontId="50" fillId="0" borderId="67" xfId="1" applyFont="1" applyFill="1" applyBorder="1" applyAlignment="1" applyProtection="1">
      <alignment vertical="center" shrinkToFit="1"/>
    </xf>
    <xf numFmtId="0" fontId="47" fillId="0" borderId="0" xfId="0" applyFont="1" applyAlignment="1">
      <alignment horizontal="center" vertical="center" shrinkToFit="1"/>
    </xf>
    <xf numFmtId="41" fontId="47" fillId="0" borderId="31" xfId="1" applyFont="1" applyBorder="1" applyAlignment="1">
      <alignment horizontal="right" vertical="center"/>
    </xf>
    <xf numFmtId="41" fontId="50" fillId="0" borderId="0" xfId="1" applyFont="1" applyBorder="1" applyAlignment="1">
      <alignment horizontal="right" vertical="center" shrinkToFit="1"/>
    </xf>
    <xf numFmtId="0" fontId="47" fillId="0" borderId="67" xfId="0" applyFont="1" applyBorder="1" applyAlignment="1">
      <alignment horizontal="center" vertical="center" shrinkToFit="1"/>
    </xf>
    <xf numFmtId="0" fontId="47" fillId="0" borderId="0" xfId="0" applyFont="1">
      <alignment vertical="center"/>
    </xf>
    <xf numFmtId="176" fontId="47" fillId="0" borderId="31" xfId="1" applyNumberFormat="1" applyFont="1" applyBorder="1" applyAlignment="1">
      <alignment horizontal="right" vertical="center"/>
    </xf>
    <xf numFmtId="0" fontId="38" fillId="9" borderId="54" xfId="0" applyFont="1" applyFill="1" applyBorder="1" applyAlignment="1">
      <alignment horizontal="center" vertical="center" wrapText="1"/>
    </xf>
    <xf numFmtId="176" fontId="50" fillId="9" borderId="54" xfId="1" applyNumberFormat="1" applyFont="1" applyFill="1" applyBorder="1" applyAlignment="1">
      <alignment horizontal="right" vertical="center" shrinkToFit="1"/>
    </xf>
    <xf numFmtId="41" fontId="50" fillId="9" borderId="68" xfId="1" applyFont="1" applyFill="1" applyBorder="1" applyAlignment="1" applyProtection="1">
      <alignment horizontal="right" vertical="center" shrinkToFit="1"/>
    </xf>
    <xf numFmtId="41" fontId="44" fillId="0" borderId="0" xfId="0" applyNumberFormat="1" applyFont="1">
      <alignment vertical="center"/>
    </xf>
    <xf numFmtId="0" fontId="41" fillId="0" borderId="57" xfId="0" applyFont="1" applyBorder="1" applyAlignment="1">
      <alignment horizontal="center" vertical="center" shrinkToFit="1"/>
    </xf>
    <xf numFmtId="0" fontId="41" fillId="0" borderId="56" xfId="0" applyFont="1" applyBorder="1" applyAlignment="1">
      <alignment horizontal="center" vertical="center" shrinkToFit="1"/>
    </xf>
    <xf numFmtId="0" fontId="38" fillId="0" borderId="54" xfId="0" applyFont="1" applyBorder="1" applyAlignment="1">
      <alignment horizontal="center" vertical="center" wrapText="1"/>
    </xf>
    <xf numFmtId="176" fontId="50" fillId="0" borderId="54" xfId="1" applyNumberFormat="1" applyFont="1" applyFill="1" applyBorder="1" applyAlignment="1">
      <alignment horizontal="right" vertical="center" shrinkToFit="1"/>
    </xf>
    <xf numFmtId="41" fontId="50" fillId="0" borderId="68" xfId="1" applyFont="1" applyFill="1" applyBorder="1" applyAlignment="1" applyProtection="1">
      <alignment horizontal="right" vertical="center" shrinkToFit="1"/>
    </xf>
    <xf numFmtId="0" fontId="41" fillId="9" borderId="57" xfId="0" applyFont="1" applyFill="1" applyBorder="1" applyAlignment="1">
      <alignment horizontal="left" vertical="center" wrapText="1"/>
    </xf>
    <xf numFmtId="0" fontId="38" fillId="9" borderId="56" xfId="0" applyFont="1" applyFill="1" applyBorder="1" applyAlignment="1">
      <alignment horizontal="center" vertical="center" wrapText="1"/>
    </xf>
    <xf numFmtId="176" fontId="38" fillId="9" borderId="54" xfId="1" applyNumberFormat="1" applyFont="1" applyFill="1" applyBorder="1" applyAlignment="1">
      <alignment horizontal="right" vertical="center" shrinkToFit="1"/>
    </xf>
    <xf numFmtId="41" fontId="38" fillId="9" borderId="68" xfId="1" applyFont="1" applyFill="1" applyBorder="1" applyAlignment="1" applyProtection="1">
      <alignment horizontal="right" vertical="center" shrinkToFit="1"/>
    </xf>
    <xf numFmtId="41" fontId="39" fillId="0" borderId="23" xfId="1" applyFont="1" applyBorder="1" applyAlignment="1">
      <alignment horizontal="right" vertical="center"/>
    </xf>
    <xf numFmtId="0" fontId="39" fillId="0" borderId="0" xfId="4" applyFont="1" applyAlignment="1">
      <alignment horizontal="right"/>
    </xf>
    <xf numFmtId="0" fontId="24" fillId="0" borderId="0" xfId="4" applyFont="1" applyAlignment="1">
      <alignment horizontal="left" vertical="center"/>
    </xf>
    <xf numFmtId="41" fontId="28" fillId="0" borderId="0" xfId="5" applyFont="1" applyAlignment="1">
      <alignment horizontal="center" vertical="center"/>
    </xf>
    <xf numFmtId="0" fontId="25" fillId="0" borderId="0" xfId="4" applyFont="1" applyAlignment="1">
      <alignment horizontal="right" vertical="center"/>
    </xf>
    <xf numFmtId="0" fontId="42" fillId="11" borderId="69" xfId="2" applyNumberFormat="1" applyFont="1" applyFill="1" applyBorder="1" applyAlignment="1">
      <alignment horizontal="center" vertical="center" wrapText="1"/>
    </xf>
    <xf numFmtId="0" fontId="42" fillId="11" borderId="70" xfId="2" applyNumberFormat="1" applyFont="1" applyFill="1" applyBorder="1" applyAlignment="1">
      <alignment horizontal="center" vertical="center" wrapText="1"/>
    </xf>
    <xf numFmtId="0" fontId="42" fillId="11" borderId="71" xfId="2" applyNumberFormat="1" applyFont="1" applyFill="1" applyBorder="1" applyAlignment="1">
      <alignment horizontal="center" vertical="center" wrapText="1"/>
    </xf>
    <xf numFmtId="0" fontId="42" fillId="11" borderId="33" xfId="2" applyNumberFormat="1" applyFont="1" applyFill="1" applyBorder="1" applyAlignment="1">
      <alignment horizontal="center" vertical="center" wrapText="1"/>
    </xf>
    <xf numFmtId="41" fontId="42" fillId="11" borderId="72" xfId="2" applyNumberFormat="1" applyFont="1" applyFill="1" applyBorder="1" applyAlignment="1">
      <alignment horizontal="center" vertical="center"/>
    </xf>
    <xf numFmtId="41" fontId="43" fillId="11" borderId="71" xfId="2" applyNumberFormat="1" applyFont="1" applyFill="1" applyBorder="1" applyAlignment="1">
      <alignment horizontal="center" vertical="center" wrapText="1"/>
    </xf>
    <xf numFmtId="41" fontId="42" fillId="11" borderId="71" xfId="2" applyNumberFormat="1" applyFont="1" applyFill="1" applyBorder="1" applyAlignment="1">
      <alignment horizontal="center" vertical="center" wrapText="1"/>
    </xf>
    <xf numFmtId="41" fontId="42" fillId="11" borderId="71" xfId="2" applyNumberFormat="1" applyFont="1" applyFill="1" applyBorder="1" applyAlignment="1">
      <alignment horizontal="center" vertical="center"/>
    </xf>
    <xf numFmtId="41" fontId="0" fillId="0" borderId="0" xfId="5" applyFont="1" applyAlignment="1">
      <alignment horizontal="right" vertical="center"/>
    </xf>
    <xf numFmtId="41" fontId="0" fillId="0" borderId="0" xfId="0" applyNumberFormat="1">
      <alignment vertical="center"/>
    </xf>
    <xf numFmtId="0" fontId="43" fillId="11" borderId="77" xfId="2" applyNumberFormat="1" applyFont="1" applyFill="1" applyBorder="1" applyAlignment="1">
      <alignment horizontal="center" vertical="center"/>
    </xf>
    <xf numFmtId="41" fontId="0" fillId="0" borderId="0" xfId="0" applyNumberFormat="1" applyAlignment="1">
      <alignment horizontal="right" vertical="center"/>
    </xf>
    <xf numFmtId="0" fontId="47" fillId="0" borderId="59" xfId="6" applyFont="1" applyBorder="1" applyAlignment="1">
      <alignment horizontal="center" vertical="center"/>
    </xf>
    <xf numFmtId="0" fontId="47" fillId="0" borderId="70" xfId="6" applyFont="1" applyBorder="1" applyAlignment="1">
      <alignment horizontal="center" vertical="center"/>
    </xf>
    <xf numFmtId="0" fontId="47" fillId="0" borderId="71" xfId="6" applyFont="1" applyBorder="1" applyAlignment="1">
      <alignment horizontal="center" vertical="center" wrapText="1"/>
    </xf>
    <xf numFmtId="0" fontId="47" fillId="0" borderId="62" xfId="6" applyFont="1" applyBorder="1" applyAlignment="1">
      <alignment horizontal="center" vertical="center" wrapText="1"/>
    </xf>
    <xf numFmtId="41" fontId="46" fillId="0" borderId="0" xfId="0" applyNumberFormat="1" applyFont="1">
      <alignment vertical="center"/>
    </xf>
    <xf numFmtId="43" fontId="0" fillId="0" borderId="0" xfId="0" applyNumberFormat="1">
      <alignment vertical="center"/>
    </xf>
    <xf numFmtId="0" fontId="28" fillId="0" borderId="63" xfId="6" applyFont="1" applyBorder="1" applyAlignment="1">
      <alignment horizontal="center" vertical="center"/>
    </xf>
    <xf numFmtId="0" fontId="47" fillId="0" borderId="64" xfId="6" applyFont="1" applyBorder="1" applyAlignment="1">
      <alignment horizontal="center" vertical="center"/>
    </xf>
    <xf numFmtId="0" fontId="47" fillId="0" borderId="79" xfId="6" applyFont="1" applyBorder="1" applyAlignment="1">
      <alignment horizontal="center" vertical="center" wrapText="1"/>
    </xf>
    <xf numFmtId="0" fontId="28" fillId="0" borderId="80" xfId="6" applyFont="1" applyBorder="1" applyAlignment="1">
      <alignment horizontal="center" vertical="center"/>
    </xf>
    <xf numFmtId="41" fontId="28" fillId="0" borderId="79" xfId="6" applyNumberFormat="1" applyFont="1" applyBorder="1">
      <alignment vertical="center"/>
    </xf>
    <xf numFmtId="0" fontId="57" fillId="0" borderId="0" xfId="0" applyFont="1">
      <alignment vertical="center"/>
    </xf>
    <xf numFmtId="41" fontId="47" fillId="0" borderId="0" xfId="6" applyNumberFormat="1" applyFont="1">
      <alignment vertical="center"/>
    </xf>
    <xf numFmtId="0" fontId="42" fillId="11" borderId="81" xfId="2" applyNumberFormat="1" applyFont="1" applyFill="1" applyBorder="1" applyAlignment="1">
      <alignment horizontal="center" vertical="center" wrapText="1"/>
    </xf>
    <xf numFmtId="0" fontId="42" fillId="11" borderId="72" xfId="2" applyNumberFormat="1" applyFont="1" applyFill="1" applyBorder="1" applyAlignment="1">
      <alignment horizontal="center" vertical="center" wrapText="1"/>
    </xf>
    <xf numFmtId="0" fontId="28" fillId="0" borderId="82" xfId="0" applyFont="1" applyBorder="1">
      <alignment vertical="center"/>
    </xf>
    <xf numFmtId="41" fontId="28" fillId="0" borderId="0" xfId="5" applyFont="1" applyBorder="1" applyAlignment="1">
      <alignment vertical="center" wrapText="1"/>
    </xf>
    <xf numFmtId="0" fontId="25" fillId="0" borderId="85" xfId="0" applyFont="1" applyBorder="1" applyAlignment="1">
      <alignment horizontal="right" vertical="center" wrapText="1"/>
    </xf>
    <xf numFmtId="0" fontId="25" fillId="0" borderId="86" xfId="7" applyFont="1" applyFill="1" applyBorder="1" applyAlignment="1">
      <alignment horizontal="center" vertical="center" wrapText="1"/>
    </xf>
    <xf numFmtId="0" fontId="25" fillId="0" borderId="87" xfId="7" applyFont="1" applyFill="1" applyBorder="1" applyAlignment="1">
      <alignment horizontal="center" vertical="center" wrapText="1"/>
    </xf>
    <xf numFmtId="0" fontId="25" fillId="0" borderId="88" xfId="7" applyFont="1" applyFill="1" applyBorder="1" applyAlignment="1">
      <alignment horizontal="center" vertical="center" wrapText="1"/>
    </xf>
    <xf numFmtId="0" fontId="25" fillId="0" borderId="89" xfId="7" applyFont="1" applyFill="1" applyBorder="1" applyAlignment="1">
      <alignment horizontal="center" vertical="center" wrapText="1"/>
    </xf>
    <xf numFmtId="0" fontId="25" fillId="0" borderId="90" xfId="7" applyFont="1" applyFill="1" applyBorder="1" applyAlignment="1">
      <alignment horizontal="center" vertical="center" wrapText="1"/>
    </xf>
    <xf numFmtId="0" fontId="25" fillId="0" borderId="91" xfId="7" applyFont="1" applyFill="1" applyBorder="1" applyAlignment="1">
      <alignment horizontal="center" vertical="center" wrapText="1"/>
    </xf>
    <xf numFmtId="0" fontId="41" fillId="0" borderId="94" xfId="7" applyFont="1" applyFill="1" applyBorder="1" applyAlignment="1">
      <alignment vertical="center" shrinkToFit="1"/>
    </xf>
    <xf numFmtId="41" fontId="41" fillId="0" borderId="95" xfId="5" applyFont="1" applyFill="1" applyBorder="1" applyAlignment="1">
      <alignment vertical="center" shrinkToFit="1"/>
    </xf>
    <xf numFmtId="41" fontId="41" fillId="0" borderId="95" xfId="5" applyFont="1" applyFill="1" applyBorder="1" applyAlignment="1">
      <alignment horizontal="right" vertical="center" shrinkToFit="1"/>
    </xf>
    <xf numFmtId="0" fontId="41" fillId="0" borderId="96" xfId="7" applyFont="1" applyFill="1" applyBorder="1" applyAlignment="1">
      <alignment vertical="center" wrapText="1"/>
    </xf>
    <xf numFmtId="0" fontId="47" fillId="0" borderId="97" xfId="7" applyFont="1" applyFill="1" applyBorder="1" applyAlignment="1">
      <alignment horizontal="center" vertical="center" wrapText="1"/>
    </xf>
    <xf numFmtId="0" fontId="47" fillId="0" borderId="98" xfId="7" applyFont="1" applyFill="1" applyBorder="1" applyAlignment="1">
      <alignment horizontal="center" vertical="center" wrapText="1"/>
    </xf>
    <xf numFmtId="0" fontId="47" fillId="0" borderId="99" xfId="7" applyFont="1" applyFill="1" applyBorder="1" applyAlignment="1">
      <alignment horizontal="center" vertical="center" wrapText="1"/>
    </xf>
    <xf numFmtId="41" fontId="47" fillId="0" borderId="99" xfId="5" applyFont="1" applyFill="1" applyBorder="1" applyAlignment="1">
      <alignment horizontal="right" vertical="center" wrapText="1"/>
    </xf>
    <xf numFmtId="41" fontId="47" fillId="0" borderId="13" xfId="5" applyFont="1" applyFill="1" applyBorder="1" applyAlignment="1">
      <alignment horizontal="right" vertical="center" wrapText="1"/>
    </xf>
    <xf numFmtId="0" fontId="59" fillId="0" borderId="100" xfId="7" applyFont="1" applyFill="1" applyBorder="1" applyAlignment="1">
      <alignment vertical="center" wrapText="1"/>
    </xf>
    <xf numFmtId="0" fontId="47" fillId="0" borderId="13" xfId="7" applyFont="1" applyFill="1" applyBorder="1" applyAlignment="1">
      <alignment horizontal="center" vertical="center" wrapText="1"/>
    </xf>
    <xf numFmtId="0" fontId="47" fillId="0" borderId="101" xfId="7" applyFont="1" applyFill="1" applyBorder="1" applyAlignment="1">
      <alignment horizontal="center" vertical="center" wrapText="1"/>
    </xf>
    <xf numFmtId="0" fontId="47" fillId="0" borderId="102" xfId="7" applyFont="1" applyFill="1" applyBorder="1" applyAlignment="1">
      <alignment horizontal="center" vertical="center" wrapText="1"/>
    </xf>
    <xf numFmtId="41" fontId="47" fillId="0" borderId="102" xfId="5" applyFont="1" applyFill="1" applyBorder="1" applyAlignment="1">
      <alignment horizontal="right" vertical="center" wrapText="1"/>
    </xf>
    <xf numFmtId="0" fontId="47" fillId="0" borderId="62" xfId="7" applyFont="1" applyFill="1" applyBorder="1" applyAlignment="1">
      <alignment horizontal="center" vertical="center" wrapText="1"/>
    </xf>
    <xf numFmtId="0" fontId="47" fillId="0" borderId="31" xfId="7" applyFont="1" applyFill="1" applyBorder="1" applyAlignment="1">
      <alignment horizontal="center" vertical="center" wrapText="1"/>
    </xf>
    <xf numFmtId="41" fontId="47" fillId="0" borderId="31" xfId="5" applyFont="1" applyFill="1" applyBorder="1" applyAlignment="1">
      <alignment horizontal="right" vertical="center" wrapText="1"/>
    </xf>
    <xf numFmtId="0" fontId="47" fillId="0" borderId="103" xfId="7" applyFont="1" applyFill="1" applyBorder="1" applyAlignment="1">
      <alignment horizontal="center" vertical="center" wrapText="1"/>
    </xf>
    <xf numFmtId="0" fontId="47" fillId="0" borderId="79" xfId="7" applyFont="1" applyFill="1" applyBorder="1" applyAlignment="1">
      <alignment horizontal="center" vertical="center" wrapText="1"/>
    </xf>
    <xf numFmtId="0" fontId="47" fillId="0" borderId="105" xfId="7" applyFont="1" applyFill="1" applyBorder="1" applyAlignment="1">
      <alignment horizontal="center" vertical="center" wrapText="1"/>
    </xf>
    <xf numFmtId="0" fontId="47" fillId="0" borderId="106" xfId="7" applyFont="1" applyFill="1" applyBorder="1" applyAlignment="1">
      <alignment horizontal="center" vertical="center" wrapText="1"/>
    </xf>
    <xf numFmtId="41" fontId="47" fillId="0" borderId="65" xfId="5" applyFont="1" applyFill="1" applyBorder="1" applyAlignment="1">
      <alignment horizontal="right" vertical="center" wrapText="1"/>
    </xf>
    <xf numFmtId="41" fontId="47" fillId="0" borderId="107" xfId="5" applyFont="1" applyFill="1" applyBorder="1" applyAlignment="1">
      <alignment horizontal="right" vertical="center" wrapText="1"/>
    </xf>
    <xf numFmtId="0" fontId="41" fillId="0" borderId="94" xfId="7" applyFont="1" applyFill="1" applyBorder="1" applyAlignment="1">
      <alignment horizontal="center" vertical="center" wrapText="1"/>
    </xf>
    <xf numFmtId="41" fontId="41" fillId="0" borderId="95" xfId="5" applyFont="1" applyFill="1" applyBorder="1" applyAlignment="1">
      <alignment horizontal="right" vertical="center" wrapText="1"/>
    </xf>
    <xf numFmtId="0" fontId="41" fillId="0" borderId="110" xfId="7" applyFont="1" applyFill="1" applyBorder="1" applyAlignment="1">
      <alignment horizontal="left" vertical="center" wrapText="1" indent="1"/>
    </xf>
    <xf numFmtId="41" fontId="47" fillId="0" borderId="102" xfId="5" applyFont="1" applyFill="1" applyBorder="1" applyAlignment="1">
      <alignment vertical="center"/>
    </xf>
    <xf numFmtId="0" fontId="47" fillId="0" borderId="100" xfId="7" applyFont="1" applyFill="1" applyBorder="1" applyAlignment="1">
      <alignment vertical="center" wrapText="1"/>
    </xf>
    <xf numFmtId="41" fontId="57" fillId="0" borderId="0" xfId="0" applyNumberFormat="1" applyFont="1">
      <alignment vertical="center"/>
    </xf>
    <xf numFmtId="0" fontId="4" fillId="0" borderId="13" xfId="7" applyFont="1" applyFill="1" applyBorder="1" applyAlignment="1">
      <alignment horizontal="center" vertical="center" wrapText="1"/>
    </xf>
    <xf numFmtId="41" fontId="47" fillId="0" borderId="99" xfId="5" applyFont="1" applyFill="1" applyBorder="1" applyAlignment="1">
      <alignment vertical="center"/>
    </xf>
    <xf numFmtId="41" fontId="47" fillId="0" borderId="97" xfId="5" applyFont="1" applyFill="1" applyBorder="1" applyAlignment="1">
      <alignment horizontal="right" vertical="center" wrapText="1"/>
    </xf>
    <xf numFmtId="0" fontId="47" fillId="0" borderId="113" xfId="7" applyFont="1" applyFill="1" applyBorder="1" applyAlignment="1">
      <alignment vertical="center" wrapText="1"/>
    </xf>
    <xf numFmtId="0" fontId="47" fillId="0" borderId="115" xfId="7" applyFont="1" applyFill="1" applyBorder="1" applyAlignment="1">
      <alignment horizontal="center" vertical="center" wrapText="1"/>
    </xf>
    <xf numFmtId="0" fontId="47" fillId="0" borderId="36" xfId="7" applyFont="1" applyFill="1" applyBorder="1" applyAlignment="1">
      <alignment horizontal="center" vertical="center" wrapText="1"/>
    </xf>
    <xf numFmtId="41" fontId="47" fillId="0" borderId="116" xfId="5" applyFont="1" applyFill="1" applyBorder="1" applyAlignment="1">
      <alignment vertical="center"/>
    </xf>
    <xf numFmtId="41" fontId="47" fillId="0" borderId="115" xfId="5" applyFont="1" applyFill="1" applyBorder="1" applyAlignment="1">
      <alignment horizontal="right" vertical="center" wrapText="1"/>
    </xf>
    <xf numFmtId="0" fontId="47" fillId="0" borderId="117" xfId="7" applyFont="1" applyFill="1" applyBorder="1" applyAlignment="1">
      <alignment vertical="center" wrapText="1"/>
    </xf>
    <xf numFmtId="0" fontId="28" fillId="0" borderId="34" xfId="6" applyFont="1" applyBorder="1" applyAlignment="1">
      <alignment horizontal="center" vertical="center"/>
    </xf>
    <xf numFmtId="0" fontId="28" fillId="0" borderId="118" xfId="6" applyFont="1" applyBorder="1" applyAlignment="1">
      <alignment horizontal="center" vertical="center"/>
    </xf>
    <xf numFmtId="41" fontId="28" fillId="0" borderId="65" xfId="6" applyNumberFormat="1" applyFont="1" applyBorder="1">
      <alignment vertical="center"/>
    </xf>
    <xf numFmtId="41" fontId="28" fillId="0" borderId="119" xfId="6" applyNumberFormat="1" applyFont="1" applyBorder="1">
      <alignment vertical="center"/>
    </xf>
    <xf numFmtId="41" fontId="28" fillId="0" borderId="71" xfId="6" applyNumberFormat="1" applyFont="1" applyBorder="1">
      <alignment vertical="center"/>
    </xf>
    <xf numFmtId="41" fontId="28" fillId="0" borderId="31" xfId="6" applyNumberFormat="1" applyFont="1" applyBorder="1">
      <alignment vertical="center"/>
    </xf>
    <xf numFmtId="41" fontId="28" fillId="0" borderId="62" xfId="6" applyNumberFormat="1" applyFont="1" applyBorder="1">
      <alignment vertical="center"/>
    </xf>
    <xf numFmtId="41" fontId="28" fillId="0" borderId="72" xfId="6" applyNumberFormat="1" applyFont="1" applyBorder="1">
      <alignment vertical="center"/>
    </xf>
    <xf numFmtId="0" fontId="28" fillId="0" borderId="79" xfId="6" applyFont="1" applyBorder="1" applyAlignment="1">
      <alignment horizontal="center" vertical="center"/>
    </xf>
    <xf numFmtId="0" fontId="42" fillId="11" borderId="77" xfId="2" applyNumberFormat="1" applyFont="1" applyFill="1" applyBorder="1" applyAlignment="1">
      <alignment horizontal="center" vertical="center" wrapText="1"/>
    </xf>
    <xf numFmtId="41" fontId="28" fillId="0" borderId="64" xfId="6" applyNumberFormat="1" applyFont="1" applyBorder="1">
      <alignment vertical="center"/>
    </xf>
    <xf numFmtId="41" fontId="28" fillId="0" borderId="33" xfId="6" applyNumberFormat="1" applyFont="1" applyBorder="1">
      <alignment vertical="center"/>
    </xf>
    <xf numFmtId="41" fontId="28" fillId="0" borderId="120" xfId="6" applyNumberFormat="1" applyFont="1" applyBorder="1">
      <alignment vertical="center"/>
    </xf>
    <xf numFmtId="0" fontId="42" fillId="11" borderId="69" xfId="2" applyNumberFormat="1" applyFont="1" applyFill="1" applyBorder="1" applyAlignment="1">
      <alignment horizontal="center" vertical="center"/>
    </xf>
    <xf numFmtId="0" fontId="47" fillId="0" borderId="73" xfId="6" applyFont="1" applyBorder="1" applyAlignment="1">
      <alignment horizontal="center" vertical="center"/>
    </xf>
    <xf numFmtId="0" fontId="56" fillId="11" borderId="74" xfId="2" applyNumberFormat="1" applyFont="1" applyFill="1" applyBorder="1" applyAlignment="1">
      <alignment horizontal="center" vertical="center"/>
    </xf>
    <xf numFmtId="0" fontId="28" fillId="0" borderId="71" xfId="6" applyFont="1" applyBorder="1" applyAlignment="1">
      <alignment horizontal="center" vertical="center"/>
    </xf>
    <xf numFmtId="0" fontId="28" fillId="0" borderId="62" xfId="6" applyFont="1" applyBorder="1" applyAlignment="1">
      <alignment horizontal="center" vertical="center"/>
    </xf>
    <xf numFmtId="0" fontId="28" fillId="0" borderId="33" xfId="6" applyFont="1" applyBorder="1" applyAlignment="1">
      <alignment horizontal="center" vertical="center"/>
    </xf>
    <xf numFmtId="0" fontId="47" fillId="0" borderId="62" xfId="6" applyFont="1" applyBorder="1" applyAlignment="1">
      <alignment horizontal="center" vertical="center"/>
    </xf>
    <xf numFmtId="0" fontId="28" fillId="0" borderId="120" xfId="6" applyFont="1" applyBorder="1" applyAlignment="1">
      <alignment horizontal="center" vertical="center"/>
    </xf>
    <xf numFmtId="41" fontId="28" fillId="0" borderId="62" xfId="6" applyNumberFormat="1" applyFont="1" applyBorder="1" applyAlignment="1">
      <alignment horizontal="center" vertical="center"/>
    </xf>
    <xf numFmtId="0" fontId="47" fillId="0" borderId="79" xfId="6" applyFont="1" applyBorder="1" applyAlignment="1">
      <alignment horizontal="center" vertical="center"/>
    </xf>
    <xf numFmtId="0" fontId="47" fillId="0" borderId="31" xfId="6" applyFont="1" applyBorder="1" applyAlignment="1">
      <alignment horizontal="center" vertical="center"/>
    </xf>
    <xf numFmtId="0" fontId="47" fillId="0" borderId="31" xfId="6" applyFont="1" applyBorder="1" applyAlignment="1">
      <alignment horizontal="center" vertical="center" wrapText="1"/>
    </xf>
    <xf numFmtId="0" fontId="28" fillId="0" borderId="121" xfId="6" applyFont="1" applyBorder="1" applyAlignment="1">
      <alignment horizontal="center" vertical="center"/>
    </xf>
    <xf numFmtId="41" fontId="28" fillId="0" borderId="61" xfId="6" applyNumberFormat="1" applyFont="1" applyBorder="1">
      <alignment vertical="center"/>
    </xf>
    <xf numFmtId="0" fontId="28" fillId="0" borderId="31" xfId="6" applyFont="1" applyBorder="1" applyAlignment="1">
      <alignment horizontal="center" vertical="center"/>
    </xf>
    <xf numFmtId="41" fontId="28" fillId="0" borderId="31" xfId="6" applyNumberFormat="1" applyFont="1" applyBorder="1" applyAlignment="1">
      <alignment horizontal="center" vertical="center"/>
    </xf>
    <xf numFmtId="41" fontId="28" fillId="0" borderId="121" xfId="6" applyNumberFormat="1" applyFont="1" applyBorder="1">
      <alignment vertical="center"/>
    </xf>
    <xf numFmtId="41" fontId="50" fillId="0" borderId="79" xfId="1" applyFont="1" applyBorder="1" applyAlignment="1">
      <alignment vertical="center" shrinkToFit="1"/>
    </xf>
    <xf numFmtId="0" fontId="48" fillId="10" borderId="121" xfId="0" applyFont="1" applyFill="1" applyBorder="1">
      <alignment vertical="center"/>
    </xf>
    <xf numFmtId="41" fontId="47" fillId="0" borderId="51" xfId="1" applyFont="1" applyBorder="1">
      <alignment vertical="center"/>
    </xf>
    <xf numFmtId="41" fontId="50" fillId="0" borderId="63" xfId="1" applyFont="1" applyBorder="1" applyAlignment="1">
      <alignment horizontal="right" vertical="center" shrinkToFit="1"/>
    </xf>
    <xf numFmtId="0" fontId="48" fillId="10" borderId="79" xfId="0" applyFont="1" applyFill="1" applyBorder="1">
      <alignment vertical="center"/>
    </xf>
    <xf numFmtId="41" fontId="48" fillId="10" borderId="79" xfId="0" applyNumberFormat="1" applyFont="1" applyFill="1" applyBorder="1">
      <alignment vertical="center"/>
    </xf>
    <xf numFmtId="0" fontId="48" fillId="0" borderId="67" xfId="0" applyFont="1" applyBorder="1">
      <alignment vertical="center"/>
    </xf>
    <xf numFmtId="0" fontId="26" fillId="0" borderId="0" xfId="0" applyFont="1" applyAlignment="1">
      <alignment horizontal="center" vertical="center"/>
    </xf>
    <xf numFmtId="41" fontId="28" fillId="0" borderId="122" xfId="6" applyNumberFormat="1" applyFont="1" applyBorder="1">
      <alignment vertical="center"/>
    </xf>
    <xf numFmtId="41" fontId="28" fillId="0" borderId="123" xfId="6" applyNumberFormat="1" applyFont="1" applyBorder="1">
      <alignment vertical="center"/>
    </xf>
    <xf numFmtId="41" fontId="28" fillId="0" borderId="124" xfId="6" applyNumberFormat="1" applyFont="1" applyBorder="1">
      <alignment vertical="center"/>
    </xf>
    <xf numFmtId="41" fontId="28" fillId="0" borderId="125" xfId="6" applyNumberFormat="1" applyFont="1" applyBorder="1">
      <alignment vertical="center"/>
    </xf>
    <xf numFmtId="41" fontId="28" fillId="0" borderId="59" xfId="6" applyNumberFormat="1" applyFont="1" applyBorder="1">
      <alignment vertical="center"/>
    </xf>
    <xf numFmtId="41" fontId="28" fillId="0" borderId="126" xfId="6" applyNumberFormat="1" applyFont="1" applyBorder="1">
      <alignment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176" fontId="9" fillId="5" borderId="62" xfId="0" applyNumberFormat="1" applyFont="1" applyFill="1" applyBorder="1" applyAlignment="1">
      <alignment horizontal="right" vertical="center" wrapText="1"/>
    </xf>
    <xf numFmtId="49" fontId="3" fillId="5" borderId="62" xfId="0" applyNumberFormat="1" applyFont="1" applyFill="1" applyBorder="1" applyAlignment="1">
      <alignment horizontal="left" vertical="top" wrapText="1"/>
    </xf>
    <xf numFmtId="176" fontId="4" fillId="4" borderId="128" xfId="0" applyNumberFormat="1" applyFont="1" applyFill="1" applyBorder="1" applyAlignment="1">
      <alignment horizontal="center" vertical="center" wrapText="1"/>
    </xf>
    <xf numFmtId="176" fontId="4" fillId="4" borderId="129" xfId="0" applyNumberFormat="1" applyFont="1" applyFill="1" applyBorder="1" applyAlignment="1">
      <alignment horizontal="center" vertical="center" wrapText="1"/>
    </xf>
    <xf numFmtId="176" fontId="9" fillId="13" borderId="127" xfId="0" applyNumberFormat="1" applyFont="1" applyFill="1" applyBorder="1" applyAlignment="1">
      <alignment horizontal="right" vertical="center" wrapText="1"/>
    </xf>
    <xf numFmtId="49" fontId="3" fillId="13" borderId="127" xfId="0" applyNumberFormat="1" applyFont="1" applyFill="1" applyBorder="1" applyAlignment="1">
      <alignment horizontal="left" vertical="top" wrapText="1"/>
    </xf>
    <xf numFmtId="176" fontId="4" fillId="4" borderId="129" xfId="0" applyNumberFormat="1" applyFont="1" applyFill="1" applyBorder="1" applyAlignment="1">
      <alignment horizontal="right" vertical="center" wrapText="1"/>
    </xf>
    <xf numFmtId="49" fontId="3" fillId="4" borderId="130" xfId="0" applyNumberFormat="1" applyFont="1" applyFill="1" applyBorder="1" applyAlignment="1">
      <alignment vertical="center" wrapText="1"/>
    </xf>
    <xf numFmtId="41" fontId="28" fillId="0" borderId="125" xfId="6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3" fillId="3" borderId="62" xfId="0" applyFont="1" applyFill="1" applyBorder="1" applyAlignment="1">
      <alignment horizontal="center" vertical="center" wrapText="1"/>
    </xf>
    <xf numFmtId="0" fontId="3" fillId="5" borderId="131" xfId="0" applyFont="1" applyFill="1" applyBorder="1" applyAlignment="1">
      <alignment horizontal="center" vertical="center" wrapText="1"/>
    </xf>
    <xf numFmtId="0" fontId="43" fillId="11" borderId="69" xfId="2" applyNumberFormat="1" applyFont="1" applyFill="1" applyBorder="1" applyAlignment="1">
      <alignment horizontal="center" vertical="center"/>
    </xf>
    <xf numFmtId="41" fontId="43" fillId="11" borderId="72" xfId="2" applyNumberFormat="1" applyFont="1" applyFill="1" applyBorder="1" applyAlignment="1">
      <alignment horizontal="center" vertical="center"/>
    </xf>
    <xf numFmtId="41" fontId="43" fillId="11" borderId="71" xfId="2" applyNumberFormat="1" applyFont="1" applyFill="1" applyBorder="1" applyAlignment="1">
      <alignment horizontal="center" vertical="center"/>
    </xf>
    <xf numFmtId="41" fontId="43" fillId="11" borderId="78" xfId="2" applyNumberFormat="1" applyFont="1" applyFill="1" applyBorder="1" applyAlignment="1">
      <alignment horizontal="center" vertical="center"/>
    </xf>
    <xf numFmtId="41" fontId="43" fillId="11" borderId="33" xfId="2" applyNumberFormat="1" applyFont="1" applyFill="1" applyBorder="1" applyAlignment="1">
      <alignment horizontal="center" vertical="center"/>
    </xf>
    <xf numFmtId="41" fontId="64" fillId="0" borderId="0" xfId="5" applyFont="1" applyAlignment="1">
      <alignment horizontal="right" vertical="center"/>
    </xf>
    <xf numFmtId="41" fontId="64" fillId="0" borderId="0" xfId="0" applyNumberFormat="1" applyFont="1">
      <alignment vertical="center"/>
    </xf>
    <xf numFmtId="0" fontId="64" fillId="0" borderId="0" xfId="0" applyFont="1">
      <alignment vertical="center"/>
    </xf>
    <xf numFmtId="0" fontId="28" fillId="0" borderId="73" xfId="6" applyFont="1" applyBorder="1" applyAlignment="1">
      <alignment horizontal="center" vertical="center"/>
    </xf>
    <xf numFmtId="41" fontId="64" fillId="11" borderId="76" xfId="2" applyNumberFormat="1" applyFont="1" applyFill="1" applyBorder="1">
      <alignment vertical="center"/>
    </xf>
    <xf numFmtId="41" fontId="64" fillId="11" borderId="78" xfId="2" applyNumberFormat="1" applyFont="1" applyFill="1" applyBorder="1">
      <alignment vertical="center"/>
    </xf>
    <xf numFmtId="41" fontId="64" fillId="11" borderId="78" xfId="2" applyNumberFormat="1" applyFont="1" applyFill="1" applyBorder="1" applyAlignment="1" applyProtection="1">
      <alignment vertical="center"/>
    </xf>
    <xf numFmtId="41" fontId="64" fillId="11" borderId="77" xfId="2" applyNumberFormat="1" applyFont="1" applyFill="1" applyBorder="1">
      <alignment vertical="center"/>
    </xf>
    <xf numFmtId="41" fontId="64" fillId="0" borderId="0" xfId="0" applyNumberFormat="1" applyFont="1" applyAlignment="1">
      <alignment horizontal="right" vertical="center"/>
    </xf>
    <xf numFmtId="41" fontId="43" fillId="11" borderId="76" xfId="2" applyNumberFormat="1" applyFont="1" applyFill="1" applyBorder="1">
      <alignment vertical="center"/>
    </xf>
    <xf numFmtId="41" fontId="43" fillId="11" borderId="77" xfId="2" applyNumberFormat="1" applyFont="1" applyFill="1" applyBorder="1" applyAlignment="1">
      <alignment horizontal="center" vertical="center"/>
    </xf>
    <xf numFmtId="41" fontId="43" fillId="11" borderId="76" xfId="2" applyNumberFormat="1" applyFont="1" applyFill="1" applyBorder="1" applyAlignment="1">
      <alignment horizontal="center" vertical="center"/>
    </xf>
    <xf numFmtId="41" fontId="43" fillId="11" borderId="26" xfId="2" applyNumberFormat="1" applyFont="1" applyFill="1" applyBorder="1" applyAlignment="1">
      <alignment horizontal="center" vertical="center"/>
    </xf>
    <xf numFmtId="41" fontId="64" fillId="11" borderId="26" xfId="2" applyNumberFormat="1" applyFont="1" applyFill="1" applyBorder="1">
      <alignment vertical="center"/>
    </xf>
    <xf numFmtId="176" fontId="4" fillId="5" borderId="95" xfId="0" applyNumberFormat="1" applyFont="1" applyFill="1" applyBorder="1" applyAlignment="1">
      <alignment horizontal="right" vertical="center" wrapText="1"/>
    </xf>
    <xf numFmtId="0" fontId="3" fillId="5" borderId="128" xfId="0" applyFont="1" applyFill="1" applyBorder="1" applyAlignment="1">
      <alignment horizontal="center" vertical="center" wrapText="1"/>
    </xf>
    <xf numFmtId="0" fontId="3" fillId="5" borderId="129" xfId="0" applyFont="1" applyFill="1" applyBorder="1" applyAlignment="1">
      <alignment horizontal="center" vertical="center" wrapText="1"/>
    </xf>
    <xf numFmtId="0" fontId="3" fillId="5" borderId="130" xfId="0" applyFont="1" applyFill="1" applyBorder="1" applyAlignment="1">
      <alignment horizontal="center" vertical="center" wrapText="1"/>
    </xf>
    <xf numFmtId="41" fontId="28" fillId="0" borderId="124" xfId="6" applyNumberFormat="1" applyFont="1" applyBorder="1" applyAlignment="1">
      <alignment horizontal="center" vertical="center"/>
    </xf>
    <xf numFmtId="0" fontId="6" fillId="13" borderId="6" xfId="0" applyFont="1" applyFill="1" applyBorder="1" applyAlignment="1">
      <alignment horizontal="left" vertical="center" wrapText="1"/>
    </xf>
    <xf numFmtId="0" fontId="3" fillId="13" borderId="6" xfId="0" applyFont="1" applyFill="1" applyBorder="1" applyAlignment="1">
      <alignment horizontal="left" vertical="top" wrapText="1"/>
    </xf>
    <xf numFmtId="0" fontId="7" fillId="14" borderId="6" xfId="0" applyFont="1" applyFill="1" applyBorder="1" applyAlignment="1">
      <alignment horizontal="left" vertical="center" wrapText="1"/>
    </xf>
    <xf numFmtId="0" fontId="7" fillId="13" borderId="6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vertical="center" wrapText="1"/>
    </xf>
    <xf numFmtId="176" fontId="4" fillId="4" borderId="6" xfId="0" applyNumberFormat="1" applyFont="1" applyFill="1" applyBorder="1" applyAlignment="1">
      <alignment horizontal="right" vertical="center" wrapText="1"/>
    </xf>
    <xf numFmtId="49" fontId="3" fillId="4" borderId="6" xfId="0" applyNumberFormat="1" applyFont="1" applyFill="1" applyBorder="1" applyAlignment="1">
      <alignment horizontal="left" vertical="top" wrapText="1"/>
    </xf>
    <xf numFmtId="0" fontId="9" fillId="9" borderId="55" xfId="0" applyFont="1" applyFill="1" applyBorder="1" applyAlignment="1">
      <alignment horizontal="center" vertical="center" shrinkToFit="1"/>
    </xf>
    <xf numFmtId="0" fontId="9" fillId="9" borderId="55" xfId="0" applyFont="1" applyFill="1" applyBorder="1" applyAlignment="1">
      <alignment horizontal="center" vertical="center" wrapText="1" shrinkToFit="1"/>
    </xf>
    <xf numFmtId="0" fontId="41" fillId="0" borderId="132" xfId="0" applyFont="1" applyBorder="1" applyAlignment="1">
      <alignment horizontal="left" vertical="center" wrapText="1"/>
    </xf>
    <xf numFmtId="0" fontId="38" fillId="0" borderId="133" xfId="0" applyFont="1" applyBorder="1" applyAlignment="1">
      <alignment horizontal="center" vertical="center" wrapText="1"/>
    </xf>
    <xf numFmtId="0" fontId="38" fillId="0" borderId="134" xfId="0" applyFont="1" applyBorder="1" applyAlignment="1">
      <alignment horizontal="center" vertical="center" wrapText="1"/>
    </xf>
    <xf numFmtId="176" fontId="50" fillId="0" borderId="134" xfId="1" applyNumberFormat="1" applyFont="1" applyFill="1" applyBorder="1" applyAlignment="1">
      <alignment horizontal="right" vertical="center" shrinkToFit="1"/>
    </xf>
    <xf numFmtId="41" fontId="50" fillId="0" borderId="135" xfId="1" applyFont="1" applyFill="1" applyBorder="1" applyAlignment="1" applyProtection="1">
      <alignment horizontal="right" vertical="center" shrinkToFit="1"/>
    </xf>
    <xf numFmtId="0" fontId="12" fillId="0" borderId="90" xfId="7" applyFont="1" applyFill="1" applyBorder="1" applyAlignment="1">
      <alignment horizontal="center" vertical="center" wrapText="1"/>
    </xf>
    <xf numFmtId="0" fontId="4" fillId="0" borderId="100" xfId="7" applyFont="1" applyFill="1" applyBorder="1" applyAlignment="1">
      <alignment vertical="center"/>
    </xf>
    <xf numFmtId="0" fontId="4" fillId="0" borderId="100" xfId="7" applyFont="1" applyFill="1" applyBorder="1" applyAlignment="1">
      <alignment vertical="center" wrapText="1"/>
    </xf>
    <xf numFmtId="0" fontId="4" fillId="0" borderId="108" xfId="7" applyFont="1" applyFill="1" applyBorder="1" applyAlignment="1">
      <alignment vertical="center" wrapText="1"/>
    </xf>
    <xf numFmtId="0" fontId="47" fillId="0" borderId="136" xfId="7" applyFont="1" applyFill="1" applyBorder="1" applyAlignment="1">
      <alignment vertical="center" wrapText="1"/>
    </xf>
    <xf numFmtId="0" fontId="0" fillId="0" borderId="137" xfId="0" applyBorder="1">
      <alignment vertical="center"/>
    </xf>
    <xf numFmtId="0" fontId="16" fillId="0" borderId="0" xfId="0" applyFont="1" applyAlignme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5" fillId="0" borderId="0" xfId="0" applyFont="1">
      <alignment vertical="center"/>
    </xf>
    <xf numFmtId="178" fontId="25" fillId="0" borderId="0" xfId="0" applyNumberFormat="1" applyFont="1">
      <alignment vertical="center"/>
    </xf>
    <xf numFmtId="0" fontId="12" fillId="0" borderId="0" xfId="0" applyFont="1">
      <alignment vertical="center"/>
    </xf>
    <xf numFmtId="0" fontId="28" fillId="0" borderId="0" xfId="0" applyFont="1">
      <alignment vertical="center"/>
    </xf>
    <xf numFmtId="178" fontId="25" fillId="0" borderId="0" xfId="0" applyNumberFormat="1" applyFont="1" applyAlignment="1">
      <alignment horizontal="right" vertical="center"/>
    </xf>
    <xf numFmtId="3" fontId="25" fillId="0" borderId="0" xfId="0" applyNumberFormat="1" applyFont="1">
      <alignment vertical="center"/>
    </xf>
    <xf numFmtId="41" fontId="25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176" fontId="25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176" fontId="25" fillId="0" borderId="0" xfId="0" applyNumberFormat="1" applyFont="1" applyAlignment="1">
      <alignment horizontal="center" vertical="center"/>
    </xf>
    <xf numFmtId="176" fontId="25" fillId="0" borderId="0" xfId="0" applyNumberFormat="1" applyFont="1" applyAlignment="1">
      <alignment horizontal="left" vertical="center"/>
    </xf>
    <xf numFmtId="0" fontId="42" fillId="8" borderId="40" xfId="3" applyNumberFormat="1" applyFont="1" applyFill="1" applyBorder="1" applyAlignment="1">
      <alignment horizontal="center" vertical="center" shrinkToFit="1"/>
    </xf>
    <xf numFmtId="0" fontId="42" fillId="8" borderId="41" xfId="3" applyNumberFormat="1" applyFont="1" applyFill="1" applyBorder="1" applyAlignment="1">
      <alignment horizontal="center" vertical="center" shrinkToFit="1"/>
    </xf>
    <xf numFmtId="0" fontId="42" fillId="8" borderId="42" xfId="3" applyNumberFormat="1" applyFont="1" applyFill="1" applyBorder="1" applyAlignment="1">
      <alignment horizontal="center" vertical="center" shrinkToFit="1"/>
    </xf>
    <xf numFmtId="0" fontId="42" fillId="8" borderId="43" xfId="3" applyNumberFormat="1" applyFont="1" applyFill="1" applyBorder="1" applyAlignment="1">
      <alignment horizontal="center" vertical="center" shrinkToFit="1"/>
    </xf>
    <xf numFmtId="0" fontId="41" fillId="9" borderId="48" xfId="0" applyFont="1" applyFill="1" applyBorder="1" applyAlignment="1">
      <alignment horizontal="center" vertical="center" shrinkToFit="1"/>
    </xf>
    <xf numFmtId="0" fontId="41" fillId="9" borderId="49" xfId="0" applyFont="1" applyFill="1" applyBorder="1" applyAlignment="1">
      <alignment horizontal="center" vertical="center" shrinkToFit="1"/>
    </xf>
    <xf numFmtId="0" fontId="41" fillId="9" borderId="50" xfId="0" applyFont="1" applyFill="1" applyBorder="1" applyAlignment="1">
      <alignment horizontal="center" vertical="center" shrinkToFit="1"/>
    </xf>
    <xf numFmtId="0" fontId="33" fillId="0" borderId="0" xfId="0" applyFont="1" applyAlignment="1">
      <alignment horizontal="center" vertical="top"/>
    </xf>
    <xf numFmtId="0" fontId="40" fillId="0" borderId="24" xfId="0" applyFont="1" applyBorder="1" applyAlignment="1">
      <alignment horizontal="center" vertical="center"/>
    </xf>
    <xf numFmtId="0" fontId="40" fillId="0" borderId="25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 shrinkToFit="1"/>
    </xf>
    <xf numFmtId="0" fontId="28" fillId="0" borderId="28" xfId="0" applyFont="1" applyBorder="1" applyAlignment="1">
      <alignment horizontal="center" vertical="center" shrinkToFit="1"/>
    </xf>
    <xf numFmtId="0" fontId="28" fillId="0" borderId="29" xfId="0" applyFont="1" applyBorder="1" applyAlignment="1">
      <alignment horizontal="center" vertical="center" shrinkToFit="1"/>
    </xf>
    <xf numFmtId="0" fontId="28" fillId="0" borderId="30" xfId="0" applyFont="1" applyBorder="1" applyAlignment="1">
      <alignment horizontal="center" vertical="center" shrinkToFit="1"/>
    </xf>
    <xf numFmtId="41" fontId="41" fillId="0" borderId="31" xfId="1" applyFont="1" applyFill="1" applyBorder="1" applyAlignment="1" applyProtection="1">
      <alignment horizontal="center" vertical="center" wrapText="1"/>
    </xf>
    <xf numFmtId="41" fontId="41" fillId="0" borderId="37" xfId="1" applyFont="1" applyFill="1" applyBorder="1" applyAlignment="1" applyProtection="1">
      <alignment horizontal="center" vertical="center" wrapText="1"/>
    </xf>
    <xf numFmtId="41" fontId="9" fillId="0" borderId="31" xfId="1" applyFont="1" applyFill="1" applyBorder="1" applyAlignment="1" applyProtection="1">
      <alignment horizontal="center" vertical="center" wrapText="1"/>
    </xf>
    <xf numFmtId="41" fontId="41" fillId="0" borderId="32" xfId="1" applyFont="1" applyFill="1" applyBorder="1" applyAlignment="1" applyProtection="1">
      <alignment horizontal="center" vertical="center" wrapText="1"/>
    </xf>
    <xf numFmtId="41" fontId="41" fillId="0" borderId="38" xfId="1" applyFont="1" applyFill="1" applyBorder="1" applyAlignment="1" applyProtection="1">
      <alignment horizontal="center" vertical="center" wrapText="1"/>
    </xf>
    <xf numFmtId="41" fontId="41" fillId="0" borderId="33" xfId="1" applyFont="1" applyFill="1" applyBorder="1" applyAlignment="1" applyProtection="1">
      <alignment horizontal="center" vertical="center" wrapText="1"/>
    </xf>
    <xf numFmtId="41" fontId="41" fillId="0" borderId="39" xfId="1" applyFont="1" applyFill="1" applyBorder="1" applyAlignment="1" applyProtection="1">
      <alignment horizontal="center" vertical="center" wrapText="1"/>
    </xf>
    <xf numFmtId="176" fontId="4" fillId="5" borderId="5" xfId="0" applyNumberFormat="1" applyFont="1" applyFill="1" applyBorder="1" applyAlignment="1">
      <alignment horizontal="right" vertical="center" wrapText="1"/>
    </xf>
    <xf numFmtId="176" fontId="4" fillId="5" borderId="7" xfId="0" applyNumberFormat="1" applyFont="1" applyFill="1" applyBorder="1" applyAlignment="1">
      <alignment horizontal="right" vertical="center" wrapText="1"/>
    </xf>
    <xf numFmtId="176" fontId="4" fillId="5" borderId="6" xfId="0" applyNumberFormat="1" applyFont="1" applyFill="1" applyBorder="1" applyAlignment="1">
      <alignment horizontal="right" vertical="center" wrapText="1"/>
    </xf>
    <xf numFmtId="176" fontId="4" fillId="5" borderId="5" xfId="0" applyNumberFormat="1" applyFont="1" applyFill="1" applyBorder="1" applyAlignment="1">
      <alignment horizontal="center" vertical="center" wrapText="1"/>
    </xf>
    <xf numFmtId="176" fontId="4" fillId="5" borderId="7" xfId="0" applyNumberFormat="1" applyFont="1" applyFill="1" applyBorder="1" applyAlignment="1">
      <alignment horizontal="center" vertical="center" wrapText="1"/>
    </xf>
    <xf numFmtId="176" fontId="4" fillId="5" borderId="6" xfId="0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77" fontId="5" fillId="4" borderId="5" xfId="0" applyNumberFormat="1" applyFont="1" applyFill="1" applyBorder="1" applyAlignment="1">
      <alignment horizontal="center" vertical="center" wrapText="1"/>
    </xf>
    <xf numFmtId="177" fontId="5" fillId="4" borderId="7" xfId="0" applyNumberFormat="1" applyFont="1" applyFill="1" applyBorder="1" applyAlignment="1">
      <alignment horizontal="center" vertical="center" wrapText="1"/>
    </xf>
    <xf numFmtId="177" fontId="5" fillId="4" borderId="1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9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97" xfId="0" applyFont="1" applyFill="1" applyBorder="1" applyAlignment="1">
      <alignment horizontal="center" vertical="center" wrapText="1"/>
    </xf>
    <xf numFmtId="0" fontId="3" fillId="3" borderId="62" xfId="0" applyFont="1" applyFill="1" applyBorder="1" applyAlignment="1">
      <alignment horizontal="center" vertical="center" wrapText="1"/>
    </xf>
    <xf numFmtId="0" fontId="3" fillId="3" borderId="131" xfId="0" applyFont="1" applyFill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3" fillId="13" borderId="17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6" fillId="11" borderId="75" xfId="2" applyNumberFormat="1" applyFont="1" applyFill="1" applyBorder="1" applyAlignment="1">
      <alignment horizontal="center" vertical="center"/>
    </xf>
    <xf numFmtId="0" fontId="56" fillId="11" borderId="76" xfId="2" applyNumberFormat="1" applyFont="1" applyFill="1" applyBorder="1" applyAlignment="1">
      <alignment horizontal="center" vertical="center"/>
    </xf>
    <xf numFmtId="0" fontId="42" fillId="11" borderId="24" xfId="2" applyNumberFormat="1" applyFont="1" applyFill="1" applyBorder="1" applyAlignment="1">
      <alignment horizontal="center" vertical="center" wrapText="1"/>
    </xf>
    <xf numFmtId="0" fontId="42" fillId="11" borderId="25" xfId="2" applyNumberFormat="1" applyFont="1" applyFill="1" applyBorder="1" applyAlignment="1">
      <alignment horizontal="center" vertical="center" wrapText="1"/>
    </xf>
    <xf numFmtId="0" fontId="42" fillId="11" borderId="26" xfId="2" applyNumberFormat="1" applyFont="1" applyFill="1" applyBorder="1" applyAlignment="1">
      <alignment horizontal="center" vertical="center" wrapText="1"/>
    </xf>
    <xf numFmtId="0" fontId="26" fillId="0" borderId="0" xfId="4" applyFont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39" fillId="0" borderId="23" xfId="4" applyFont="1" applyBorder="1" applyAlignment="1">
      <alignment horizontal="left" vertical="center"/>
    </xf>
    <xf numFmtId="0" fontId="43" fillId="11" borderId="24" xfId="2" applyNumberFormat="1" applyFont="1" applyFill="1" applyBorder="1" applyAlignment="1">
      <alignment horizontal="center" vertical="center" wrapText="1"/>
    </xf>
    <xf numFmtId="0" fontId="43" fillId="11" borderId="25" xfId="2" applyNumberFormat="1" applyFont="1" applyFill="1" applyBorder="1" applyAlignment="1">
      <alignment horizontal="center" vertical="center" wrapText="1"/>
    </xf>
    <xf numFmtId="0" fontId="43" fillId="11" borderId="26" xfId="2" applyNumberFormat="1" applyFont="1" applyFill="1" applyBorder="1" applyAlignment="1">
      <alignment horizontal="center" vertical="center" wrapText="1"/>
    </xf>
    <xf numFmtId="41" fontId="24" fillId="0" borderId="0" xfId="5" applyFont="1" applyAlignment="1">
      <alignment horizontal="center" vertical="center" wrapText="1"/>
    </xf>
    <xf numFmtId="41" fontId="28" fillId="0" borderId="83" xfId="5" applyFont="1" applyBorder="1" applyAlignment="1" applyProtection="1">
      <alignment horizontal="left" vertical="center" wrapText="1"/>
    </xf>
    <xf numFmtId="41" fontId="28" fillId="0" borderId="84" xfId="5" applyFont="1" applyBorder="1" applyAlignment="1" applyProtection="1">
      <alignment horizontal="left" vertical="center" wrapText="1"/>
    </xf>
    <xf numFmtId="0" fontId="25" fillId="0" borderId="92" xfId="7" applyFont="1" applyFill="1" applyBorder="1" applyAlignment="1">
      <alignment horizontal="center" vertical="center" wrapText="1"/>
    </xf>
    <xf numFmtId="0" fontId="25" fillId="0" borderId="104" xfId="7" applyFont="1" applyFill="1" applyBorder="1" applyAlignment="1">
      <alignment horizontal="center" vertical="center" wrapText="1"/>
    </xf>
    <xf numFmtId="0" fontId="41" fillId="0" borderId="93" xfId="7" applyFont="1" applyFill="1" applyBorder="1" applyAlignment="1">
      <alignment horizontal="center" vertical="center" wrapText="1"/>
    </xf>
    <xf numFmtId="0" fontId="41" fillId="0" borderId="28" xfId="7" applyFont="1" applyFill="1" applyBorder="1" applyAlignment="1">
      <alignment horizontal="center" vertical="center" wrapText="1"/>
    </xf>
    <xf numFmtId="0" fontId="41" fillId="0" borderId="30" xfId="7" applyFont="1" applyFill="1" applyBorder="1" applyAlignment="1">
      <alignment horizontal="center" vertical="center" wrapText="1"/>
    </xf>
    <xf numFmtId="0" fontId="25" fillId="0" borderId="109" xfId="7" applyFont="1" applyFill="1" applyBorder="1" applyAlignment="1">
      <alignment horizontal="center" vertical="center" wrapText="1"/>
    </xf>
    <xf numFmtId="0" fontId="25" fillId="0" borderId="111" xfId="7" applyFont="1" applyFill="1" applyBorder="1" applyAlignment="1">
      <alignment horizontal="center" vertical="center" wrapText="1"/>
    </xf>
    <xf numFmtId="0" fontId="25" fillId="0" borderId="112" xfId="7" applyFont="1" applyFill="1" applyBorder="1" applyAlignment="1">
      <alignment horizontal="center" vertical="center" wrapText="1"/>
    </xf>
    <xf numFmtId="0" fontId="25" fillId="0" borderId="114" xfId="7" applyFont="1" applyFill="1" applyBorder="1" applyAlignment="1">
      <alignment horizontal="center" vertical="center" wrapText="1"/>
    </xf>
    <xf numFmtId="0" fontId="41" fillId="0" borderId="95" xfId="7" applyFont="1" applyFill="1" applyBorder="1" applyAlignment="1">
      <alignment horizontal="center" vertical="center" wrapText="1"/>
    </xf>
    <xf numFmtId="0" fontId="41" fillId="0" borderId="94" xfId="7" applyFont="1" applyFill="1" applyBorder="1" applyAlignment="1">
      <alignment horizontal="center" vertical="center" wrapText="1"/>
    </xf>
    <xf numFmtId="0" fontId="47" fillId="0" borderId="97" xfId="7" applyFont="1" applyFill="1" applyBorder="1" applyAlignment="1">
      <alignment horizontal="center" vertical="center" wrapText="1"/>
    </xf>
    <xf numFmtId="0" fontId="47" fillId="0" borderId="62" xfId="7" applyFont="1" applyFill="1" applyBorder="1" applyAlignment="1">
      <alignment horizontal="center" vertical="center" wrapText="1"/>
    </xf>
    <xf numFmtId="0" fontId="47" fillId="0" borderId="94" xfId="7" applyFont="1" applyFill="1" applyBorder="1" applyAlignment="1">
      <alignment horizontal="center" vertical="center" wrapText="1"/>
    </xf>
  </cellXfs>
  <cellStyles count="10">
    <cellStyle name="20% - 강조색5" xfId="2" builtinId="46"/>
    <cellStyle name="40% - 강조색5" xfId="3" builtinId="47"/>
    <cellStyle name="쉼표 [0]" xfId="1" builtinId="6"/>
    <cellStyle name="쉼표 [0] 2" xfId="5" xr:uid="{00000000-0005-0000-0000-000031000000}"/>
    <cellStyle name="스타일 2" xfId="7" xr:uid="{00000000-0005-0000-0000-000032000000}"/>
    <cellStyle name="열어 본 하이퍼링크" xfId="9" builtinId="9" hidden="1"/>
    <cellStyle name="표준" xfId="0" builtinId="0"/>
    <cellStyle name="표준 2" xfId="6" xr:uid="{00000000-0005-0000-0000-000033000000}"/>
    <cellStyle name="표준_운영비신청세부내역080331" xfId="4" xr:uid="{00000000-0005-0000-0000-000034000000}"/>
    <cellStyle name="하이퍼링크" xfId="8" builtinId="8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25&#45380;%20&#50696;&#49328;/2026&#45380;%20&#48376;&#50696;&#49328;(&#52380;&#49324;&#51032;%20&#5166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총칙"/>
      <sheetName val="총괄"/>
      <sheetName val="보조세입"/>
      <sheetName val="보조세출"/>
      <sheetName val="자세입"/>
      <sheetName val="자세출"/>
      <sheetName val="인건비총계표"/>
      <sheetName val="후세출"/>
      <sheetName val="증감내역"/>
    </sheetNames>
    <sheetDataSet>
      <sheetData sheetId="0" refreshError="1"/>
      <sheetData sheetId="1" refreshError="1"/>
      <sheetData sheetId="2" refreshError="1">
        <row r="6">
          <cell r="F6">
            <v>106474890</v>
          </cell>
        </row>
        <row r="19">
          <cell r="E19">
            <v>0</v>
          </cell>
        </row>
        <row r="38">
          <cell r="L38">
            <v>0</v>
          </cell>
        </row>
        <row r="39">
          <cell r="K39">
            <v>0</v>
          </cell>
        </row>
        <row r="41">
          <cell r="K41">
            <v>0</v>
          </cell>
          <cell r="L41">
            <v>0</v>
          </cell>
        </row>
      </sheetData>
      <sheetData sheetId="3" refreshError="1"/>
      <sheetData sheetId="4" refreshError="1"/>
      <sheetData sheetId="5" refreshError="1"/>
      <sheetData sheetId="6" refreshError="1">
        <row r="61">
          <cell r="G61">
            <v>0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workbookViewId="0">
      <selection activeCell="D16" sqref="D16"/>
    </sheetView>
  </sheetViews>
  <sheetFormatPr defaultRowHeight="16.5" x14ac:dyDescent="0.3"/>
  <sheetData>
    <row r="1" spans="1:9" ht="18.75" x14ac:dyDescent="0.25">
      <c r="A1" s="60"/>
      <c r="B1" s="60"/>
      <c r="C1" s="60"/>
      <c r="D1" s="60"/>
      <c r="E1" s="60"/>
      <c r="F1" s="60"/>
      <c r="G1" s="60"/>
      <c r="H1" s="60"/>
      <c r="I1" s="60"/>
    </row>
    <row r="2" spans="1:9" ht="18.75" x14ac:dyDescent="0.25">
      <c r="A2" s="60"/>
      <c r="B2" s="60"/>
      <c r="C2" s="60"/>
      <c r="D2" s="60"/>
      <c r="E2" s="60"/>
      <c r="F2" s="60"/>
      <c r="G2" s="60"/>
      <c r="H2" s="60"/>
      <c r="I2" s="60"/>
    </row>
    <row r="3" spans="1:9" ht="18.75" x14ac:dyDescent="0.25">
      <c r="A3" s="60"/>
      <c r="B3" s="60"/>
      <c r="C3" s="60"/>
      <c r="D3" s="60"/>
      <c r="E3" s="60"/>
      <c r="F3" s="60"/>
      <c r="G3" s="60"/>
      <c r="H3" s="60"/>
      <c r="I3" s="60"/>
    </row>
    <row r="4" spans="1:9" ht="43.5" customHeight="1" x14ac:dyDescent="0.4">
      <c r="A4" s="376" t="s">
        <v>112</v>
      </c>
      <c r="B4" s="376"/>
      <c r="C4" s="376"/>
      <c r="D4" s="61"/>
      <c r="E4" s="60"/>
      <c r="F4" s="60"/>
      <c r="G4" s="60"/>
      <c r="H4" s="60"/>
      <c r="I4" s="60"/>
    </row>
    <row r="5" spans="1:9" ht="39.75" customHeight="1" x14ac:dyDescent="0.25">
      <c r="A5" s="60"/>
      <c r="B5" s="60"/>
      <c r="C5" s="60"/>
      <c r="D5" s="60"/>
      <c r="E5" s="60"/>
      <c r="F5" s="60"/>
      <c r="G5" s="60"/>
      <c r="H5" s="60"/>
      <c r="I5" s="60"/>
    </row>
    <row r="6" spans="1:9" ht="39.75" customHeight="1" x14ac:dyDescent="0.15">
      <c r="A6" s="62"/>
      <c r="B6" s="62"/>
      <c r="C6" s="62"/>
      <c r="D6" s="62"/>
      <c r="E6" s="62"/>
      <c r="F6" s="62"/>
      <c r="G6" s="62"/>
      <c r="H6" s="62"/>
      <c r="I6" s="62"/>
    </row>
    <row r="7" spans="1:9" ht="39.75" customHeight="1" x14ac:dyDescent="0.15">
      <c r="A7" s="62"/>
      <c r="B7" s="62"/>
      <c r="C7" s="62"/>
      <c r="D7" s="62"/>
      <c r="E7" s="62"/>
      <c r="F7" s="62"/>
      <c r="G7" s="62"/>
      <c r="H7" s="62"/>
      <c r="I7" s="62"/>
    </row>
    <row r="8" spans="1:9" ht="18.399999999999999" customHeight="1" x14ac:dyDescent="0.3">
      <c r="A8" s="377" t="s">
        <v>284</v>
      </c>
      <c r="B8" s="378"/>
      <c r="C8" s="378"/>
      <c r="D8" s="378"/>
      <c r="E8" s="378"/>
      <c r="F8" s="378"/>
      <c r="G8" s="378"/>
      <c r="H8" s="378"/>
      <c r="I8" s="378"/>
    </row>
    <row r="9" spans="1:9" x14ac:dyDescent="0.3">
      <c r="A9" s="378"/>
      <c r="B9" s="378"/>
      <c r="C9" s="378"/>
      <c r="D9" s="378"/>
      <c r="E9" s="378"/>
      <c r="F9" s="378"/>
      <c r="G9" s="378"/>
      <c r="H9" s="378"/>
      <c r="I9" s="378"/>
    </row>
    <row r="10" spans="1:9" ht="26.25" customHeight="1" x14ac:dyDescent="0.3">
      <c r="A10" s="378"/>
      <c r="B10" s="378"/>
      <c r="C10" s="378"/>
      <c r="D10" s="378"/>
      <c r="E10" s="378"/>
      <c r="F10" s="378"/>
      <c r="G10" s="378"/>
      <c r="H10" s="378"/>
      <c r="I10" s="378"/>
    </row>
    <row r="11" spans="1:9" ht="8.25" customHeight="1" x14ac:dyDescent="0.3">
      <c r="A11" s="377"/>
      <c r="B11" s="377"/>
      <c r="C11" s="377"/>
      <c r="D11" s="377"/>
      <c r="E11" s="377"/>
      <c r="F11" s="377"/>
      <c r="G11" s="377"/>
      <c r="H11" s="377"/>
      <c r="I11" s="377"/>
    </row>
    <row r="12" spans="1:9" ht="8.25" customHeight="1" x14ac:dyDescent="0.3">
      <c r="A12" s="377"/>
      <c r="B12" s="377"/>
      <c r="C12" s="377"/>
      <c r="D12" s="377"/>
      <c r="E12" s="377"/>
      <c r="F12" s="377"/>
      <c r="G12" s="377"/>
      <c r="H12" s="377"/>
      <c r="I12" s="377"/>
    </row>
    <row r="13" spans="1:9" ht="8.25" customHeight="1" x14ac:dyDescent="0.3">
      <c r="A13" s="377"/>
      <c r="B13" s="377"/>
      <c r="C13" s="377"/>
      <c r="D13" s="377"/>
      <c r="E13" s="377"/>
      <c r="F13" s="377"/>
      <c r="G13" s="377"/>
      <c r="H13" s="377"/>
      <c r="I13" s="377"/>
    </row>
    <row r="14" spans="1:9" ht="18.75" x14ac:dyDescent="0.25">
      <c r="A14" s="63"/>
      <c r="B14" s="63"/>
      <c r="C14" s="63"/>
      <c r="D14" s="63"/>
      <c r="E14" s="63"/>
      <c r="F14" s="63"/>
      <c r="G14" s="63"/>
      <c r="H14" s="63"/>
      <c r="I14" s="63"/>
    </row>
    <row r="15" spans="1:9" ht="18.75" x14ac:dyDescent="0.25">
      <c r="A15" s="63"/>
      <c r="B15" s="63"/>
      <c r="C15" s="63"/>
      <c r="D15" s="63"/>
      <c r="E15" s="63"/>
      <c r="F15" s="63"/>
      <c r="G15" s="63"/>
      <c r="H15" s="63"/>
      <c r="I15" s="63"/>
    </row>
    <row r="16" spans="1:9" ht="18.75" x14ac:dyDescent="0.25">
      <c r="A16" s="63"/>
      <c r="B16" s="63"/>
      <c r="C16" s="63"/>
      <c r="D16" s="63"/>
      <c r="E16" s="63"/>
      <c r="F16" s="63"/>
      <c r="G16" s="63"/>
      <c r="H16" s="63"/>
      <c r="I16" s="63"/>
    </row>
    <row r="17" spans="1:9" ht="18.75" x14ac:dyDescent="0.25">
      <c r="A17" s="63"/>
      <c r="B17" s="63"/>
      <c r="C17" s="63"/>
      <c r="D17" s="63"/>
      <c r="E17" s="63"/>
      <c r="F17" s="63"/>
      <c r="G17" s="63"/>
      <c r="H17" s="63"/>
      <c r="I17" s="63"/>
    </row>
    <row r="18" spans="1:9" ht="18.75" x14ac:dyDescent="0.25">
      <c r="A18" s="63"/>
      <c r="B18" s="63"/>
      <c r="C18" s="63"/>
      <c r="D18" s="63"/>
      <c r="E18" s="63"/>
      <c r="F18" s="63"/>
      <c r="G18" s="63"/>
      <c r="H18" s="63"/>
      <c r="I18" s="63"/>
    </row>
    <row r="19" spans="1:9" ht="18.75" x14ac:dyDescent="0.25">
      <c r="A19" s="63"/>
      <c r="B19" s="63"/>
      <c r="C19" s="63"/>
      <c r="D19" s="63"/>
      <c r="E19" s="63"/>
      <c r="F19" s="63"/>
      <c r="G19" s="63"/>
      <c r="H19" s="63"/>
      <c r="I19" s="63"/>
    </row>
    <row r="20" spans="1:9" ht="18.75" x14ac:dyDescent="0.25">
      <c r="A20" s="63"/>
      <c r="B20" s="63"/>
      <c r="C20" s="63"/>
      <c r="D20" s="63"/>
      <c r="E20" s="63"/>
      <c r="F20" s="63"/>
      <c r="G20" s="63"/>
      <c r="H20" s="63"/>
      <c r="I20" s="63"/>
    </row>
    <row r="21" spans="1:9" ht="18.75" x14ac:dyDescent="0.25">
      <c r="A21" s="63"/>
      <c r="B21" s="63"/>
      <c r="C21" s="63"/>
      <c r="D21" s="63"/>
      <c r="E21" s="63"/>
      <c r="F21" s="63"/>
      <c r="G21" s="63"/>
      <c r="H21" s="63"/>
      <c r="I21" s="63"/>
    </row>
    <row r="22" spans="1:9" ht="20.25" x14ac:dyDescent="0.25">
      <c r="A22" s="379"/>
      <c r="B22" s="379"/>
      <c r="C22" s="379"/>
      <c r="D22" s="379"/>
      <c r="E22" s="379"/>
      <c r="F22" s="379"/>
      <c r="G22" s="379"/>
      <c r="H22" s="379"/>
      <c r="I22" s="379"/>
    </row>
    <row r="23" spans="1:9" ht="18.75" x14ac:dyDescent="0.25">
      <c r="A23" s="63"/>
      <c r="B23" s="63"/>
      <c r="C23" s="63"/>
      <c r="D23" s="63"/>
      <c r="E23" s="63"/>
      <c r="F23" s="63"/>
      <c r="G23" s="63"/>
      <c r="H23" s="63"/>
      <c r="I23" s="63"/>
    </row>
    <row r="24" spans="1:9" ht="18.75" x14ac:dyDescent="0.25">
      <c r="A24" s="63"/>
      <c r="B24" s="63"/>
      <c r="C24" s="63"/>
      <c r="D24" s="63"/>
      <c r="E24" s="63"/>
      <c r="F24" s="63"/>
      <c r="G24" s="63"/>
      <c r="H24" s="63"/>
      <c r="I24" s="63"/>
    </row>
    <row r="25" spans="1:9" ht="18.75" x14ac:dyDescent="0.25">
      <c r="A25" s="63"/>
      <c r="B25" s="63"/>
      <c r="C25" s="63"/>
      <c r="D25" s="63"/>
      <c r="E25" s="63"/>
      <c r="F25" s="63"/>
      <c r="G25" s="63"/>
      <c r="H25" s="63"/>
      <c r="I25" s="63"/>
    </row>
    <row r="26" spans="1:9" ht="18.75" x14ac:dyDescent="0.25">
      <c r="A26" s="63"/>
      <c r="B26" s="63"/>
      <c r="C26" s="63"/>
      <c r="D26" s="63"/>
      <c r="E26" s="63"/>
      <c r="F26" s="63"/>
      <c r="G26" s="63"/>
      <c r="H26" s="63"/>
      <c r="I26" s="63"/>
    </row>
    <row r="27" spans="1:9" ht="18.75" x14ac:dyDescent="0.25">
      <c r="A27" s="63"/>
      <c r="B27" s="64"/>
      <c r="C27" s="64"/>
      <c r="D27" s="64"/>
      <c r="E27" s="64"/>
      <c r="F27" s="64"/>
      <c r="G27" s="64"/>
      <c r="H27" s="64"/>
      <c r="I27" s="64"/>
    </row>
    <row r="28" spans="1:9" ht="18.75" x14ac:dyDescent="0.25">
      <c r="A28" s="63"/>
      <c r="B28" s="63"/>
      <c r="C28" s="63"/>
      <c r="D28" s="63"/>
      <c r="E28" s="63"/>
      <c r="F28" s="63"/>
      <c r="G28" s="63"/>
      <c r="H28" s="63"/>
      <c r="I28" s="63"/>
    </row>
    <row r="29" spans="1:9" ht="18.75" x14ac:dyDescent="0.25">
      <c r="A29" s="63"/>
      <c r="B29" s="63"/>
      <c r="C29" s="63"/>
      <c r="D29" s="63"/>
      <c r="E29" s="63"/>
      <c r="F29" s="63"/>
      <c r="G29" s="63"/>
      <c r="H29" s="63"/>
      <c r="I29" s="63"/>
    </row>
    <row r="30" spans="1:9" ht="67.5" customHeight="1" x14ac:dyDescent="0.3">
      <c r="A30" s="380" t="s">
        <v>113</v>
      </c>
      <c r="B30" s="381"/>
      <c r="C30" s="381"/>
      <c r="D30" s="381"/>
      <c r="E30" s="381"/>
      <c r="F30" s="381"/>
      <c r="G30" s="381"/>
      <c r="H30" s="381"/>
      <c r="I30" s="381"/>
    </row>
  </sheetData>
  <mergeCells count="4">
    <mergeCell ref="A4:C4"/>
    <mergeCell ref="A8:I13"/>
    <mergeCell ref="A22:I22"/>
    <mergeCell ref="A30:I30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0"/>
  <sheetViews>
    <sheetView workbookViewId="0">
      <selection activeCell="J7" sqref="J7"/>
    </sheetView>
  </sheetViews>
  <sheetFormatPr defaultRowHeight="16.5" x14ac:dyDescent="0.3"/>
  <cols>
    <col min="1" max="1" width="6.25" customWidth="1"/>
    <col min="2" max="2" width="7.375" customWidth="1"/>
    <col min="3" max="4" width="12.875" customWidth="1"/>
    <col min="6" max="8" width="14.25" customWidth="1"/>
    <col min="9" max="9" width="18.75" customWidth="1"/>
  </cols>
  <sheetData>
    <row r="1" spans="1:10" ht="42.75" customHeight="1" x14ac:dyDescent="0.3">
      <c r="A1" s="489" t="s">
        <v>223</v>
      </c>
      <c r="B1" s="489"/>
      <c r="C1" s="489"/>
      <c r="D1" s="489"/>
      <c r="E1" s="489"/>
      <c r="F1" s="489"/>
      <c r="G1" s="489"/>
      <c r="H1" s="489"/>
      <c r="I1" s="489"/>
      <c r="J1" s="223"/>
    </row>
    <row r="2" spans="1:10" x14ac:dyDescent="0.3">
      <c r="A2" s="227"/>
      <c r="B2" s="227"/>
      <c r="C2" s="227"/>
      <c r="D2" s="227"/>
      <c r="E2" s="227"/>
      <c r="F2" s="227"/>
      <c r="G2" s="227"/>
      <c r="H2" s="227"/>
      <c r="I2" s="227"/>
      <c r="J2" s="223"/>
    </row>
    <row r="3" spans="1:10" ht="27" customHeight="1" x14ac:dyDescent="0.3">
      <c r="A3" s="490" t="s">
        <v>224</v>
      </c>
      <c r="B3" s="491"/>
      <c r="C3" s="491"/>
      <c r="D3" s="491"/>
      <c r="E3" s="491"/>
      <c r="F3" s="491"/>
      <c r="G3" s="228"/>
      <c r="H3" s="228"/>
      <c r="I3" s="229" t="s">
        <v>225</v>
      </c>
      <c r="J3" s="223"/>
    </row>
    <row r="4" spans="1:10" ht="40.9" customHeight="1" x14ac:dyDescent="0.3">
      <c r="A4" s="230" t="s">
        <v>226</v>
      </c>
      <c r="B4" s="231" t="s">
        <v>244</v>
      </c>
      <c r="C4" s="232" t="s">
        <v>3</v>
      </c>
      <c r="D4" s="233" t="s">
        <v>4</v>
      </c>
      <c r="E4" s="233" t="s">
        <v>5</v>
      </c>
      <c r="F4" s="234" t="s">
        <v>227</v>
      </c>
      <c r="G4" s="370" t="s">
        <v>326</v>
      </c>
      <c r="H4" s="231" t="s">
        <v>228</v>
      </c>
      <c r="I4" s="235" t="s">
        <v>229</v>
      </c>
      <c r="J4" s="223"/>
    </row>
    <row r="5" spans="1:10" ht="24.95" customHeight="1" x14ac:dyDescent="0.3">
      <c r="A5" s="492" t="s">
        <v>230</v>
      </c>
      <c r="B5" s="494" t="s">
        <v>231</v>
      </c>
      <c r="C5" s="495"/>
      <c r="D5" s="496"/>
      <c r="E5" s="236"/>
      <c r="F5" s="237">
        <v>310274570</v>
      </c>
      <c r="G5" s="260">
        <f>SUM(G6:G11)</f>
        <v>337077350</v>
      </c>
      <c r="H5" s="238">
        <f>SUM(H6:H11)</f>
        <v>26802780</v>
      </c>
      <c r="I5" s="239"/>
      <c r="J5" s="223"/>
    </row>
    <row r="6" spans="1:10" ht="27.75" customHeight="1" x14ac:dyDescent="0.3">
      <c r="A6" s="492"/>
      <c r="B6" s="240">
        <v>1</v>
      </c>
      <c r="C6" s="241" t="s">
        <v>232</v>
      </c>
      <c r="D6" s="242" t="s">
        <v>232</v>
      </c>
      <c r="E6" s="240"/>
      <c r="F6" s="243">
        <v>186437570</v>
      </c>
      <c r="G6" s="243">
        <v>198539350</v>
      </c>
      <c r="H6" s="244">
        <f t="shared" ref="H6:H11" si="0">G6-F6</f>
        <v>12101780</v>
      </c>
      <c r="I6" s="372" t="s">
        <v>327</v>
      </c>
      <c r="J6" s="223"/>
    </row>
    <row r="7" spans="1:10" ht="24.95" customHeight="1" x14ac:dyDescent="0.3">
      <c r="A7" s="492"/>
      <c r="B7" s="246">
        <v>2</v>
      </c>
      <c r="C7" s="247" t="s">
        <v>31</v>
      </c>
      <c r="D7" s="248" t="s">
        <v>31</v>
      </c>
      <c r="E7" s="246"/>
      <c r="F7" s="249">
        <v>43734580</v>
      </c>
      <c r="G7" s="249">
        <v>48796680</v>
      </c>
      <c r="H7" s="244">
        <f t="shared" si="0"/>
        <v>5062100</v>
      </c>
      <c r="I7" s="372" t="s">
        <v>327</v>
      </c>
      <c r="J7" s="223"/>
    </row>
    <row r="8" spans="1:10" ht="24.95" customHeight="1" x14ac:dyDescent="0.3">
      <c r="A8" s="492"/>
      <c r="B8" s="250">
        <v>3</v>
      </c>
      <c r="C8" s="241" t="s">
        <v>167</v>
      </c>
      <c r="D8" s="251" t="s">
        <v>167</v>
      </c>
      <c r="E8" s="250"/>
      <c r="F8" s="252">
        <f>[1]총괄!E19</f>
        <v>0</v>
      </c>
      <c r="G8" s="252">
        <v>6000000</v>
      </c>
      <c r="H8" s="244">
        <f t="shared" si="0"/>
        <v>6000000</v>
      </c>
      <c r="I8" s="372" t="s">
        <v>327</v>
      </c>
      <c r="J8" s="223"/>
    </row>
    <row r="9" spans="1:10" ht="24.95" customHeight="1" x14ac:dyDescent="0.3">
      <c r="A9" s="492"/>
      <c r="B9" s="246">
        <v>4</v>
      </c>
      <c r="C9" s="247" t="s">
        <v>46</v>
      </c>
      <c r="D9" s="248" t="s">
        <v>46</v>
      </c>
      <c r="E9" s="246"/>
      <c r="F9" s="249">
        <v>50000000</v>
      </c>
      <c r="G9" s="249">
        <v>50245380</v>
      </c>
      <c r="H9" s="244">
        <f t="shared" si="0"/>
        <v>245380</v>
      </c>
      <c r="I9" s="371" t="s">
        <v>327</v>
      </c>
      <c r="J9" s="223"/>
    </row>
    <row r="10" spans="1:10" ht="24.95" customHeight="1" x14ac:dyDescent="0.3">
      <c r="A10" s="492"/>
      <c r="B10" s="246">
        <v>5</v>
      </c>
      <c r="C10" s="247" t="s">
        <v>33</v>
      </c>
      <c r="D10" s="253" t="s">
        <v>32</v>
      </c>
      <c r="E10" s="246"/>
      <c r="F10" s="249">
        <v>27696723</v>
      </c>
      <c r="G10" s="249">
        <v>31092074</v>
      </c>
      <c r="H10" s="244">
        <f t="shared" si="0"/>
        <v>3395351</v>
      </c>
      <c r="I10" s="371" t="s">
        <v>327</v>
      </c>
      <c r="J10" s="223"/>
    </row>
    <row r="11" spans="1:10" ht="24.95" customHeight="1" x14ac:dyDescent="0.3">
      <c r="A11" s="493"/>
      <c r="B11" s="254">
        <v>6</v>
      </c>
      <c r="C11" s="255" t="s">
        <v>34</v>
      </c>
      <c r="D11" s="256" t="s">
        <v>233</v>
      </c>
      <c r="E11" s="254"/>
      <c r="F11" s="257">
        <v>2405697</v>
      </c>
      <c r="G11" s="257">
        <v>2403866</v>
      </c>
      <c r="H11" s="258">
        <f t="shared" si="0"/>
        <v>-1831</v>
      </c>
      <c r="I11" s="373" t="s">
        <v>328</v>
      </c>
      <c r="J11" s="223"/>
    </row>
    <row r="12" spans="1:10" ht="24.95" customHeight="1" x14ac:dyDescent="0.3">
      <c r="A12" s="497" t="s">
        <v>234</v>
      </c>
      <c r="B12" s="501" t="s">
        <v>235</v>
      </c>
      <c r="C12" s="502"/>
      <c r="D12" s="502"/>
      <c r="E12" s="259"/>
      <c r="F12" s="260">
        <f>SUM(F13:F39)</f>
        <v>310274570</v>
      </c>
      <c r="G12" s="260">
        <f>SUM(G13:G39)</f>
        <v>337077350</v>
      </c>
      <c r="H12" s="260">
        <f>SUM(H13:H39)</f>
        <v>26802780</v>
      </c>
      <c r="I12" s="261"/>
      <c r="J12" s="223"/>
    </row>
    <row r="13" spans="1:10" ht="24.95" customHeight="1" x14ac:dyDescent="0.3">
      <c r="A13" s="498"/>
      <c r="B13" s="248">
        <v>7</v>
      </c>
      <c r="C13" s="503" t="s">
        <v>9</v>
      </c>
      <c r="D13" s="246" t="s">
        <v>10</v>
      </c>
      <c r="E13" s="246"/>
      <c r="F13" s="262">
        <v>172455270</v>
      </c>
      <c r="G13" s="262">
        <v>188344200</v>
      </c>
      <c r="H13" s="244">
        <f t="shared" ref="H13:H36" si="1">G13-F13</f>
        <v>15888930</v>
      </c>
      <c r="I13" s="245" t="s">
        <v>280</v>
      </c>
      <c r="J13" s="223"/>
    </row>
    <row r="14" spans="1:10" ht="24.95" customHeight="1" x14ac:dyDescent="0.3">
      <c r="A14" s="498"/>
      <c r="B14" s="248">
        <v>8</v>
      </c>
      <c r="C14" s="504"/>
      <c r="D14" s="240" t="s">
        <v>159</v>
      </c>
      <c r="E14" s="246"/>
      <c r="F14" s="262"/>
      <c r="G14" s="262"/>
      <c r="H14" s="244">
        <f t="shared" si="1"/>
        <v>0</v>
      </c>
      <c r="I14" s="263"/>
      <c r="J14" s="223"/>
    </row>
    <row r="15" spans="1:10" ht="24.95" customHeight="1" x14ac:dyDescent="0.3">
      <c r="A15" s="498"/>
      <c r="B15" s="248">
        <v>9</v>
      </c>
      <c r="C15" s="504"/>
      <c r="D15" s="503" t="s">
        <v>15</v>
      </c>
      <c r="E15" s="246" t="s">
        <v>55</v>
      </c>
      <c r="F15" s="262">
        <v>700000</v>
      </c>
      <c r="G15" s="262">
        <v>700000</v>
      </c>
      <c r="H15" s="244">
        <f t="shared" si="1"/>
        <v>0</v>
      </c>
      <c r="I15" s="263"/>
      <c r="J15" s="264"/>
    </row>
    <row r="16" spans="1:10" ht="24.95" customHeight="1" x14ac:dyDescent="0.3">
      <c r="A16" s="498"/>
      <c r="B16" s="248">
        <v>10</v>
      </c>
      <c r="C16" s="504"/>
      <c r="D16" s="504"/>
      <c r="E16" s="246" t="s">
        <v>236</v>
      </c>
      <c r="F16" s="249">
        <v>9190780</v>
      </c>
      <c r="G16" s="249">
        <v>8878470</v>
      </c>
      <c r="H16" s="244">
        <f t="shared" si="1"/>
        <v>-312310</v>
      </c>
      <c r="I16" s="263" t="s">
        <v>240</v>
      </c>
      <c r="J16" s="223"/>
    </row>
    <row r="17" spans="1:10" ht="24.95" customHeight="1" x14ac:dyDescent="0.3">
      <c r="A17" s="498"/>
      <c r="B17" s="248">
        <v>11</v>
      </c>
      <c r="C17" s="504"/>
      <c r="D17" s="504"/>
      <c r="E17" s="246" t="s">
        <v>237</v>
      </c>
      <c r="F17" s="249">
        <v>8107920</v>
      </c>
      <c r="G17" s="249">
        <v>8158080</v>
      </c>
      <c r="H17" s="244">
        <f t="shared" si="1"/>
        <v>50160</v>
      </c>
      <c r="I17" s="263"/>
      <c r="J17" s="223"/>
    </row>
    <row r="18" spans="1:10" ht="24.95" customHeight="1" x14ac:dyDescent="0.3">
      <c r="A18" s="498"/>
      <c r="B18" s="248">
        <v>12</v>
      </c>
      <c r="C18" s="504"/>
      <c r="D18" s="504"/>
      <c r="E18" s="246" t="s">
        <v>58</v>
      </c>
      <c r="F18" s="249">
        <v>5500000</v>
      </c>
      <c r="G18" s="249">
        <v>5500000</v>
      </c>
      <c r="H18" s="244">
        <f t="shared" si="1"/>
        <v>0</v>
      </c>
      <c r="I18" s="263"/>
      <c r="J18" s="223"/>
    </row>
    <row r="19" spans="1:10" ht="24.95" customHeight="1" x14ac:dyDescent="0.3">
      <c r="A19" s="498"/>
      <c r="B19" s="248">
        <v>13</v>
      </c>
      <c r="C19" s="505"/>
      <c r="D19" s="505"/>
      <c r="E19" s="246" t="s">
        <v>266</v>
      </c>
      <c r="F19" s="249">
        <v>4500000</v>
      </c>
      <c r="G19" s="249">
        <v>4500000</v>
      </c>
      <c r="H19" s="244">
        <f t="shared" si="1"/>
        <v>0</v>
      </c>
      <c r="I19" s="263" t="s">
        <v>242</v>
      </c>
      <c r="J19" s="223"/>
    </row>
    <row r="20" spans="1:10" ht="24.95" customHeight="1" x14ac:dyDescent="0.3">
      <c r="A20" s="498"/>
      <c r="B20" s="248">
        <v>14</v>
      </c>
      <c r="C20" s="503" t="s">
        <v>61</v>
      </c>
      <c r="D20" s="503" t="s">
        <v>19</v>
      </c>
      <c r="E20" s="246" t="s">
        <v>278</v>
      </c>
      <c r="F20" s="249">
        <v>2000000</v>
      </c>
      <c r="G20" s="249">
        <v>8000000</v>
      </c>
      <c r="H20" s="244">
        <f t="shared" si="1"/>
        <v>6000000</v>
      </c>
      <c r="I20" s="372" t="s">
        <v>329</v>
      </c>
      <c r="J20" s="223"/>
    </row>
    <row r="21" spans="1:10" ht="24.95" customHeight="1" x14ac:dyDescent="0.3">
      <c r="A21" s="498"/>
      <c r="B21" s="248">
        <v>15</v>
      </c>
      <c r="C21" s="504"/>
      <c r="D21" s="504"/>
      <c r="E21" s="265" t="s">
        <v>180</v>
      </c>
      <c r="F21" s="249">
        <v>7000000</v>
      </c>
      <c r="G21" s="249">
        <v>7000000</v>
      </c>
      <c r="H21" s="244">
        <f t="shared" si="1"/>
        <v>0</v>
      </c>
      <c r="I21" s="375"/>
      <c r="J21" s="223"/>
    </row>
    <row r="22" spans="1:10" ht="24.95" customHeight="1" x14ac:dyDescent="0.3">
      <c r="A22" s="498"/>
      <c r="B22" s="248">
        <v>16</v>
      </c>
      <c r="C22" s="505"/>
      <c r="D22" s="505"/>
      <c r="E22" s="246" t="s">
        <v>239</v>
      </c>
      <c r="F22" s="249">
        <v>1573600</v>
      </c>
      <c r="G22" s="249">
        <v>1563600</v>
      </c>
      <c r="H22" s="244">
        <f t="shared" si="1"/>
        <v>-10000</v>
      </c>
      <c r="I22" s="374" t="s">
        <v>238</v>
      </c>
      <c r="J22" s="223"/>
    </row>
    <row r="23" spans="1:10" ht="24.95" customHeight="1" x14ac:dyDescent="0.3">
      <c r="A23" s="498"/>
      <c r="B23" s="248">
        <v>17</v>
      </c>
      <c r="C23" s="503" t="s">
        <v>26</v>
      </c>
      <c r="D23" s="503" t="s">
        <v>15</v>
      </c>
      <c r="E23" s="246" t="s">
        <v>39</v>
      </c>
      <c r="F23" s="262">
        <v>18000000</v>
      </c>
      <c r="G23" s="262">
        <v>21600000</v>
      </c>
      <c r="H23" s="244">
        <f t="shared" si="1"/>
        <v>3600000</v>
      </c>
      <c r="I23" s="372" t="s">
        <v>330</v>
      </c>
      <c r="J23" s="264"/>
    </row>
    <row r="24" spans="1:10" ht="24.95" customHeight="1" x14ac:dyDescent="0.3">
      <c r="A24" s="499"/>
      <c r="B24" s="248">
        <v>18</v>
      </c>
      <c r="C24" s="504"/>
      <c r="D24" s="504"/>
      <c r="E24" s="246" t="s">
        <v>40</v>
      </c>
      <c r="F24" s="262">
        <v>2500000</v>
      </c>
      <c r="G24" s="262">
        <v>3000000</v>
      </c>
      <c r="H24" s="244">
        <f t="shared" si="1"/>
        <v>500000</v>
      </c>
      <c r="I24" s="372" t="s">
        <v>330</v>
      </c>
      <c r="J24" s="223"/>
    </row>
    <row r="25" spans="1:10" ht="24.95" customHeight="1" x14ac:dyDescent="0.3">
      <c r="A25" s="499"/>
      <c r="B25" s="248">
        <v>19</v>
      </c>
      <c r="C25" s="504"/>
      <c r="D25" s="504"/>
      <c r="E25" s="246" t="s">
        <v>41</v>
      </c>
      <c r="F25" s="262">
        <v>4000000</v>
      </c>
      <c r="G25" s="262">
        <v>4000000</v>
      </c>
      <c r="H25" s="244">
        <f t="shared" si="1"/>
        <v>0</v>
      </c>
      <c r="I25" s="263" t="s">
        <v>282</v>
      </c>
      <c r="J25" s="223"/>
    </row>
    <row r="26" spans="1:10" ht="24.95" customHeight="1" x14ac:dyDescent="0.3">
      <c r="A26" s="499"/>
      <c r="B26" s="248">
        <v>20</v>
      </c>
      <c r="C26" s="504"/>
      <c r="D26" s="504"/>
      <c r="E26" s="246" t="s">
        <v>279</v>
      </c>
      <c r="F26" s="262">
        <v>1200000</v>
      </c>
      <c r="G26" s="262">
        <v>1200000</v>
      </c>
      <c r="H26" s="244">
        <f t="shared" si="1"/>
        <v>0</v>
      </c>
      <c r="I26" s="263"/>
      <c r="J26" s="223"/>
    </row>
    <row r="27" spans="1:10" ht="24.95" customHeight="1" x14ac:dyDescent="0.3">
      <c r="A27" s="499"/>
      <c r="B27" s="248">
        <v>21</v>
      </c>
      <c r="C27" s="504"/>
      <c r="D27" s="504"/>
      <c r="E27" s="246" t="s">
        <v>257</v>
      </c>
      <c r="F27" s="262">
        <v>200000</v>
      </c>
      <c r="G27" s="262">
        <v>441000</v>
      </c>
      <c r="H27" s="244">
        <f t="shared" si="1"/>
        <v>241000</v>
      </c>
      <c r="I27" s="372" t="s">
        <v>330</v>
      </c>
      <c r="J27" s="223"/>
    </row>
    <row r="28" spans="1:10" ht="24.95" customHeight="1" x14ac:dyDescent="0.3">
      <c r="A28" s="499"/>
      <c r="B28" s="248">
        <v>22</v>
      </c>
      <c r="C28" s="504"/>
      <c r="D28" s="504"/>
      <c r="E28" s="246" t="s">
        <v>258</v>
      </c>
      <c r="F28" s="262">
        <v>500000</v>
      </c>
      <c r="G28" s="262">
        <v>500000</v>
      </c>
      <c r="H28" s="244">
        <f t="shared" si="1"/>
        <v>0</v>
      </c>
      <c r="I28" s="263" t="s">
        <v>281</v>
      </c>
      <c r="J28" s="223"/>
    </row>
    <row r="29" spans="1:10" ht="24.95" customHeight="1" x14ac:dyDescent="0.3">
      <c r="A29" s="499"/>
      <c r="B29" s="248">
        <v>23</v>
      </c>
      <c r="C29" s="504"/>
      <c r="D29" s="504"/>
      <c r="E29" s="246" t="s">
        <v>96</v>
      </c>
      <c r="F29" s="262">
        <v>2028000</v>
      </c>
      <c r="G29" s="262">
        <v>2028000</v>
      </c>
      <c r="H29" s="244">
        <f t="shared" si="1"/>
        <v>0</v>
      </c>
      <c r="I29" s="263"/>
      <c r="J29" s="223"/>
    </row>
    <row r="30" spans="1:10" ht="24.95" customHeight="1" x14ac:dyDescent="0.3">
      <c r="A30" s="499"/>
      <c r="B30" s="248">
        <v>24</v>
      </c>
      <c r="C30" s="504"/>
      <c r="D30" s="504"/>
      <c r="E30" s="246" t="s">
        <v>259</v>
      </c>
      <c r="F30" s="262">
        <v>22000000</v>
      </c>
      <c r="G30" s="262">
        <v>29000000</v>
      </c>
      <c r="H30" s="244">
        <f t="shared" si="1"/>
        <v>7000000</v>
      </c>
      <c r="I30" s="372" t="s">
        <v>332</v>
      </c>
      <c r="J30" s="223"/>
    </row>
    <row r="31" spans="1:10" ht="24.95" customHeight="1" x14ac:dyDescent="0.3">
      <c r="A31" s="499"/>
      <c r="B31" s="248">
        <v>25</v>
      </c>
      <c r="C31" s="504"/>
      <c r="D31" s="504"/>
      <c r="E31" s="246" t="s">
        <v>260</v>
      </c>
      <c r="F31" s="262">
        <v>200000</v>
      </c>
      <c r="G31" s="262">
        <v>200000</v>
      </c>
      <c r="H31" s="244">
        <f t="shared" si="1"/>
        <v>0</v>
      </c>
      <c r="I31" s="263"/>
      <c r="J31" s="223"/>
    </row>
    <row r="32" spans="1:10" ht="24.95" customHeight="1" x14ac:dyDescent="0.3">
      <c r="A32" s="499"/>
      <c r="B32" s="248">
        <v>26</v>
      </c>
      <c r="C32" s="504"/>
      <c r="D32" s="504"/>
      <c r="E32" s="246" t="s">
        <v>261</v>
      </c>
      <c r="F32" s="262">
        <v>4814000</v>
      </c>
      <c r="G32" s="262">
        <v>5314000</v>
      </c>
      <c r="H32" s="244">
        <f t="shared" si="1"/>
        <v>500000</v>
      </c>
      <c r="I32" s="263" t="s">
        <v>282</v>
      </c>
      <c r="J32" s="223"/>
    </row>
    <row r="33" spans="1:10" ht="24.95" customHeight="1" x14ac:dyDescent="0.3">
      <c r="A33" s="499"/>
      <c r="B33" s="248">
        <v>27</v>
      </c>
      <c r="C33" s="504"/>
      <c r="D33" s="505"/>
      <c r="E33" s="246" t="s">
        <v>84</v>
      </c>
      <c r="F33" s="262">
        <v>12915000</v>
      </c>
      <c r="G33" s="262">
        <v>6260000</v>
      </c>
      <c r="H33" s="244">
        <f t="shared" si="1"/>
        <v>-6655000</v>
      </c>
      <c r="I33" s="372" t="s">
        <v>331</v>
      </c>
      <c r="J33" s="223"/>
    </row>
    <row r="34" spans="1:10" ht="30.75" customHeight="1" x14ac:dyDescent="0.3">
      <c r="A34" s="499"/>
      <c r="B34" s="248">
        <v>28</v>
      </c>
      <c r="C34" s="504"/>
      <c r="D34" s="503" t="s">
        <v>241</v>
      </c>
      <c r="E34" s="246" t="s">
        <v>262</v>
      </c>
      <c r="F34" s="262">
        <v>1120000</v>
      </c>
      <c r="G34" s="262">
        <v>1120000</v>
      </c>
      <c r="H34" s="244">
        <f t="shared" si="1"/>
        <v>0</v>
      </c>
      <c r="I34" s="263"/>
      <c r="J34" s="223"/>
    </row>
    <row r="35" spans="1:10" ht="27.75" customHeight="1" x14ac:dyDescent="0.3">
      <c r="A35" s="499"/>
      <c r="B35" s="248">
        <v>29</v>
      </c>
      <c r="C35" s="504"/>
      <c r="D35" s="504"/>
      <c r="E35" s="240" t="s">
        <v>263</v>
      </c>
      <c r="F35" s="266">
        <v>9820000</v>
      </c>
      <c r="G35" s="266">
        <v>9820000</v>
      </c>
      <c r="H35" s="244">
        <f t="shared" si="1"/>
        <v>0</v>
      </c>
      <c r="I35" s="263"/>
      <c r="J35" s="223"/>
    </row>
    <row r="36" spans="1:10" ht="25.5" customHeight="1" x14ac:dyDescent="0.3">
      <c r="A36" s="499"/>
      <c r="B36" s="248">
        <v>30</v>
      </c>
      <c r="C36" s="504"/>
      <c r="D36" s="504"/>
      <c r="E36" s="240" t="s">
        <v>83</v>
      </c>
      <c r="F36" s="266">
        <v>19950000</v>
      </c>
      <c r="G36" s="266">
        <v>19950000</v>
      </c>
      <c r="H36" s="267">
        <f t="shared" si="1"/>
        <v>0</v>
      </c>
      <c r="I36" s="263"/>
      <c r="J36" s="223"/>
    </row>
    <row r="37" spans="1:10" ht="27.75" customHeight="1" x14ac:dyDescent="0.3">
      <c r="A37" s="499"/>
      <c r="B37" s="248">
        <v>31</v>
      </c>
      <c r="C37" s="246" t="s">
        <v>172</v>
      </c>
      <c r="D37" s="246" t="s">
        <v>172</v>
      </c>
      <c r="E37" s="240" t="s">
        <v>172</v>
      </c>
      <c r="F37" s="266">
        <f>[1]총괄!K39</f>
        <v>0</v>
      </c>
      <c r="G37" s="266"/>
      <c r="H37" s="267"/>
      <c r="I37" s="268"/>
      <c r="J37" s="223"/>
    </row>
    <row r="38" spans="1:10" ht="24.95" customHeight="1" x14ac:dyDescent="0.3">
      <c r="A38" s="499"/>
      <c r="B38" s="248">
        <v>32</v>
      </c>
      <c r="C38" s="246" t="s">
        <v>243</v>
      </c>
      <c r="D38" s="246" t="s">
        <v>243</v>
      </c>
      <c r="E38" s="246" t="s">
        <v>69</v>
      </c>
      <c r="F38" s="266">
        <f>[1]총괄!K41</f>
        <v>0</v>
      </c>
      <c r="G38" s="266">
        <f>[1]총괄!L41</f>
        <v>0</v>
      </c>
      <c r="H38" s="267">
        <f>[1]자세출!G61</f>
        <v>0</v>
      </c>
      <c r="I38" s="268"/>
      <c r="J38" s="223"/>
    </row>
    <row r="39" spans="1:10" ht="27.75" customHeight="1" thickBot="1" x14ac:dyDescent="0.35">
      <c r="A39" s="500"/>
      <c r="B39" s="269">
        <v>33</v>
      </c>
      <c r="C39" s="270"/>
      <c r="D39" s="270"/>
      <c r="E39" s="270" t="s">
        <v>175</v>
      </c>
      <c r="F39" s="271"/>
      <c r="G39" s="271"/>
      <c r="H39" s="272">
        <f>G39-F39</f>
        <v>0</v>
      </c>
      <c r="I39" s="273"/>
      <c r="J39" s="223"/>
    </row>
    <row r="40" spans="1:10" ht="17.25" customHeight="1" thickTop="1" x14ac:dyDescent="0.3"/>
  </sheetData>
  <mergeCells count="13">
    <mergeCell ref="A1:I1"/>
    <mergeCell ref="A3:F3"/>
    <mergeCell ref="A5:A11"/>
    <mergeCell ref="B5:D5"/>
    <mergeCell ref="A12:A39"/>
    <mergeCell ref="B12:D12"/>
    <mergeCell ref="C13:C19"/>
    <mergeCell ref="D15:D19"/>
    <mergeCell ref="C20:C22"/>
    <mergeCell ref="D20:D22"/>
    <mergeCell ref="C23:C36"/>
    <mergeCell ref="D23:D33"/>
    <mergeCell ref="D34:D36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31"/>
  <sheetViews>
    <sheetView workbookViewId="0">
      <selection activeCell="Q20" sqref="Q20"/>
    </sheetView>
  </sheetViews>
  <sheetFormatPr defaultRowHeight="16.5" x14ac:dyDescent="0.3"/>
  <cols>
    <col min="1" max="1" width="2.5" customWidth="1"/>
    <col min="4" max="4" width="6.625" customWidth="1"/>
    <col min="7" max="7" width="12.625" customWidth="1"/>
    <col min="9" max="9" width="12.125" customWidth="1"/>
  </cols>
  <sheetData>
    <row r="1" spans="2:12" ht="42.75" customHeight="1" x14ac:dyDescent="0.3">
      <c r="B1" s="392" t="s">
        <v>114</v>
      </c>
      <c r="C1" s="393"/>
      <c r="D1" s="393"/>
      <c r="E1" s="393"/>
      <c r="F1" s="393"/>
      <c r="G1" s="393"/>
      <c r="H1" s="393"/>
      <c r="I1" s="393"/>
      <c r="J1" s="394"/>
      <c r="K1" s="65"/>
      <c r="L1" s="65"/>
    </row>
    <row r="2" spans="2:12" ht="21" customHeight="1" x14ac:dyDescent="0.3">
      <c r="B2" s="311"/>
      <c r="C2" s="311"/>
      <c r="D2" s="311"/>
      <c r="E2" s="311"/>
      <c r="F2" s="311"/>
      <c r="G2" s="311"/>
      <c r="H2" s="311"/>
      <c r="I2" s="311"/>
      <c r="J2" s="311"/>
      <c r="K2" s="65"/>
      <c r="L2" s="65"/>
    </row>
    <row r="3" spans="2:12" ht="20.25" customHeight="1" x14ac:dyDescent="0.3">
      <c r="B3" s="329" t="s">
        <v>297</v>
      </c>
      <c r="C3" s="66"/>
      <c r="D3" s="66"/>
      <c r="E3" s="66"/>
      <c r="F3" s="66"/>
      <c r="G3" s="66"/>
      <c r="H3" s="67"/>
      <c r="I3" s="67"/>
      <c r="J3" s="67"/>
      <c r="K3" s="68"/>
      <c r="L3" s="68"/>
    </row>
    <row r="4" spans="2:12" ht="20.25" customHeight="1" x14ac:dyDescent="0.3">
      <c r="B4" s="329" t="s">
        <v>333</v>
      </c>
      <c r="C4" s="66"/>
      <c r="D4" s="66"/>
      <c r="E4" s="395">
        <v>337077350</v>
      </c>
      <c r="F4" s="395"/>
      <c r="G4" s="396" t="s">
        <v>115</v>
      </c>
      <c r="H4" s="396"/>
      <c r="I4" s="67"/>
      <c r="J4" s="67"/>
      <c r="K4" s="68"/>
      <c r="L4" s="68"/>
    </row>
    <row r="5" spans="2:12" ht="20.25" customHeight="1" x14ac:dyDescent="0.3">
      <c r="B5" s="66" t="s">
        <v>116</v>
      </c>
      <c r="C5" s="66"/>
      <c r="D5" s="66"/>
      <c r="E5" s="66"/>
      <c r="F5" s="66"/>
      <c r="G5" s="66"/>
      <c r="H5" s="67"/>
      <c r="I5" s="67"/>
      <c r="J5" s="66"/>
      <c r="K5" s="69"/>
      <c r="L5" s="69"/>
    </row>
    <row r="6" spans="2:12" ht="27" customHeight="1" x14ac:dyDescent="0.3">
      <c r="B6" s="66" t="s">
        <v>117</v>
      </c>
      <c r="C6" s="66"/>
      <c r="D6" s="66"/>
      <c r="E6" s="66"/>
      <c r="F6" s="66"/>
      <c r="G6" s="66"/>
      <c r="H6" s="67"/>
      <c r="I6" s="67"/>
      <c r="J6" s="67"/>
      <c r="K6" s="68"/>
      <c r="L6" s="68"/>
    </row>
    <row r="7" spans="2:12" ht="24.75" customHeight="1" x14ac:dyDescent="0.3">
      <c r="B7" s="382" t="s">
        <v>277</v>
      </c>
      <c r="C7" s="382"/>
      <c r="D7" s="388">
        <v>198539350</v>
      </c>
      <c r="E7" s="388"/>
      <c r="F7" s="66" t="s">
        <v>118</v>
      </c>
      <c r="G7" s="70"/>
      <c r="H7" s="66"/>
      <c r="I7" s="67"/>
      <c r="J7" s="71"/>
      <c r="K7" s="72"/>
      <c r="L7" s="73"/>
    </row>
    <row r="8" spans="2:12" ht="24.75" customHeight="1" x14ac:dyDescent="0.3">
      <c r="B8" s="382" t="s">
        <v>275</v>
      </c>
      <c r="C8" s="382"/>
      <c r="D8" s="388">
        <v>48796680</v>
      </c>
      <c r="E8" s="389"/>
      <c r="F8" s="66" t="s">
        <v>118</v>
      </c>
      <c r="G8" s="66"/>
      <c r="H8" s="67"/>
      <c r="I8" s="67"/>
      <c r="J8" s="67"/>
      <c r="K8" s="68"/>
      <c r="L8" s="68"/>
    </row>
    <row r="9" spans="2:12" ht="24.75" customHeight="1" x14ac:dyDescent="0.3">
      <c r="B9" s="382" t="s">
        <v>119</v>
      </c>
      <c r="C9" s="382"/>
      <c r="D9" s="391">
        <v>50245380</v>
      </c>
      <c r="E9" s="391"/>
      <c r="F9" s="66" t="s">
        <v>118</v>
      </c>
      <c r="G9" s="66"/>
      <c r="H9" s="67"/>
      <c r="I9" s="67"/>
      <c r="J9" s="67"/>
      <c r="K9" s="68"/>
      <c r="L9" s="68"/>
    </row>
    <row r="10" spans="2:12" ht="24.75" customHeight="1" x14ac:dyDescent="0.3">
      <c r="B10" s="382" t="s">
        <v>120</v>
      </c>
      <c r="C10" s="382"/>
      <c r="D10" s="391">
        <v>6000000</v>
      </c>
      <c r="E10" s="391"/>
      <c r="F10" s="66" t="s">
        <v>118</v>
      </c>
      <c r="G10" s="66"/>
      <c r="H10" s="67"/>
      <c r="I10" s="67"/>
      <c r="J10" s="67"/>
      <c r="K10" s="68"/>
      <c r="L10" s="68"/>
    </row>
    <row r="11" spans="2:12" ht="24.75" customHeight="1" x14ac:dyDescent="0.3">
      <c r="B11" s="382" t="s">
        <v>121</v>
      </c>
      <c r="C11" s="382"/>
      <c r="D11" s="388">
        <v>31092074</v>
      </c>
      <c r="E11" s="389"/>
      <c r="F11" s="66" t="s">
        <v>118</v>
      </c>
      <c r="G11" s="66"/>
      <c r="H11" s="67"/>
      <c r="I11" s="67"/>
      <c r="J11" s="67"/>
      <c r="K11" s="68"/>
      <c r="L11" s="68"/>
    </row>
    <row r="12" spans="2:12" ht="24.75" customHeight="1" x14ac:dyDescent="0.3">
      <c r="B12" s="382" t="s">
        <v>122</v>
      </c>
      <c r="C12" s="382"/>
      <c r="D12" s="388">
        <v>2403866</v>
      </c>
      <c r="E12" s="389"/>
      <c r="F12" s="66" t="s">
        <v>118</v>
      </c>
      <c r="G12" s="66"/>
      <c r="H12" s="67"/>
      <c r="I12" s="67"/>
      <c r="J12" s="67"/>
      <c r="K12" s="68"/>
      <c r="L12" s="68"/>
    </row>
    <row r="13" spans="2:12" ht="19.5" customHeight="1" x14ac:dyDescent="0.3">
      <c r="B13" s="66"/>
      <c r="C13" s="66"/>
      <c r="D13" s="66"/>
      <c r="E13" s="66"/>
      <c r="F13" s="66"/>
      <c r="G13" s="66"/>
      <c r="H13" s="67"/>
      <c r="I13" s="67"/>
      <c r="J13" s="67"/>
      <c r="K13" s="68"/>
      <c r="L13" s="68"/>
    </row>
    <row r="14" spans="2:12" ht="29.25" customHeight="1" x14ac:dyDescent="0.3">
      <c r="B14" s="66" t="s">
        <v>123</v>
      </c>
      <c r="C14" s="66"/>
      <c r="D14" s="66"/>
      <c r="E14" s="66"/>
      <c r="F14" s="66"/>
      <c r="G14" s="66"/>
      <c r="H14" s="67"/>
      <c r="I14" s="67"/>
      <c r="J14" s="67"/>
      <c r="K14" s="68"/>
      <c r="L14" s="68"/>
    </row>
    <row r="15" spans="2:12" ht="25.5" customHeight="1" x14ac:dyDescent="0.3">
      <c r="B15" s="382" t="s">
        <v>124</v>
      </c>
      <c r="C15" s="382"/>
      <c r="D15" s="390">
        <v>188344200</v>
      </c>
      <c r="E15" s="390"/>
      <c r="F15" s="66" t="s">
        <v>118</v>
      </c>
      <c r="G15" s="66"/>
      <c r="H15" s="67"/>
      <c r="I15" s="67"/>
      <c r="J15" s="67"/>
      <c r="K15" s="74"/>
      <c r="L15" s="74"/>
    </row>
    <row r="16" spans="2:12" ht="25.5" customHeight="1" x14ac:dyDescent="0.3">
      <c r="B16" s="382" t="s">
        <v>125</v>
      </c>
      <c r="C16" s="382"/>
      <c r="D16" s="387"/>
      <c r="E16" s="387"/>
      <c r="F16" s="66" t="s">
        <v>118</v>
      </c>
      <c r="G16" s="66"/>
      <c r="H16" s="67"/>
      <c r="I16" s="67"/>
      <c r="J16" s="67"/>
      <c r="K16" s="74"/>
      <c r="L16" s="74"/>
    </row>
    <row r="17" spans="2:12" ht="25.5" customHeight="1" x14ac:dyDescent="0.3">
      <c r="B17" s="382" t="s">
        <v>126</v>
      </c>
      <c r="C17" s="382"/>
      <c r="D17" s="386">
        <v>27736550</v>
      </c>
      <c r="E17" s="386"/>
      <c r="F17" s="66" t="s">
        <v>118</v>
      </c>
      <c r="G17" s="66"/>
      <c r="H17" s="67"/>
      <c r="I17" s="67"/>
      <c r="J17" s="67"/>
      <c r="K17" s="69"/>
      <c r="L17" s="69"/>
    </row>
    <row r="18" spans="2:12" ht="25.5" customHeight="1" x14ac:dyDescent="0.3">
      <c r="B18" s="382" t="s">
        <v>127</v>
      </c>
      <c r="C18" s="382"/>
      <c r="D18" s="383">
        <v>16563600</v>
      </c>
      <c r="E18" s="383"/>
      <c r="F18" s="66" t="s">
        <v>118</v>
      </c>
      <c r="G18" s="66"/>
      <c r="H18" s="67"/>
      <c r="I18" s="67"/>
      <c r="J18" s="67"/>
      <c r="K18" s="74"/>
      <c r="L18" s="74"/>
    </row>
    <row r="19" spans="2:12" ht="25.5" customHeight="1" x14ac:dyDescent="0.3">
      <c r="B19" s="382" t="s">
        <v>128</v>
      </c>
      <c r="C19" s="382"/>
      <c r="D19" s="386">
        <v>104433000</v>
      </c>
      <c r="E19" s="386"/>
      <c r="F19" s="66" t="s">
        <v>129</v>
      </c>
      <c r="G19" s="70">
        <v>73543000</v>
      </c>
      <c r="H19" s="66" t="s">
        <v>130</v>
      </c>
      <c r="I19" s="70">
        <v>30890000</v>
      </c>
      <c r="J19" s="66" t="s">
        <v>131</v>
      </c>
    </row>
    <row r="20" spans="2:12" ht="25.5" customHeight="1" x14ac:dyDescent="0.3">
      <c r="B20" s="382" t="s">
        <v>132</v>
      </c>
      <c r="C20" s="382"/>
      <c r="D20" s="383">
        <f>[1]총괄!L38</f>
        <v>0</v>
      </c>
      <c r="E20" s="383"/>
      <c r="F20" s="66" t="s">
        <v>118</v>
      </c>
      <c r="G20" s="66"/>
      <c r="H20" s="67"/>
      <c r="I20" s="67"/>
      <c r="J20" s="67"/>
      <c r="K20" s="74"/>
      <c r="L20" s="74"/>
    </row>
    <row r="21" spans="2:12" ht="25.5" customHeight="1" x14ac:dyDescent="0.3">
      <c r="B21" s="382" t="s">
        <v>133</v>
      </c>
      <c r="C21" s="382"/>
      <c r="D21" s="386">
        <v>0</v>
      </c>
      <c r="E21" s="386"/>
      <c r="F21" s="66" t="s">
        <v>134</v>
      </c>
      <c r="G21" s="66"/>
      <c r="H21" s="67"/>
      <c r="I21" s="67"/>
      <c r="J21" s="67"/>
      <c r="K21" s="74"/>
      <c r="L21" s="74"/>
    </row>
    <row r="22" spans="2:12" ht="25.5" customHeight="1" x14ac:dyDescent="0.3">
      <c r="B22" s="382" t="s">
        <v>135</v>
      </c>
      <c r="C22" s="382"/>
      <c r="D22" s="383">
        <f>[1]총괄!L41</f>
        <v>0</v>
      </c>
      <c r="E22" s="383"/>
      <c r="F22" s="66" t="s">
        <v>118</v>
      </c>
      <c r="G22" s="66"/>
      <c r="H22" s="67"/>
      <c r="I22" s="67"/>
      <c r="J22" s="67"/>
      <c r="K22" s="74"/>
      <c r="L22" s="74"/>
    </row>
    <row r="23" spans="2:12" ht="18" customHeight="1" x14ac:dyDescent="0.3">
      <c r="B23" s="384" t="s">
        <v>298</v>
      </c>
      <c r="C23" s="382"/>
      <c r="D23" s="382"/>
      <c r="E23" s="382"/>
      <c r="F23" s="382"/>
      <c r="G23" s="382"/>
      <c r="H23" s="382"/>
      <c r="I23" s="382"/>
      <c r="J23" s="385"/>
      <c r="K23" s="68"/>
      <c r="L23" s="68"/>
    </row>
    <row r="24" spans="2:12" ht="18" customHeight="1" x14ac:dyDescent="0.3">
      <c r="B24" s="66"/>
      <c r="C24" s="66"/>
      <c r="D24" s="66"/>
      <c r="E24" s="66"/>
      <c r="F24" s="66"/>
      <c r="G24" s="66"/>
      <c r="H24" s="66"/>
      <c r="I24" s="66"/>
      <c r="J24" s="67"/>
      <c r="K24" s="68"/>
      <c r="L24" s="68"/>
    </row>
    <row r="25" spans="2:12" ht="18" customHeight="1" x14ac:dyDescent="0.3">
      <c r="B25" s="66" t="s">
        <v>136</v>
      </c>
      <c r="C25" s="66"/>
      <c r="D25" s="66"/>
      <c r="E25" s="66"/>
      <c r="F25" s="66"/>
      <c r="G25" s="66"/>
      <c r="H25" s="66"/>
      <c r="I25" s="66"/>
      <c r="J25" s="67"/>
      <c r="K25" s="68"/>
      <c r="L25" s="68"/>
    </row>
    <row r="26" spans="2:12" ht="18" customHeight="1" x14ac:dyDescent="0.3">
      <c r="B26" s="66" t="s">
        <v>137</v>
      </c>
      <c r="C26" s="66"/>
      <c r="D26" s="66"/>
      <c r="E26" s="66"/>
      <c r="F26" s="66"/>
      <c r="G26" s="66"/>
      <c r="H26" s="66"/>
      <c r="I26" s="66"/>
      <c r="J26" s="67"/>
      <c r="K26" s="68"/>
      <c r="L26" s="68"/>
    </row>
    <row r="27" spans="2:12" ht="18" customHeight="1" x14ac:dyDescent="0.3">
      <c r="B27" s="66" t="s">
        <v>138</v>
      </c>
      <c r="C27" s="66"/>
      <c r="D27" s="66"/>
      <c r="E27" s="66"/>
      <c r="F27" s="66"/>
      <c r="G27" s="66"/>
      <c r="H27" s="66"/>
      <c r="I27" s="66"/>
      <c r="J27" s="67"/>
      <c r="K27" s="68"/>
      <c r="L27" s="68"/>
    </row>
    <row r="28" spans="2:12" ht="18" customHeight="1" x14ac:dyDescent="0.3">
      <c r="B28" s="66"/>
      <c r="C28" s="66"/>
      <c r="D28" s="66"/>
      <c r="E28" s="66"/>
      <c r="F28" s="66"/>
      <c r="G28" s="66"/>
      <c r="H28" s="66"/>
      <c r="I28" s="66"/>
      <c r="J28" s="67"/>
      <c r="K28" s="68"/>
      <c r="L28" s="68"/>
    </row>
    <row r="29" spans="2:12" ht="18" customHeight="1" x14ac:dyDescent="0.3">
      <c r="B29" s="66" t="s">
        <v>139</v>
      </c>
      <c r="C29" s="66"/>
      <c r="D29" s="66"/>
      <c r="E29" s="66"/>
      <c r="F29" s="66"/>
      <c r="G29" s="66"/>
      <c r="H29" s="66"/>
      <c r="I29" s="66"/>
      <c r="J29" s="67"/>
      <c r="K29" s="68"/>
      <c r="L29" s="68"/>
    </row>
    <row r="30" spans="2:12" ht="18" customHeight="1" x14ac:dyDescent="0.3">
      <c r="B30" s="66" t="s">
        <v>140</v>
      </c>
      <c r="C30" s="66"/>
      <c r="D30" s="66"/>
      <c r="E30" s="66"/>
      <c r="F30" s="66"/>
      <c r="G30" s="66"/>
      <c r="H30" s="66"/>
      <c r="I30" s="66"/>
      <c r="J30" s="67"/>
      <c r="K30" s="68"/>
      <c r="L30" s="68"/>
    </row>
    <row r="31" spans="2:12" ht="18" customHeight="1" x14ac:dyDescent="0.3">
      <c r="B31" s="66" t="s">
        <v>141</v>
      </c>
      <c r="C31" s="66"/>
      <c r="D31" s="66"/>
      <c r="E31" s="66"/>
      <c r="F31" s="66"/>
      <c r="G31" s="66"/>
      <c r="H31" s="66"/>
      <c r="I31" s="66"/>
      <c r="J31" s="67"/>
      <c r="K31" s="68"/>
      <c r="L31" s="68"/>
    </row>
  </sheetData>
  <mergeCells count="32">
    <mergeCell ref="B1:J1"/>
    <mergeCell ref="E4:F4"/>
    <mergeCell ref="G4:H4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5:C15"/>
    <mergeCell ref="D15:E15"/>
    <mergeCell ref="B16:C16"/>
    <mergeCell ref="D16:E16"/>
    <mergeCell ref="B17:C17"/>
    <mergeCell ref="D17:E17"/>
    <mergeCell ref="B18:C18"/>
    <mergeCell ref="D18:E18"/>
    <mergeCell ref="B22:C22"/>
    <mergeCell ref="D22:E22"/>
    <mergeCell ref="B23:J23"/>
    <mergeCell ref="B19:C19"/>
    <mergeCell ref="D19:E19"/>
    <mergeCell ref="B20:C20"/>
    <mergeCell ref="D20:E20"/>
    <mergeCell ref="B21:C21"/>
    <mergeCell ref="D21:E21"/>
  </mergeCells>
  <phoneticPr fontId="1" type="noConversion"/>
  <pageMargins left="0.31" right="0.31" top="0.75" bottom="0.75" header="0.31" footer="0.3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2"/>
  <sheetViews>
    <sheetView tabSelected="1" workbookViewId="0">
      <selection activeCell="I11" sqref="I11"/>
    </sheetView>
  </sheetViews>
  <sheetFormatPr defaultRowHeight="16.5" x14ac:dyDescent="0.3"/>
  <cols>
    <col min="5" max="7" width="11.125" customWidth="1"/>
    <col min="11" max="12" width="11.875" customWidth="1"/>
    <col min="13" max="13" width="10.875" customWidth="1"/>
  </cols>
  <sheetData>
    <row r="1" spans="1:15" s="75" customFormat="1" ht="42" customHeight="1" x14ac:dyDescent="0.3">
      <c r="A1" s="404" t="s">
        <v>299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</row>
    <row r="2" spans="1:15" s="75" customFormat="1" ht="25.15" customHeight="1" x14ac:dyDescent="0.3">
      <c r="A2" s="76" t="s">
        <v>176</v>
      </c>
      <c r="B2" s="77"/>
      <c r="C2" s="77"/>
      <c r="D2" s="77"/>
      <c r="E2" s="78"/>
      <c r="F2" s="79"/>
      <c r="G2" s="78"/>
      <c r="H2" s="80"/>
      <c r="I2" s="80"/>
      <c r="J2" s="80"/>
      <c r="K2" s="78"/>
      <c r="L2" s="78"/>
      <c r="M2" s="195" t="s">
        <v>142</v>
      </c>
    </row>
    <row r="3" spans="1:15" s="69" customFormat="1" ht="28.9" customHeight="1" thickBot="1" x14ac:dyDescent="0.35">
      <c r="A3" s="405" t="s">
        <v>143</v>
      </c>
      <c r="B3" s="406"/>
      <c r="C3" s="406"/>
      <c r="D3" s="406"/>
      <c r="E3" s="406"/>
      <c r="F3" s="406"/>
      <c r="G3" s="406"/>
      <c r="H3" s="405" t="s">
        <v>144</v>
      </c>
      <c r="I3" s="406"/>
      <c r="J3" s="406"/>
      <c r="K3" s="406"/>
      <c r="L3" s="406"/>
      <c r="M3" s="407"/>
    </row>
    <row r="4" spans="1:15" s="81" customFormat="1" ht="15" customHeight="1" x14ac:dyDescent="0.3">
      <c r="A4" s="408" t="s">
        <v>145</v>
      </c>
      <c r="B4" s="409"/>
      <c r="C4" s="410"/>
      <c r="D4" s="411"/>
      <c r="E4" s="412" t="s">
        <v>177</v>
      </c>
      <c r="F4" s="414" t="s">
        <v>300</v>
      </c>
      <c r="G4" s="415" t="s">
        <v>146</v>
      </c>
      <c r="H4" s="408" t="s">
        <v>145</v>
      </c>
      <c r="I4" s="409"/>
      <c r="J4" s="411"/>
      <c r="K4" s="412" t="s">
        <v>177</v>
      </c>
      <c r="L4" s="414" t="s">
        <v>300</v>
      </c>
      <c r="M4" s="417" t="s">
        <v>146</v>
      </c>
    </row>
    <row r="5" spans="1:15" s="81" customFormat="1" ht="21.6" customHeight="1" thickBot="1" x14ac:dyDescent="0.35">
      <c r="A5" s="82" t="s">
        <v>3</v>
      </c>
      <c r="B5" s="83" t="s">
        <v>4</v>
      </c>
      <c r="C5" s="83" t="s">
        <v>5</v>
      </c>
      <c r="D5" s="84" t="s">
        <v>147</v>
      </c>
      <c r="E5" s="413"/>
      <c r="F5" s="413"/>
      <c r="G5" s="416"/>
      <c r="H5" s="82" t="s">
        <v>3</v>
      </c>
      <c r="I5" s="83" t="s">
        <v>4</v>
      </c>
      <c r="J5" s="84" t="s">
        <v>5</v>
      </c>
      <c r="K5" s="413"/>
      <c r="L5" s="413"/>
      <c r="M5" s="418"/>
      <c r="N5" s="85"/>
    </row>
    <row r="6" spans="1:15" s="90" customFormat="1" ht="23.65" customHeight="1" thickTop="1" thickBot="1" x14ac:dyDescent="0.35">
      <c r="A6" s="397" t="s">
        <v>148</v>
      </c>
      <c r="B6" s="398"/>
      <c r="C6" s="399"/>
      <c r="D6" s="400"/>
      <c r="E6" s="86">
        <v>310274570</v>
      </c>
      <c r="F6" s="86">
        <v>337077350</v>
      </c>
      <c r="G6" s="86">
        <v>26802780</v>
      </c>
      <c r="H6" s="397" t="s">
        <v>148</v>
      </c>
      <c r="I6" s="398"/>
      <c r="J6" s="400"/>
      <c r="K6" s="87">
        <v>310274570</v>
      </c>
      <c r="L6" s="87">
        <v>337077350</v>
      </c>
      <c r="M6" s="88">
        <v>26802780</v>
      </c>
      <c r="N6" s="89"/>
      <c r="O6" s="89"/>
    </row>
    <row r="7" spans="1:15" s="99" customFormat="1" ht="23.65" customHeight="1" thickTop="1" x14ac:dyDescent="0.3">
      <c r="A7" s="91" t="s">
        <v>149</v>
      </c>
      <c r="B7" s="401" t="s">
        <v>150</v>
      </c>
      <c r="C7" s="402"/>
      <c r="D7" s="403"/>
      <c r="E7" s="92">
        <v>186437570</v>
      </c>
      <c r="F7" s="92">
        <v>198539350</v>
      </c>
      <c r="G7" s="93">
        <v>12101780</v>
      </c>
      <c r="H7" s="94" t="s">
        <v>9</v>
      </c>
      <c r="I7" s="401" t="s">
        <v>150</v>
      </c>
      <c r="J7" s="403"/>
      <c r="K7" s="95">
        <v>202453970</v>
      </c>
      <c r="L7" s="95">
        <v>216080750</v>
      </c>
      <c r="M7" s="96">
        <v>13626780</v>
      </c>
      <c r="N7" s="97"/>
      <c r="O7" s="98"/>
    </row>
    <row r="8" spans="1:15" s="110" customFormat="1" ht="23.65" customHeight="1" x14ac:dyDescent="0.3">
      <c r="A8" s="100"/>
      <c r="B8" s="101" t="s">
        <v>151</v>
      </c>
      <c r="C8" s="101" t="s">
        <v>152</v>
      </c>
      <c r="D8" s="102" t="s">
        <v>153</v>
      </c>
      <c r="E8" s="104">
        <v>186437570</v>
      </c>
      <c r="F8" s="104">
        <v>198539350</v>
      </c>
      <c r="G8" s="93">
        <v>12101780</v>
      </c>
      <c r="H8" s="105"/>
      <c r="I8" s="106" t="s">
        <v>10</v>
      </c>
      <c r="J8" s="102" t="s">
        <v>153</v>
      </c>
      <c r="K8" s="107">
        <v>172455270</v>
      </c>
      <c r="L8" s="107">
        <v>188344200</v>
      </c>
      <c r="M8" s="108">
        <v>15888930</v>
      </c>
      <c r="N8" s="109"/>
      <c r="O8" s="109"/>
    </row>
    <row r="9" spans="1:15" s="110" customFormat="1" ht="23.65" customHeight="1" x14ac:dyDescent="0.3">
      <c r="A9" s="111"/>
      <c r="B9" s="112"/>
      <c r="C9" s="112"/>
      <c r="D9" s="113" t="s">
        <v>10</v>
      </c>
      <c r="E9" s="114">
        <v>156360570</v>
      </c>
      <c r="F9" s="114">
        <v>175119350</v>
      </c>
      <c r="G9" s="115">
        <v>18758780</v>
      </c>
      <c r="H9" s="111"/>
      <c r="I9" s="116"/>
      <c r="J9" s="113" t="s">
        <v>154</v>
      </c>
      <c r="K9" s="117">
        <v>119311460</v>
      </c>
      <c r="L9" s="117">
        <v>135035600</v>
      </c>
      <c r="M9" s="118">
        <v>15724140</v>
      </c>
    </row>
    <row r="10" spans="1:15" s="110" customFormat="1" ht="23.65" customHeight="1" x14ac:dyDescent="0.3">
      <c r="A10" s="111"/>
      <c r="B10" s="119"/>
      <c r="C10" s="119"/>
      <c r="D10" s="113" t="s">
        <v>15</v>
      </c>
      <c r="E10" s="120">
        <v>6440000</v>
      </c>
      <c r="F10" s="120">
        <v>6440000</v>
      </c>
      <c r="G10" s="115">
        <v>0</v>
      </c>
      <c r="H10" s="111"/>
      <c r="I10" s="121"/>
      <c r="J10" s="122" t="s">
        <v>270</v>
      </c>
      <c r="K10" s="117">
        <v>12917920</v>
      </c>
      <c r="L10" s="117">
        <v>10050070</v>
      </c>
      <c r="M10" s="118">
        <v>-2867850</v>
      </c>
      <c r="N10" s="310"/>
    </row>
    <row r="11" spans="1:15" s="110" customFormat="1" ht="23.65" customHeight="1" x14ac:dyDescent="0.3">
      <c r="A11" s="111"/>
      <c r="B11" s="123"/>
      <c r="C11" s="123"/>
      <c r="D11" s="122" t="s">
        <v>276</v>
      </c>
      <c r="E11" s="124">
        <v>12775000</v>
      </c>
      <c r="F11" s="124">
        <v>6120000</v>
      </c>
      <c r="G11" s="115">
        <v>-6655000</v>
      </c>
      <c r="H11" s="111"/>
      <c r="I11" s="121"/>
      <c r="J11" s="122" t="s">
        <v>155</v>
      </c>
      <c r="K11" s="117">
        <v>12502280</v>
      </c>
      <c r="L11" s="117">
        <v>13739620</v>
      </c>
      <c r="M11" s="118">
        <v>1237340</v>
      </c>
      <c r="N11" s="109"/>
    </row>
    <row r="12" spans="1:15" s="110" customFormat="1" ht="23.65" customHeight="1" x14ac:dyDescent="0.3">
      <c r="A12" s="111"/>
      <c r="B12" s="123"/>
      <c r="C12" s="123"/>
      <c r="D12" s="125" t="s">
        <v>255</v>
      </c>
      <c r="E12" s="126">
        <v>10862000</v>
      </c>
      <c r="F12" s="126">
        <v>10862000</v>
      </c>
      <c r="G12" s="115">
        <v>0</v>
      </c>
      <c r="H12" s="127"/>
      <c r="I12" s="128"/>
      <c r="J12" s="129" t="s">
        <v>156</v>
      </c>
      <c r="K12" s="117">
        <v>11557780</v>
      </c>
      <c r="L12" s="117">
        <v>12367200</v>
      </c>
      <c r="M12" s="130">
        <v>809420</v>
      </c>
    </row>
    <row r="13" spans="1:15" s="110" customFormat="1" ht="23.65" customHeight="1" x14ac:dyDescent="0.3">
      <c r="A13" s="111"/>
      <c r="B13" s="119"/>
      <c r="C13" s="119"/>
      <c r="D13" s="131"/>
      <c r="E13" s="126"/>
      <c r="F13" s="126"/>
      <c r="G13" s="115">
        <v>0</v>
      </c>
      <c r="H13" s="127"/>
      <c r="I13" s="128"/>
      <c r="J13" s="122" t="s">
        <v>264</v>
      </c>
      <c r="K13" s="117">
        <v>4057080</v>
      </c>
      <c r="L13" s="117">
        <v>10555000</v>
      </c>
      <c r="M13" s="130">
        <v>6497920</v>
      </c>
    </row>
    <row r="14" spans="1:15" s="110" customFormat="1" ht="23.65" customHeight="1" x14ac:dyDescent="0.3">
      <c r="A14" s="111"/>
      <c r="B14" s="119"/>
      <c r="C14" s="119"/>
      <c r="D14" s="131"/>
      <c r="E14" s="126"/>
      <c r="F14" s="126"/>
      <c r="G14" s="115"/>
      <c r="H14" s="127"/>
      <c r="I14" s="128"/>
      <c r="J14" s="122" t="s">
        <v>265</v>
      </c>
      <c r="K14" s="117">
        <v>10628750</v>
      </c>
      <c r="L14" s="117">
        <v>4996710</v>
      </c>
      <c r="M14" s="130">
        <v>-5632040</v>
      </c>
    </row>
    <row r="15" spans="1:15" s="110" customFormat="1" ht="23.65" customHeight="1" x14ac:dyDescent="0.3">
      <c r="A15" s="111"/>
      <c r="B15" s="119"/>
      <c r="C15" s="119"/>
      <c r="D15" s="131"/>
      <c r="E15" s="126"/>
      <c r="F15" s="126"/>
      <c r="G15" s="115"/>
      <c r="H15" s="127"/>
      <c r="I15" s="128"/>
      <c r="J15" s="122" t="s">
        <v>325</v>
      </c>
      <c r="K15" s="117">
        <v>480000</v>
      </c>
      <c r="L15" s="117">
        <v>600000</v>
      </c>
      <c r="M15" s="130">
        <v>120000</v>
      </c>
    </row>
    <row r="16" spans="1:15" s="110" customFormat="1" ht="23.65" customHeight="1" x14ac:dyDescent="0.3">
      <c r="A16" s="111"/>
      <c r="B16" s="119"/>
      <c r="C16" s="119"/>
      <c r="D16" s="122"/>
      <c r="E16" s="126"/>
      <c r="F16" s="126"/>
      <c r="G16" s="132">
        <v>0</v>
      </c>
      <c r="H16" s="127"/>
      <c r="I16" s="128"/>
      <c r="J16" s="129" t="s">
        <v>54</v>
      </c>
      <c r="K16" s="117">
        <v>1000000</v>
      </c>
      <c r="L16" s="117">
        <v>1000000</v>
      </c>
      <c r="M16" s="130">
        <v>0</v>
      </c>
    </row>
    <row r="17" spans="1:16" s="110" customFormat="1" ht="23.65" customHeight="1" x14ac:dyDescent="0.3">
      <c r="A17" s="133" t="s">
        <v>157</v>
      </c>
      <c r="B17" s="134" t="s">
        <v>158</v>
      </c>
      <c r="C17" s="134" t="s">
        <v>158</v>
      </c>
      <c r="D17" s="102" t="s">
        <v>153</v>
      </c>
      <c r="E17" s="104">
        <v>43734580</v>
      </c>
      <c r="F17" s="104">
        <v>48796680</v>
      </c>
      <c r="G17" s="104">
        <v>5062100</v>
      </c>
      <c r="H17" s="127"/>
      <c r="I17" s="106" t="s">
        <v>159</v>
      </c>
      <c r="J17" s="102"/>
      <c r="K17" s="107"/>
      <c r="L17" s="107"/>
      <c r="M17" s="135"/>
    </row>
    <row r="18" spans="1:16" s="110" customFormat="1" ht="23.65" customHeight="1" x14ac:dyDescent="0.3">
      <c r="A18" s="136" t="s">
        <v>160</v>
      </c>
      <c r="B18" s="102" t="s">
        <v>160</v>
      </c>
      <c r="C18" s="102"/>
      <c r="D18" s="102" t="s">
        <v>153</v>
      </c>
      <c r="E18" s="104">
        <v>50000000</v>
      </c>
      <c r="F18" s="104">
        <v>50245380</v>
      </c>
      <c r="G18" s="107">
        <v>245380</v>
      </c>
      <c r="H18" s="111"/>
      <c r="I18" s="116"/>
      <c r="J18" s="113" t="s">
        <v>161</v>
      </c>
      <c r="K18" s="117"/>
      <c r="L18" s="117"/>
      <c r="M18" s="130"/>
    </row>
    <row r="19" spans="1:16" s="141" customFormat="1" ht="23.65" customHeight="1" x14ac:dyDescent="0.3">
      <c r="A19" s="100"/>
      <c r="B19" s="137"/>
      <c r="C19" s="138" t="s">
        <v>162</v>
      </c>
      <c r="D19" s="113"/>
      <c r="E19" s="126">
        <v>0</v>
      </c>
      <c r="F19" s="126">
        <v>245380</v>
      </c>
      <c r="G19" s="132">
        <v>245380</v>
      </c>
      <c r="H19" s="127"/>
      <c r="I19" s="128"/>
      <c r="J19" s="139" t="s">
        <v>163</v>
      </c>
      <c r="K19" s="140"/>
      <c r="L19" s="140"/>
      <c r="M19" s="130"/>
    </row>
    <row r="20" spans="1:16" s="141" customFormat="1" ht="23.65" customHeight="1" x14ac:dyDescent="0.3">
      <c r="A20" s="111"/>
      <c r="B20" s="137"/>
      <c r="C20" s="142" t="s">
        <v>164</v>
      </c>
      <c r="D20" s="113"/>
      <c r="E20" s="126">
        <v>50000000</v>
      </c>
      <c r="F20" s="126">
        <v>50000000</v>
      </c>
      <c r="G20" s="132">
        <v>0</v>
      </c>
      <c r="H20" s="127"/>
      <c r="I20" s="128"/>
      <c r="J20" s="139" t="s">
        <v>165</v>
      </c>
      <c r="K20" s="140"/>
      <c r="L20" s="140"/>
      <c r="M20" s="130">
        <v>0</v>
      </c>
    </row>
    <row r="21" spans="1:16" s="141" customFormat="1" ht="23.65" customHeight="1" x14ac:dyDescent="0.3">
      <c r="A21" s="136" t="s">
        <v>166</v>
      </c>
      <c r="B21" s="143" t="s">
        <v>166</v>
      </c>
      <c r="C21" s="143" t="s">
        <v>167</v>
      </c>
      <c r="D21" s="363" t="s">
        <v>323</v>
      </c>
      <c r="E21" s="144"/>
      <c r="F21" s="144">
        <v>6000000</v>
      </c>
      <c r="G21" s="104">
        <v>6000000</v>
      </c>
      <c r="H21" s="127"/>
      <c r="I21" s="106" t="s">
        <v>15</v>
      </c>
      <c r="J21" s="102" t="s">
        <v>153</v>
      </c>
      <c r="K21" s="107">
        <v>27998700</v>
      </c>
      <c r="L21" s="107">
        <v>27736550</v>
      </c>
      <c r="M21" s="135">
        <v>-262150</v>
      </c>
    </row>
    <row r="22" spans="1:16" s="141" customFormat="1" ht="23.65" customHeight="1" x14ac:dyDescent="0.3">
      <c r="A22" s="136" t="s">
        <v>32</v>
      </c>
      <c r="B22" s="102" t="s">
        <v>32</v>
      </c>
      <c r="C22" s="364" t="s">
        <v>324</v>
      </c>
      <c r="D22" s="102" t="s">
        <v>153</v>
      </c>
      <c r="E22" s="103">
        <v>27696723</v>
      </c>
      <c r="F22" s="103">
        <v>31092074</v>
      </c>
      <c r="G22" s="104">
        <v>3395351</v>
      </c>
      <c r="H22" s="145"/>
      <c r="I22" s="116"/>
      <c r="J22" s="113" t="s">
        <v>55</v>
      </c>
      <c r="K22" s="117">
        <v>700000</v>
      </c>
      <c r="L22" s="117">
        <v>700000</v>
      </c>
      <c r="M22" s="118">
        <v>0</v>
      </c>
    </row>
    <row r="23" spans="1:16" s="110" customFormat="1" ht="23.65" customHeight="1" x14ac:dyDescent="0.3">
      <c r="A23" s="111"/>
      <c r="B23" s="137"/>
      <c r="C23" s="137"/>
      <c r="D23" s="146" t="s">
        <v>178</v>
      </c>
      <c r="E23" s="124">
        <v>0</v>
      </c>
      <c r="F23" s="124">
        <v>0</v>
      </c>
      <c r="G23" s="132"/>
      <c r="H23" s="111"/>
      <c r="I23" s="128"/>
      <c r="J23" s="129" t="s">
        <v>168</v>
      </c>
      <c r="K23" s="140">
        <v>9190780</v>
      </c>
      <c r="L23" s="140">
        <v>8878470</v>
      </c>
      <c r="M23" s="130">
        <v>-312310</v>
      </c>
    </row>
    <row r="24" spans="1:16" s="110" customFormat="1" ht="23.65" customHeight="1" x14ac:dyDescent="0.3">
      <c r="A24" s="111"/>
      <c r="B24" s="137"/>
      <c r="C24" s="137"/>
      <c r="D24" s="147" t="s">
        <v>269</v>
      </c>
      <c r="E24" s="126">
        <v>2696723</v>
      </c>
      <c r="F24" s="126">
        <v>4475316</v>
      </c>
      <c r="G24" s="132">
        <v>1778593</v>
      </c>
      <c r="H24" s="127"/>
      <c r="I24" s="121"/>
      <c r="J24" s="113" t="s">
        <v>38</v>
      </c>
      <c r="K24" s="117">
        <v>8107920</v>
      </c>
      <c r="L24" s="117">
        <v>8158080</v>
      </c>
      <c r="M24" s="118">
        <v>50160</v>
      </c>
      <c r="P24" s="109"/>
    </row>
    <row r="25" spans="1:16" s="141" customFormat="1" ht="23.65" customHeight="1" x14ac:dyDescent="0.3">
      <c r="A25" s="111"/>
      <c r="B25" s="137"/>
      <c r="C25" s="137"/>
      <c r="D25" s="148" t="s">
        <v>167</v>
      </c>
      <c r="E25" s="126"/>
      <c r="F25" s="126"/>
      <c r="G25" s="149"/>
      <c r="H25" s="111"/>
      <c r="I25" s="121"/>
      <c r="J25" s="113" t="s">
        <v>58</v>
      </c>
      <c r="K25" s="117">
        <v>5500000</v>
      </c>
      <c r="L25" s="117">
        <v>5500000</v>
      </c>
      <c r="M25" s="118">
        <v>0</v>
      </c>
    </row>
    <row r="26" spans="1:16" s="141" customFormat="1" ht="23.65" customHeight="1" x14ac:dyDescent="0.3">
      <c r="A26" s="111"/>
      <c r="B26" s="150"/>
      <c r="C26" s="150"/>
      <c r="D26" s="151" t="s">
        <v>169</v>
      </c>
      <c r="E26" s="126">
        <v>25000000</v>
      </c>
      <c r="F26" s="126">
        <v>26616758</v>
      </c>
      <c r="G26" s="132">
        <v>1616758</v>
      </c>
      <c r="H26" s="111"/>
      <c r="I26" s="121"/>
      <c r="J26" s="113" t="s">
        <v>266</v>
      </c>
      <c r="K26" s="117">
        <v>4500000</v>
      </c>
      <c r="L26" s="117">
        <v>4500000</v>
      </c>
      <c r="M26" s="118">
        <v>0</v>
      </c>
    </row>
    <row r="27" spans="1:16" s="141" customFormat="1" ht="23.65" customHeight="1" x14ac:dyDescent="0.3">
      <c r="A27" s="136" t="s">
        <v>34</v>
      </c>
      <c r="B27" s="102" t="s">
        <v>34</v>
      </c>
      <c r="C27" s="102"/>
      <c r="D27" s="102" t="s">
        <v>153</v>
      </c>
      <c r="E27" s="104">
        <v>2405697</v>
      </c>
      <c r="F27" s="104">
        <v>2403866</v>
      </c>
      <c r="G27" s="104">
        <v>-1831</v>
      </c>
      <c r="H27" s="152" t="s">
        <v>170</v>
      </c>
      <c r="I27" s="106" t="s">
        <v>19</v>
      </c>
      <c r="J27" s="102" t="s">
        <v>153</v>
      </c>
      <c r="K27" s="107">
        <v>10573600</v>
      </c>
      <c r="L27" s="107">
        <v>16563600</v>
      </c>
      <c r="M27" s="135">
        <v>5990000</v>
      </c>
    </row>
    <row r="28" spans="1:16" s="110" customFormat="1" ht="23.65" customHeight="1" x14ac:dyDescent="0.3">
      <c r="A28" s="153"/>
      <c r="B28" s="154"/>
      <c r="C28" s="155" t="s">
        <v>179</v>
      </c>
      <c r="D28" s="156" t="s">
        <v>267</v>
      </c>
      <c r="E28" s="126">
        <v>2400000</v>
      </c>
      <c r="F28" s="126">
        <v>2400000</v>
      </c>
      <c r="G28" s="132"/>
      <c r="H28" s="157"/>
      <c r="I28" s="121"/>
      <c r="J28" s="158" t="s">
        <v>256</v>
      </c>
      <c r="K28" s="117">
        <v>2000000</v>
      </c>
      <c r="L28" s="117">
        <v>8000000</v>
      </c>
      <c r="M28" s="118">
        <v>6000000</v>
      </c>
      <c r="N28" s="159"/>
    </row>
    <row r="29" spans="1:16" s="110" customFormat="1" ht="23.65" customHeight="1" x14ac:dyDescent="0.3">
      <c r="A29" s="160"/>
      <c r="B29" s="161"/>
      <c r="C29" s="162" t="s">
        <v>85</v>
      </c>
      <c r="D29" s="163" t="s">
        <v>268</v>
      </c>
      <c r="E29" s="164">
        <v>697</v>
      </c>
      <c r="F29" s="164">
        <v>1004</v>
      </c>
      <c r="G29" s="132">
        <v>307</v>
      </c>
      <c r="H29" s="145"/>
      <c r="I29" s="121"/>
      <c r="J29" s="158" t="s">
        <v>180</v>
      </c>
      <c r="K29" s="117">
        <v>7000000</v>
      </c>
      <c r="L29" s="117">
        <v>7000000</v>
      </c>
      <c r="M29" s="118">
        <v>0</v>
      </c>
      <c r="N29" s="159"/>
    </row>
    <row r="30" spans="1:16" s="110" customFormat="1" ht="23.65" customHeight="1" x14ac:dyDescent="0.3">
      <c r="A30" s="160"/>
      <c r="B30" s="161"/>
      <c r="C30" s="154"/>
      <c r="D30" s="156" t="s">
        <v>167</v>
      </c>
      <c r="E30" s="167">
        <v>0</v>
      </c>
      <c r="F30" s="167">
        <v>0</v>
      </c>
      <c r="G30" s="168">
        <v>0</v>
      </c>
      <c r="H30" s="145"/>
      <c r="I30" s="121"/>
      <c r="J30" s="138" t="s">
        <v>171</v>
      </c>
      <c r="K30" s="117">
        <v>1573600</v>
      </c>
      <c r="L30" s="117">
        <v>1563600</v>
      </c>
      <c r="M30" s="118">
        <v>-10000</v>
      </c>
      <c r="N30" s="165"/>
      <c r="O30" s="165"/>
    </row>
    <row r="31" spans="1:16" s="110" customFormat="1" ht="23.65" customHeight="1" x14ac:dyDescent="0.3">
      <c r="A31" s="160"/>
      <c r="B31" s="166"/>
      <c r="C31" s="161"/>
      <c r="D31" s="156" t="s">
        <v>160</v>
      </c>
      <c r="E31" s="126">
        <v>5000</v>
      </c>
      <c r="F31" s="126">
        <v>2862</v>
      </c>
      <c r="G31" s="132">
        <v>-2138</v>
      </c>
      <c r="H31" s="136" t="s">
        <v>26</v>
      </c>
      <c r="I31" s="106" t="s">
        <v>150</v>
      </c>
      <c r="J31" s="102"/>
      <c r="K31" s="107">
        <v>99247000</v>
      </c>
      <c r="L31" s="107">
        <v>104433000</v>
      </c>
      <c r="M31" s="135">
        <v>5186000</v>
      </c>
      <c r="N31" s="165"/>
      <c r="O31" s="165"/>
    </row>
    <row r="32" spans="1:16" s="110" customFormat="1" ht="23.65" customHeight="1" x14ac:dyDescent="0.3">
      <c r="A32" s="160"/>
      <c r="B32" s="161"/>
      <c r="C32" s="306"/>
      <c r="D32" s="146" t="s">
        <v>178</v>
      </c>
      <c r="E32" s="124">
        <v>0</v>
      </c>
      <c r="F32" s="124">
        <v>0</v>
      </c>
      <c r="G32" s="307">
        <v>0</v>
      </c>
      <c r="H32" s="157"/>
      <c r="I32" s="106" t="s">
        <v>15</v>
      </c>
      <c r="J32" s="102" t="s">
        <v>153</v>
      </c>
      <c r="K32" s="107">
        <v>68357000</v>
      </c>
      <c r="L32" s="107">
        <v>73543000</v>
      </c>
      <c r="M32" s="135">
        <v>-3000000</v>
      </c>
    </row>
    <row r="33" spans="1:15" s="141" customFormat="1" ht="23.65" customHeight="1" thickBot="1" x14ac:dyDescent="0.35">
      <c r="A33" s="169"/>
      <c r="B33" s="304"/>
      <c r="C33" s="308"/>
      <c r="D33" s="308"/>
      <c r="E33" s="309"/>
      <c r="F33" s="309"/>
      <c r="G33" s="305"/>
      <c r="H33" s="157"/>
      <c r="I33" s="116"/>
      <c r="J33" s="113" t="s">
        <v>39</v>
      </c>
      <c r="K33" s="117">
        <v>18000000</v>
      </c>
      <c r="L33" s="117">
        <v>21600000</v>
      </c>
      <c r="M33" s="118">
        <v>3600000</v>
      </c>
    </row>
    <row r="34" spans="1:15" s="141" customFormat="1" ht="23.65" customHeight="1" x14ac:dyDescent="0.3">
      <c r="A34" s="170"/>
      <c r="B34" s="171"/>
      <c r="C34" s="171"/>
      <c r="D34" s="172"/>
      <c r="E34" s="173"/>
      <c r="F34" s="173"/>
      <c r="G34" s="174"/>
      <c r="H34" s="111"/>
      <c r="I34" s="121"/>
      <c r="J34" s="113" t="s">
        <v>40</v>
      </c>
      <c r="K34" s="117">
        <v>2500000</v>
      </c>
      <c r="L34" s="117">
        <v>3000000</v>
      </c>
      <c r="M34" s="118">
        <v>500000</v>
      </c>
    </row>
    <row r="35" spans="1:15" s="110" customFormat="1" ht="23.65" customHeight="1" x14ac:dyDescent="0.3">
      <c r="A35" s="175"/>
      <c r="B35" s="171"/>
      <c r="C35" s="171"/>
      <c r="D35" s="176"/>
      <c r="E35" s="171"/>
      <c r="F35" s="171"/>
      <c r="G35" s="177"/>
      <c r="H35" s="111"/>
      <c r="I35" s="121"/>
      <c r="J35" s="113" t="s">
        <v>41</v>
      </c>
      <c r="K35" s="117">
        <v>4000000</v>
      </c>
      <c r="L35" s="117">
        <v>4000000</v>
      </c>
      <c r="M35" s="118">
        <v>0</v>
      </c>
    </row>
    <row r="36" spans="1:15" s="159" customFormat="1" ht="23.65" customHeight="1" x14ac:dyDescent="0.3">
      <c r="A36" s="175"/>
      <c r="B36" s="178"/>
      <c r="C36" s="178"/>
      <c r="D36" s="172"/>
      <c r="E36" s="173"/>
      <c r="F36" s="173"/>
      <c r="G36" s="174"/>
      <c r="H36" s="111"/>
      <c r="I36" s="121"/>
      <c r="J36" s="113" t="s">
        <v>65</v>
      </c>
      <c r="K36" s="117">
        <v>1200000</v>
      </c>
      <c r="L36" s="117">
        <v>1200000</v>
      </c>
      <c r="M36" s="118">
        <v>0</v>
      </c>
    </row>
    <row r="37" spans="1:15" s="159" customFormat="1" ht="23.65" customHeight="1" x14ac:dyDescent="0.3">
      <c r="A37" s="175"/>
      <c r="B37" s="178"/>
      <c r="C37" s="178"/>
      <c r="D37" s="172"/>
      <c r="E37" s="173"/>
      <c r="F37" s="173"/>
      <c r="G37" s="174"/>
      <c r="H37" s="111"/>
      <c r="I37" s="121"/>
      <c r="J37" s="113" t="s">
        <v>257</v>
      </c>
      <c r="K37" s="117">
        <v>200000</v>
      </c>
      <c r="L37" s="117">
        <v>441000</v>
      </c>
      <c r="M37" s="118">
        <v>241000</v>
      </c>
    </row>
    <row r="38" spans="1:15" s="159" customFormat="1" ht="23.65" customHeight="1" x14ac:dyDescent="0.3">
      <c r="A38" s="175"/>
      <c r="B38" s="178"/>
      <c r="C38" s="178"/>
      <c r="D38" s="172"/>
      <c r="E38" s="173"/>
      <c r="F38" s="173"/>
      <c r="G38" s="174"/>
      <c r="H38" s="111"/>
      <c r="I38" s="121"/>
      <c r="J38" s="113" t="s">
        <v>258</v>
      </c>
      <c r="K38" s="117">
        <v>500000</v>
      </c>
      <c r="L38" s="117">
        <v>500000</v>
      </c>
      <c r="M38" s="118">
        <v>0</v>
      </c>
    </row>
    <row r="39" spans="1:15" s="159" customFormat="1" ht="23.65" customHeight="1" x14ac:dyDescent="0.3">
      <c r="A39" s="175"/>
      <c r="B39" s="178"/>
      <c r="C39" s="178"/>
      <c r="D39" s="172"/>
      <c r="E39" s="173"/>
      <c r="F39" s="173"/>
      <c r="G39" s="174"/>
      <c r="H39" s="111"/>
      <c r="I39" s="121"/>
      <c r="J39" s="113" t="s">
        <v>96</v>
      </c>
      <c r="K39" s="117">
        <v>2028000</v>
      </c>
      <c r="L39" s="117">
        <v>2028000</v>
      </c>
      <c r="M39" s="118">
        <v>0</v>
      </c>
    </row>
    <row r="40" spans="1:15" s="159" customFormat="1" ht="23.65" customHeight="1" x14ac:dyDescent="0.3">
      <c r="A40" s="175"/>
      <c r="B40" s="178"/>
      <c r="C40" s="178"/>
      <c r="D40" s="172"/>
      <c r="E40" s="173"/>
      <c r="F40" s="173"/>
      <c r="G40" s="174"/>
      <c r="H40" s="111"/>
      <c r="I40" s="121"/>
      <c r="J40" s="113" t="s">
        <v>259</v>
      </c>
      <c r="K40" s="117">
        <v>22000000</v>
      </c>
      <c r="L40" s="117">
        <v>29000000</v>
      </c>
      <c r="M40" s="118">
        <v>7000000</v>
      </c>
    </row>
    <row r="41" spans="1:15" s="159" customFormat="1" ht="23.65" customHeight="1" x14ac:dyDescent="0.3">
      <c r="A41" s="175"/>
      <c r="B41" s="178"/>
      <c r="C41" s="178"/>
      <c r="D41" s="172"/>
      <c r="E41" s="173"/>
      <c r="F41" s="173"/>
      <c r="G41" s="174"/>
      <c r="H41" s="111"/>
      <c r="I41" s="121"/>
      <c r="J41" s="113" t="s">
        <v>260</v>
      </c>
      <c r="K41" s="117">
        <v>200000</v>
      </c>
      <c r="L41" s="117">
        <v>200000</v>
      </c>
      <c r="M41" s="118">
        <v>0</v>
      </c>
    </row>
    <row r="42" spans="1:15" s="159" customFormat="1" ht="23.65" customHeight="1" x14ac:dyDescent="0.3">
      <c r="A42" s="175"/>
      <c r="B42" s="178"/>
      <c r="C42" s="178"/>
      <c r="D42" s="172"/>
      <c r="E42" s="173"/>
      <c r="F42" s="173"/>
      <c r="G42" s="174"/>
      <c r="H42" s="111"/>
      <c r="I42" s="121"/>
      <c r="J42" s="113" t="s">
        <v>261</v>
      </c>
      <c r="K42" s="117">
        <v>4814000</v>
      </c>
      <c r="L42" s="117">
        <v>5314000</v>
      </c>
      <c r="M42" s="118">
        <v>500000</v>
      </c>
    </row>
    <row r="43" spans="1:15" s="159" customFormat="1" ht="23.65" customHeight="1" x14ac:dyDescent="0.3">
      <c r="A43" s="179"/>
      <c r="B43" s="180"/>
      <c r="C43" s="180"/>
      <c r="D43" s="180"/>
      <c r="E43" s="171"/>
      <c r="F43" s="171"/>
      <c r="G43" s="181"/>
      <c r="H43" s="111"/>
      <c r="I43" s="121"/>
      <c r="J43" s="113" t="s">
        <v>84</v>
      </c>
      <c r="K43" s="117">
        <v>12915000</v>
      </c>
      <c r="L43" s="117">
        <v>6260000</v>
      </c>
      <c r="M43" s="118">
        <v>-6655000</v>
      </c>
    </row>
    <row r="44" spans="1:15" s="159" customFormat="1" ht="23.65" customHeight="1" x14ac:dyDescent="0.3">
      <c r="A44" s="179"/>
      <c r="B44" s="180"/>
      <c r="C44" s="180"/>
      <c r="D44" s="180"/>
      <c r="E44" s="171"/>
      <c r="F44" s="171"/>
      <c r="G44" s="181"/>
      <c r="H44" s="111"/>
      <c r="I44" s="106" t="s">
        <v>26</v>
      </c>
      <c r="J44" s="102" t="s">
        <v>153</v>
      </c>
      <c r="K44" s="107">
        <v>30890000</v>
      </c>
      <c r="L44" s="107">
        <v>30890000</v>
      </c>
      <c r="M44" s="135"/>
    </row>
    <row r="45" spans="1:15" s="159" customFormat="1" ht="23.65" customHeight="1" x14ac:dyDescent="0.3">
      <c r="A45" s="179"/>
      <c r="B45" s="180"/>
      <c r="C45" s="180"/>
      <c r="D45" s="180"/>
      <c r="E45" s="171"/>
      <c r="F45" s="171"/>
      <c r="G45" s="181"/>
      <c r="H45" s="111"/>
      <c r="I45" s="121"/>
      <c r="J45" s="138" t="s">
        <v>262</v>
      </c>
      <c r="K45" s="117">
        <v>1120000</v>
      </c>
      <c r="L45" s="117">
        <v>1120000</v>
      </c>
      <c r="M45" s="118">
        <v>0</v>
      </c>
    </row>
    <row r="46" spans="1:15" s="159" customFormat="1" ht="23.65" customHeight="1" x14ac:dyDescent="0.3">
      <c r="A46" s="179"/>
      <c r="B46" s="180"/>
      <c r="C46" s="180"/>
      <c r="D46" s="180"/>
      <c r="E46" s="171"/>
      <c r="F46" s="171"/>
      <c r="G46" s="181"/>
      <c r="H46" s="111"/>
      <c r="I46" s="121"/>
      <c r="J46" s="138" t="s">
        <v>263</v>
      </c>
      <c r="K46" s="117">
        <v>9820000</v>
      </c>
      <c r="L46" s="117">
        <v>9820000</v>
      </c>
      <c r="M46" s="118">
        <v>0</v>
      </c>
    </row>
    <row r="47" spans="1:15" s="159" customFormat="1" ht="23.65" customHeight="1" x14ac:dyDescent="0.3">
      <c r="A47" s="179"/>
      <c r="B47" s="180"/>
      <c r="C47" s="180"/>
      <c r="D47" s="180"/>
      <c r="E47" s="171"/>
      <c r="F47" s="171"/>
      <c r="G47" s="181"/>
      <c r="H47" s="111"/>
      <c r="I47" s="121"/>
      <c r="J47" s="138" t="s">
        <v>83</v>
      </c>
      <c r="K47" s="117">
        <v>19950000</v>
      </c>
      <c r="L47" s="117">
        <v>19950000</v>
      </c>
      <c r="M47" s="118">
        <v>0</v>
      </c>
    </row>
    <row r="48" spans="1:15" s="90" customFormat="1" ht="23.65" customHeight="1" x14ac:dyDescent="0.3">
      <c r="A48" s="179"/>
      <c r="B48" s="180"/>
      <c r="C48" s="180"/>
      <c r="D48" s="180"/>
      <c r="E48" s="171"/>
      <c r="F48" s="171"/>
      <c r="G48" s="181"/>
      <c r="H48" s="136" t="s">
        <v>172</v>
      </c>
      <c r="I48" s="106" t="s">
        <v>150</v>
      </c>
      <c r="J48" s="182"/>
      <c r="K48" s="183">
        <v>0</v>
      </c>
      <c r="L48" s="183">
        <v>0</v>
      </c>
      <c r="M48" s="184">
        <v>0</v>
      </c>
      <c r="N48" s="89"/>
      <c r="O48" s="185"/>
    </row>
    <row r="49" spans="1:15" s="90" customFormat="1" ht="23.65" customHeight="1" x14ac:dyDescent="0.3">
      <c r="A49" s="179"/>
      <c r="B49" s="180"/>
      <c r="C49" s="180"/>
      <c r="D49" s="180"/>
      <c r="E49" s="171"/>
      <c r="F49" s="171"/>
      <c r="G49" s="181"/>
      <c r="H49" s="186"/>
      <c r="I49" s="187" t="s">
        <v>172</v>
      </c>
      <c r="J49" s="188" t="s">
        <v>172</v>
      </c>
      <c r="K49" s="189"/>
      <c r="L49" s="189"/>
      <c r="M49" s="190">
        <v>0</v>
      </c>
      <c r="N49" s="89"/>
      <c r="O49" s="185"/>
    </row>
    <row r="50" spans="1:15" s="90" customFormat="1" ht="23.65" customHeight="1" x14ac:dyDescent="0.3">
      <c r="A50" s="179"/>
      <c r="B50" s="180"/>
      <c r="C50" s="180"/>
      <c r="D50" s="180"/>
      <c r="E50" s="171"/>
      <c r="F50" s="171"/>
      <c r="G50" s="181"/>
      <c r="H50" s="191" t="s">
        <v>173</v>
      </c>
      <c r="I50" s="192" t="s">
        <v>150</v>
      </c>
      <c r="J50" s="182"/>
      <c r="K50" s="193"/>
      <c r="L50" s="193"/>
      <c r="M50" s="194"/>
    </row>
    <row r="51" spans="1:15" s="90" customFormat="1" ht="23.65" customHeight="1" thickBot="1" x14ac:dyDescent="0.35">
      <c r="A51" s="179"/>
      <c r="B51" s="180"/>
      <c r="C51" s="180"/>
      <c r="D51" s="180"/>
      <c r="E51" s="171"/>
      <c r="F51" s="171"/>
      <c r="G51" s="181"/>
      <c r="H51" s="365"/>
      <c r="I51" s="366" t="s">
        <v>174</v>
      </c>
      <c r="J51" s="367" t="s">
        <v>69</v>
      </c>
      <c r="K51" s="368">
        <v>0</v>
      </c>
      <c r="L51" s="368">
        <v>0</v>
      </c>
      <c r="M51" s="369">
        <v>0</v>
      </c>
    </row>
    <row r="52" spans="1:15" x14ac:dyDescent="0.3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</row>
  </sheetData>
  <mergeCells count="15">
    <mergeCell ref="A6:D6"/>
    <mergeCell ref="H6:J6"/>
    <mergeCell ref="B7:D7"/>
    <mergeCell ref="I7:J7"/>
    <mergeCell ref="A1:M1"/>
    <mergeCell ref="A3:G3"/>
    <mergeCell ref="H3:M3"/>
    <mergeCell ref="A4:D4"/>
    <mergeCell ref="E4:E5"/>
    <mergeCell ref="F4:F5"/>
    <mergeCell ref="G4:G5"/>
    <mergeCell ref="H4:J4"/>
    <mergeCell ref="K4:K5"/>
    <mergeCell ref="L4:L5"/>
    <mergeCell ref="M4:M5"/>
  </mergeCells>
  <phoneticPr fontId="1" type="noConversion"/>
  <pageMargins left="0.71" right="0.71" top="0.75" bottom="0.75" header="0.31" footer="0.31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workbookViewId="0">
      <selection activeCell="J19" sqref="J19"/>
    </sheetView>
  </sheetViews>
  <sheetFormatPr defaultRowHeight="16.5" x14ac:dyDescent="0.3"/>
  <cols>
    <col min="2" max="2" width="12" customWidth="1"/>
    <col min="3" max="3" width="15.75" customWidth="1"/>
    <col min="4" max="4" width="16.125" customWidth="1"/>
    <col min="5" max="5" width="14.25" customWidth="1"/>
    <col min="6" max="6" width="8.25" customWidth="1"/>
    <col min="7" max="7" width="31.75" customWidth="1"/>
  </cols>
  <sheetData>
    <row r="1" spans="1:10" ht="45" customHeight="1" x14ac:dyDescent="0.3">
      <c r="A1" s="441" t="s">
        <v>285</v>
      </c>
      <c r="B1" s="441"/>
      <c r="C1" s="441"/>
      <c r="D1" s="441"/>
      <c r="E1" s="441"/>
      <c r="F1" s="441"/>
      <c r="G1" s="441"/>
    </row>
    <row r="2" spans="1:10" ht="21.75" customHeight="1" x14ac:dyDescent="0.3">
      <c r="A2" s="442" t="s">
        <v>0</v>
      </c>
      <c r="B2" s="443"/>
      <c r="C2" s="444"/>
      <c r="D2" s="445" t="s">
        <v>245</v>
      </c>
      <c r="E2" s="445" t="s">
        <v>302</v>
      </c>
      <c r="F2" s="445" t="s">
        <v>1</v>
      </c>
      <c r="G2" s="445" t="s">
        <v>2</v>
      </c>
    </row>
    <row r="3" spans="1:10" ht="29.25" customHeight="1" x14ac:dyDescent="0.3">
      <c r="A3" s="1" t="s">
        <v>3</v>
      </c>
      <c r="B3" s="1" t="s">
        <v>4</v>
      </c>
      <c r="C3" s="1" t="s">
        <v>5</v>
      </c>
      <c r="D3" s="446"/>
      <c r="E3" s="446"/>
      <c r="F3" s="446"/>
      <c r="G3" s="446"/>
    </row>
    <row r="4" spans="1:10" ht="29.25" customHeight="1" x14ac:dyDescent="0.3">
      <c r="A4" s="435" t="s">
        <v>110</v>
      </c>
      <c r="B4" s="435" t="s">
        <v>110</v>
      </c>
      <c r="C4" s="435" t="s">
        <v>81</v>
      </c>
      <c r="D4" s="438">
        <v>162800570</v>
      </c>
      <c r="E4" s="438">
        <v>181557350</v>
      </c>
      <c r="F4" s="2"/>
      <c r="G4" s="3" t="s">
        <v>305</v>
      </c>
    </row>
    <row r="5" spans="1:10" ht="16.5" customHeight="1" x14ac:dyDescent="0.3">
      <c r="A5" s="436"/>
      <c r="B5" s="436"/>
      <c r="C5" s="436"/>
      <c r="D5" s="439"/>
      <c r="E5" s="439"/>
      <c r="F5" s="4"/>
      <c r="G5" s="358" t="s">
        <v>80</v>
      </c>
    </row>
    <row r="6" spans="1:10" ht="60.75" customHeight="1" x14ac:dyDescent="0.3">
      <c r="A6" s="436"/>
      <c r="B6" s="436"/>
      <c r="C6" s="436"/>
      <c r="D6" s="439"/>
      <c r="E6" s="439"/>
      <c r="F6" s="4"/>
      <c r="G6" s="5" t="s">
        <v>318</v>
      </c>
      <c r="J6" s="6"/>
    </row>
    <row r="7" spans="1:10" ht="60" customHeight="1" x14ac:dyDescent="0.3">
      <c r="A7" s="436"/>
      <c r="B7" s="436"/>
      <c r="C7" s="436"/>
      <c r="D7" s="439"/>
      <c r="E7" s="439"/>
      <c r="F7" s="4"/>
      <c r="G7" s="7" t="s">
        <v>319</v>
      </c>
      <c r="J7" s="6"/>
    </row>
    <row r="8" spans="1:10" ht="57" customHeight="1" x14ac:dyDescent="0.3">
      <c r="A8" s="436"/>
      <c r="B8" s="436"/>
      <c r="C8" s="436"/>
      <c r="D8" s="439"/>
      <c r="E8" s="439"/>
      <c r="F8" s="4"/>
      <c r="G8" s="8" t="s">
        <v>320</v>
      </c>
      <c r="J8" s="6"/>
    </row>
    <row r="9" spans="1:10" ht="60.75" customHeight="1" x14ac:dyDescent="0.3">
      <c r="A9" s="436"/>
      <c r="B9" s="436"/>
      <c r="C9" s="436"/>
      <c r="D9" s="439"/>
      <c r="E9" s="439"/>
      <c r="F9" s="4"/>
      <c r="G9" s="356" t="s">
        <v>303</v>
      </c>
      <c r="J9" s="9"/>
    </row>
    <row r="10" spans="1:10" ht="59.25" customHeight="1" x14ac:dyDescent="0.3">
      <c r="A10" s="436"/>
      <c r="B10" s="436"/>
      <c r="C10" s="436"/>
      <c r="D10" s="439"/>
      <c r="E10" s="439"/>
      <c r="F10" s="4"/>
      <c r="G10" s="10" t="s">
        <v>304</v>
      </c>
      <c r="J10" s="9"/>
    </row>
    <row r="11" spans="1:10" ht="36.75" customHeight="1" x14ac:dyDescent="0.3">
      <c r="A11" s="436"/>
      <c r="B11" s="436"/>
      <c r="C11" s="437"/>
      <c r="D11" s="440"/>
      <c r="E11" s="440"/>
      <c r="F11" s="4"/>
      <c r="G11" s="357" t="s">
        <v>89</v>
      </c>
      <c r="J11" s="9"/>
    </row>
    <row r="12" spans="1:10" ht="29.25" customHeight="1" x14ac:dyDescent="0.3">
      <c r="A12" s="437"/>
      <c r="B12" s="437"/>
      <c r="C12" s="57" t="s">
        <v>88</v>
      </c>
      <c r="D12" s="54">
        <v>12775000</v>
      </c>
      <c r="E12" s="54">
        <v>6120000</v>
      </c>
      <c r="F12" s="46"/>
      <c r="G12" s="50" t="s">
        <v>306</v>
      </c>
    </row>
    <row r="13" spans="1:10" ht="27.75" customHeight="1" x14ac:dyDescent="0.3">
      <c r="A13" s="428" t="s">
        <v>7</v>
      </c>
      <c r="B13" s="429"/>
      <c r="C13" s="430"/>
      <c r="D13" s="47">
        <f>SUM(D4:D12)</f>
        <v>175575570</v>
      </c>
      <c r="E13" s="47">
        <f>SUM(E4:E12)</f>
        <v>187677350</v>
      </c>
      <c r="F13" s="47"/>
      <c r="G13" s="48"/>
    </row>
    <row r="14" spans="1:10" ht="58.5" customHeight="1" x14ac:dyDescent="0.3">
      <c r="A14" s="425" t="s">
        <v>9</v>
      </c>
      <c r="B14" s="425" t="s">
        <v>10</v>
      </c>
      <c r="C14" s="35" t="s">
        <v>11</v>
      </c>
      <c r="D14" s="12">
        <v>117311460</v>
      </c>
      <c r="E14" s="12">
        <v>133035600</v>
      </c>
      <c r="F14" s="12"/>
      <c r="G14" s="5" t="s">
        <v>318</v>
      </c>
    </row>
    <row r="15" spans="1:10" ht="58.5" customHeight="1" x14ac:dyDescent="0.3">
      <c r="A15" s="426"/>
      <c r="B15" s="426"/>
      <c r="C15" s="40" t="s">
        <v>12</v>
      </c>
      <c r="D15" s="13">
        <v>11032780</v>
      </c>
      <c r="E15" s="13">
        <v>11842200</v>
      </c>
      <c r="F15" s="11"/>
      <c r="G15" s="7" t="s">
        <v>319</v>
      </c>
    </row>
    <row r="16" spans="1:10" ht="58.5" customHeight="1" x14ac:dyDescent="0.3">
      <c r="A16" s="426"/>
      <c r="B16" s="426"/>
      <c r="C16" s="35" t="s">
        <v>13</v>
      </c>
      <c r="D16" s="12">
        <v>11950500</v>
      </c>
      <c r="E16" s="12">
        <v>13187840</v>
      </c>
      <c r="F16" s="12"/>
      <c r="G16" s="8" t="s">
        <v>320</v>
      </c>
    </row>
    <row r="17" spans="1:7" ht="58.5" customHeight="1" x14ac:dyDescent="0.3">
      <c r="A17" s="426"/>
      <c r="B17" s="426"/>
      <c r="C17" s="432" t="s">
        <v>14</v>
      </c>
      <c r="D17" s="419">
        <v>15165830</v>
      </c>
      <c r="E17" s="419">
        <v>16151710</v>
      </c>
      <c r="F17" s="422"/>
      <c r="G17" s="357" t="s">
        <v>304</v>
      </c>
    </row>
    <row r="18" spans="1:7" ht="21" customHeight="1" x14ac:dyDescent="0.3">
      <c r="A18" s="426"/>
      <c r="B18" s="426"/>
      <c r="C18" s="433"/>
      <c r="D18" s="420"/>
      <c r="E18" s="420"/>
      <c r="F18" s="423"/>
      <c r="G18" s="359" t="s">
        <v>307</v>
      </c>
    </row>
    <row r="19" spans="1:7" ht="27.75" customHeight="1" x14ac:dyDescent="0.3">
      <c r="A19" s="426"/>
      <c r="B19" s="431"/>
      <c r="C19" s="434"/>
      <c r="D19" s="421"/>
      <c r="E19" s="421"/>
      <c r="F19" s="424"/>
      <c r="G19" s="356" t="s">
        <v>305</v>
      </c>
    </row>
    <row r="20" spans="1:7" ht="102.75" customHeight="1" x14ac:dyDescent="0.3">
      <c r="A20" s="426"/>
      <c r="B20" s="425" t="s">
        <v>15</v>
      </c>
      <c r="C20" s="360" t="s">
        <v>16</v>
      </c>
      <c r="D20" s="361">
        <v>3827480</v>
      </c>
      <c r="E20" s="361">
        <v>3787320</v>
      </c>
      <c r="F20" s="361"/>
      <c r="G20" s="362" t="s">
        <v>308</v>
      </c>
    </row>
    <row r="21" spans="1:7" ht="46.5" customHeight="1" x14ac:dyDescent="0.3">
      <c r="A21" s="426"/>
      <c r="B21" s="426"/>
      <c r="C21" s="41" t="s">
        <v>17</v>
      </c>
      <c r="D21" s="29">
        <v>3138920</v>
      </c>
      <c r="E21" s="29">
        <v>3189080</v>
      </c>
      <c r="F21" s="29"/>
      <c r="G21" s="37" t="s">
        <v>309</v>
      </c>
    </row>
    <row r="22" spans="1:7" ht="22.5" customHeight="1" x14ac:dyDescent="0.3">
      <c r="A22" s="43" t="s">
        <v>18</v>
      </c>
      <c r="B22" s="43" t="s">
        <v>19</v>
      </c>
      <c r="C22" s="42" t="s">
        <v>111</v>
      </c>
      <c r="D22" s="38">
        <v>373600</v>
      </c>
      <c r="E22" s="38">
        <v>363600</v>
      </c>
      <c r="F22" s="38"/>
      <c r="G22" s="39" t="s">
        <v>321</v>
      </c>
    </row>
    <row r="23" spans="1:7" ht="22.5" customHeight="1" x14ac:dyDescent="0.3">
      <c r="A23" s="43" t="s">
        <v>83</v>
      </c>
      <c r="B23" s="43" t="s">
        <v>82</v>
      </c>
      <c r="C23" s="42" t="s">
        <v>84</v>
      </c>
      <c r="D23" s="38">
        <v>12775000</v>
      </c>
      <c r="E23" s="38">
        <v>6120000</v>
      </c>
      <c r="F23" s="36"/>
      <c r="G23" s="39" t="s">
        <v>310</v>
      </c>
    </row>
    <row r="24" spans="1:7" ht="24" customHeight="1" x14ac:dyDescent="0.3">
      <c r="A24" s="427" t="s">
        <v>20</v>
      </c>
      <c r="B24" s="427"/>
      <c r="C24" s="427"/>
      <c r="D24" s="53">
        <f>SUM(D14:D23)</f>
        <v>175575570</v>
      </c>
      <c r="E24" s="53">
        <f>SUM(E14:E23)</f>
        <v>187677350</v>
      </c>
      <c r="F24" s="11"/>
      <c r="G24" s="7" t="s">
        <v>8</v>
      </c>
    </row>
  </sheetData>
  <mergeCells count="20">
    <mergeCell ref="A1:G1"/>
    <mergeCell ref="A2:C2"/>
    <mergeCell ref="D2:D3"/>
    <mergeCell ref="E2:E3"/>
    <mergeCell ref="F2:F3"/>
    <mergeCell ref="G2:G3"/>
    <mergeCell ref="A4:A12"/>
    <mergeCell ref="B4:B12"/>
    <mergeCell ref="C4:C11"/>
    <mergeCell ref="D4:D11"/>
    <mergeCell ref="E4:E11"/>
    <mergeCell ref="E17:E19"/>
    <mergeCell ref="F17:F19"/>
    <mergeCell ref="B20:B21"/>
    <mergeCell ref="A24:C24"/>
    <mergeCell ref="A13:C13"/>
    <mergeCell ref="A14:A21"/>
    <mergeCell ref="B14:B19"/>
    <mergeCell ref="C17:C19"/>
    <mergeCell ref="D17:D19"/>
  </mergeCells>
  <phoneticPr fontId="1" type="noConversion"/>
  <printOptions horizontalCentered="1"/>
  <pageMargins left="1.69" right="0.12" top="0.35" bottom="0.35" header="0.31" footer="0.31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topLeftCell="A4" workbookViewId="0">
      <selection activeCell="D11" sqref="D11"/>
    </sheetView>
  </sheetViews>
  <sheetFormatPr defaultRowHeight="16.5" x14ac:dyDescent="0.3"/>
  <cols>
    <col min="1" max="1" width="9.625" customWidth="1"/>
    <col min="2" max="2" width="10.125" customWidth="1"/>
    <col min="3" max="3" width="10.75" customWidth="1"/>
    <col min="4" max="4" width="12.125" customWidth="1"/>
    <col min="5" max="5" width="12.25" customWidth="1"/>
    <col min="6" max="6" width="6.125" customWidth="1"/>
    <col min="7" max="7" width="31.375" customWidth="1"/>
  </cols>
  <sheetData>
    <row r="1" spans="1:8" ht="54" customHeight="1" x14ac:dyDescent="0.3">
      <c r="A1" s="441" t="s">
        <v>286</v>
      </c>
      <c r="B1" s="441"/>
      <c r="C1" s="441"/>
      <c r="D1" s="441"/>
      <c r="E1" s="441"/>
      <c r="F1" s="441"/>
      <c r="G1" s="441"/>
    </row>
    <row r="2" spans="1:8" ht="22.5" customHeight="1" x14ac:dyDescent="0.3">
      <c r="A2" s="461" t="s">
        <v>0</v>
      </c>
      <c r="B2" s="462"/>
      <c r="C2" s="463"/>
      <c r="D2" s="464" t="s">
        <v>301</v>
      </c>
      <c r="E2" s="464" t="s">
        <v>302</v>
      </c>
      <c r="F2" s="464" t="s">
        <v>1</v>
      </c>
      <c r="G2" s="464" t="s">
        <v>2</v>
      </c>
    </row>
    <row r="3" spans="1:8" ht="21.75" customHeight="1" x14ac:dyDescent="0.3">
      <c r="A3" s="15" t="s">
        <v>3</v>
      </c>
      <c r="B3" s="15" t="s">
        <v>4</v>
      </c>
      <c r="C3" s="15" t="s">
        <v>5</v>
      </c>
      <c r="D3" s="465"/>
      <c r="E3" s="465"/>
      <c r="F3" s="465"/>
      <c r="G3" s="465"/>
    </row>
    <row r="4" spans="1:8" ht="47.25" customHeight="1" x14ac:dyDescent="0.3">
      <c r="A4" s="435" t="s">
        <v>6</v>
      </c>
      <c r="B4" s="455" t="s">
        <v>6</v>
      </c>
      <c r="C4" s="455" t="s">
        <v>6</v>
      </c>
      <c r="D4" s="458">
        <v>10862000</v>
      </c>
      <c r="E4" s="458">
        <v>10862000</v>
      </c>
      <c r="F4" s="447"/>
      <c r="G4" s="5" t="s">
        <v>98</v>
      </c>
    </row>
    <row r="5" spans="1:8" ht="35.25" customHeight="1" x14ac:dyDescent="0.3">
      <c r="A5" s="436"/>
      <c r="B5" s="456"/>
      <c r="C5" s="456"/>
      <c r="D5" s="459"/>
      <c r="E5" s="459"/>
      <c r="F5" s="448"/>
      <c r="G5" s="14" t="s">
        <v>92</v>
      </c>
    </row>
    <row r="6" spans="1:8" ht="71.25" customHeight="1" x14ac:dyDescent="0.3">
      <c r="A6" s="436"/>
      <c r="B6" s="456"/>
      <c r="C6" s="456"/>
      <c r="D6" s="459"/>
      <c r="E6" s="459"/>
      <c r="F6" s="448"/>
      <c r="G6" s="16" t="s">
        <v>93</v>
      </c>
    </row>
    <row r="7" spans="1:8" ht="36.75" customHeight="1" x14ac:dyDescent="0.3">
      <c r="A7" s="436"/>
      <c r="B7" s="456"/>
      <c r="C7" s="456"/>
      <c r="D7" s="459"/>
      <c r="E7" s="459"/>
      <c r="F7" s="448"/>
      <c r="G7" s="16" t="s">
        <v>94</v>
      </c>
    </row>
    <row r="8" spans="1:8" ht="18.75" customHeight="1" x14ac:dyDescent="0.3">
      <c r="A8" s="454"/>
      <c r="B8" s="457"/>
      <c r="C8" s="457"/>
      <c r="D8" s="460"/>
      <c r="E8" s="460"/>
      <c r="F8" s="449"/>
      <c r="G8" s="8" t="s">
        <v>21</v>
      </c>
    </row>
    <row r="9" spans="1:8" ht="26.25" customHeight="1" x14ac:dyDescent="0.3">
      <c r="A9" s="450" t="s">
        <v>22</v>
      </c>
      <c r="B9" s="451"/>
      <c r="C9" s="452"/>
      <c r="D9" s="17">
        <v>10862179</v>
      </c>
      <c r="E9" s="17">
        <v>10862000</v>
      </c>
      <c r="F9" s="17"/>
      <c r="G9" s="18" t="s">
        <v>8</v>
      </c>
    </row>
    <row r="10" spans="1:8" ht="51" customHeight="1" x14ac:dyDescent="0.3">
      <c r="A10" s="25"/>
      <c r="B10" s="25"/>
      <c r="C10" s="44" t="s">
        <v>96</v>
      </c>
      <c r="D10" s="13">
        <v>1728000</v>
      </c>
      <c r="E10" s="13">
        <v>1728000</v>
      </c>
      <c r="F10" s="13"/>
      <c r="G10" s="5" t="s">
        <v>97</v>
      </c>
    </row>
    <row r="11" spans="1:8" ht="35.25" customHeight="1" x14ac:dyDescent="0.3">
      <c r="A11" s="27"/>
      <c r="B11" s="27" t="s">
        <v>24</v>
      </c>
      <c r="C11" s="45" t="s">
        <v>25</v>
      </c>
      <c r="D11" s="12">
        <v>4000000</v>
      </c>
      <c r="E11" s="12">
        <v>4000000</v>
      </c>
      <c r="F11" s="12"/>
      <c r="G11" s="14" t="s">
        <v>92</v>
      </c>
      <c r="H11" t="s">
        <v>85</v>
      </c>
    </row>
    <row r="12" spans="1:8" ht="72" customHeight="1" x14ac:dyDescent="0.3">
      <c r="A12" s="34" t="s">
        <v>26</v>
      </c>
      <c r="B12" s="34"/>
      <c r="C12" s="44" t="s">
        <v>27</v>
      </c>
      <c r="D12" s="13">
        <v>1514000</v>
      </c>
      <c r="E12" s="13">
        <v>1514000</v>
      </c>
      <c r="F12" s="13"/>
      <c r="G12" s="16" t="s">
        <v>93</v>
      </c>
    </row>
    <row r="13" spans="1:8" ht="22.5" x14ac:dyDescent="0.3">
      <c r="A13" s="27"/>
      <c r="B13" s="27" t="s">
        <v>26</v>
      </c>
      <c r="C13" s="45" t="s">
        <v>72</v>
      </c>
      <c r="D13" s="12">
        <v>420000</v>
      </c>
      <c r="E13" s="12">
        <v>420000</v>
      </c>
      <c r="F13" s="12"/>
      <c r="G13" s="14" t="s">
        <v>86</v>
      </c>
    </row>
    <row r="14" spans="1:8" ht="35.25" customHeight="1" x14ac:dyDescent="0.3">
      <c r="A14" s="331"/>
      <c r="B14" s="331"/>
      <c r="C14" s="44" t="s">
        <v>28</v>
      </c>
      <c r="D14" s="13">
        <v>3200000</v>
      </c>
      <c r="E14" s="13">
        <v>3200000</v>
      </c>
      <c r="F14" s="13"/>
      <c r="G14" s="16" t="s">
        <v>95</v>
      </c>
    </row>
    <row r="15" spans="1:8" ht="24.75" customHeight="1" x14ac:dyDescent="0.3">
      <c r="A15" s="450" t="s">
        <v>29</v>
      </c>
      <c r="B15" s="451"/>
      <c r="C15" s="453"/>
      <c r="D15" s="17">
        <f>SUM(D10:D14)</f>
        <v>10862000</v>
      </c>
      <c r="E15" s="17">
        <f>SUM(E10:E14)</f>
        <v>10862000</v>
      </c>
      <c r="F15" s="17"/>
      <c r="G15" s="18" t="s">
        <v>8</v>
      </c>
    </row>
  </sheetData>
  <mergeCells count="14">
    <mergeCell ref="A1:G1"/>
    <mergeCell ref="A2:C2"/>
    <mergeCell ref="D2:D3"/>
    <mergeCell ref="E2:E3"/>
    <mergeCell ref="F2:F3"/>
    <mergeCell ref="G2:G3"/>
    <mergeCell ref="F4:F8"/>
    <mergeCell ref="A9:C9"/>
    <mergeCell ref="A15:C15"/>
    <mergeCell ref="A4:A8"/>
    <mergeCell ref="B4:B8"/>
    <mergeCell ref="C4:C8"/>
    <mergeCell ref="D4:D8"/>
    <mergeCell ref="E4:E8"/>
  </mergeCells>
  <phoneticPr fontId="1" type="noConversion"/>
  <printOptions horizontalCentered="1"/>
  <pageMargins left="0.31" right="0.31" top="0.75" bottom="0.75" header="0.31" footer="0.31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3"/>
  <sheetViews>
    <sheetView workbookViewId="0">
      <selection activeCell="G15" sqref="G15"/>
    </sheetView>
  </sheetViews>
  <sheetFormatPr defaultRowHeight="16.5" x14ac:dyDescent="0.3"/>
  <cols>
    <col min="1" max="1" width="10.875" customWidth="1"/>
    <col min="2" max="2" width="9.875" customWidth="1"/>
    <col min="4" max="4" width="11.375" customWidth="1"/>
    <col min="5" max="5" width="13.875" customWidth="1"/>
    <col min="6" max="6" width="7.375" customWidth="1"/>
    <col min="7" max="7" width="34.75" customWidth="1"/>
  </cols>
  <sheetData>
    <row r="1" spans="1:7" ht="45.75" customHeight="1" x14ac:dyDescent="0.3">
      <c r="A1" s="441" t="s">
        <v>287</v>
      </c>
      <c r="B1" s="441"/>
      <c r="C1" s="441"/>
      <c r="D1" s="441"/>
      <c r="E1" s="441"/>
      <c r="F1" s="441"/>
      <c r="G1" s="441"/>
    </row>
    <row r="2" spans="1:7" ht="23.25" customHeight="1" x14ac:dyDescent="0.3">
      <c r="A2" s="461" t="s">
        <v>0</v>
      </c>
      <c r="B2" s="462"/>
      <c r="C2" s="463"/>
      <c r="D2" s="464" t="s">
        <v>245</v>
      </c>
      <c r="E2" s="464" t="s">
        <v>302</v>
      </c>
      <c r="F2" s="464" t="s">
        <v>1</v>
      </c>
      <c r="G2" s="464" t="s">
        <v>2</v>
      </c>
    </row>
    <row r="3" spans="1:7" ht="17.25" customHeight="1" x14ac:dyDescent="0.3">
      <c r="A3" s="15" t="s">
        <v>3</v>
      </c>
      <c r="B3" s="15" t="s">
        <v>4</v>
      </c>
      <c r="C3" s="15" t="s">
        <v>5</v>
      </c>
      <c r="D3" s="465"/>
      <c r="E3" s="465"/>
      <c r="F3" s="465"/>
      <c r="G3" s="465"/>
    </row>
    <row r="4" spans="1:7" ht="81" customHeight="1" x14ac:dyDescent="0.3">
      <c r="A4" s="31" t="s">
        <v>30</v>
      </c>
      <c r="B4" s="31" t="s">
        <v>31</v>
      </c>
      <c r="C4" s="31" t="s">
        <v>79</v>
      </c>
      <c r="D4" s="19">
        <v>43734580</v>
      </c>
      <c r="E4" s="19">
        <v>48796680</v>
      </c>
      <c r="F4" s="19"/>
      <c r="G4" s="20" t="s">
        <v>311</v>
      </c>
    </row>
    <row r="5" spans="1:7" ht="24.75" customHeight="1" x14ac:dyDescent="0.3">
      <c r="A5" s="26" t="s">
        <v>32</v>
      </c>
      <c r="B5" s="26" t="s">
        <v>32</v>
      </c>
      <c r="C5" s="26" t="s">
        <v>78</v>
      </c>
      <c r="D5" s="13">
        <v>2696723</v>
      </c>
      <c r="E5" s="13">
        <v>4475316</v>
      </c>
      <c r="F5" s="13"/>
      <c r="G5" s="7" t="s">
        <v>33</v>
      </c>
    </row>
    <row r="6" spans="1:7" ht="27.75" customHeight="1" x14ac:dyDescent="0.3">
      <c r="A6" s="330" t="s">
        <v>34</v>
      </c>
      <c r="B6" s="330" t="s">
        <v>34</v>
      </c>
      <c r="C6" s="330" t="s">
        <v>35</v>
      </c>
      <c r="D6" s="12">
        <v>697</v>
      </c>
      <c r="E6" s="12">
        <v>1004</v>
      </c>
      <c r="F6" s="12"/>
      <c r="G6" s="14" t="s">
        <v>36</v>
      </c>
    </row>
    <row r="7" spans="1:7" ht="24" customHeight="1" x14ac:dyDescent="0.3">
      <c r="A7" s="352"/>
      <c r="B7" s="353"/>
      <c r="C7" s="354" t="s">
        <v>37</v>
      </c>
      <c r="D7" s="351">
        <v>2400000</v>
      </c>
      <c r="E7" s="13">
        <v>2400000</v>
      </c>
      <c r="F7" s="13"/>
      <c r="G7" s="7" t="s">
        <v>87</v>
      </c>
    </row>
    <row r="8" spans="1:7" ht="22.5" customHeight="1" x14ac:dyDescent="0.3">
      <c r="A8" s="450" t="s">
        <v>22</v>
      </c>
      <c r="B8" s="451"/>
      <c r="C8" s="452"/>
      <c r="D8" s="17">
        <f>SUM(D4:D7)</f>
        <v>48832000</v>
      </c>
      <c r="E8" s="17">
        <f>SUM(E4:E7)</f>
        <v>55673000</v>
      </c>
      <c r="F8" s="17"/>
      <c r="G8" s="18" t="s">
        <v>8</v>
      </c>
    </row>
    <row r="9" spans="1:7" ht="45" customHeight="1" x14ac:dyDescent="0.3">
      <c r="A9" s="33" t="s">
        <v>9</v>
      </c>
      <c r="B9" s="33" t="s">
        <v>15</v>
      </c>
      <c r="C9" s="33" t="s">
        <v>16</v>
      </c>
      <c r="D9" s="30">
        <v>2573000</v>
      </c>
      <c r="E9" s="30">
        <v>2573000</v>
      </c>
      <c r="F9" s="13"/>
      <c r="G9" s="7" t="s">
        <v>107</v>
      </c>
    </row>
    <row r="10" spans="1:7" ht="59.25" customHeight="1" x14ac:dyDescent="0.3">
      <c r="A10" s="28"/>
      <c r="B10" s="28"/>
      <c r="C10" s="28" t="s">
        <v>38</v>
      </c>
      <c r="D10" s="12">
        <v>4369000</v>
      </c>
      <c r="E10" s="12">
        <v>4369000</v>
      </c>
      <c r="F10" s="12"/>
      <c r="G10" s="14" t="s">
        <v>106</v>
      </c>
    </row>
    <row r="11" spans="1:7" ht="18" customHeight="1" x14ac:dyDescent="0.3">
      <c r="A11" s="25"/>
      <c r="B11" s="25"/>
      <c r="C11" s="26" t="s">
        <v>39</v>
      </c>
      <c r="D11" s="13">
        <v>18000000</v>
      </c>
      <c r="E11" s="13">
        <v>21600000</v>
      </c>
      <c r="F11" s="13"/>
      <c r="G11" s="7" t="s">
        <v>313</v>
      </c>
    </row>
    <row r="12" spans="1:7" ht="24" customHeight="1" x14ac:dyDescent="0.3">
      <c r="A12" s="27"/>
      <c r="B12" s="27" t="s">
        <v>15</v>
      </c>
      <c r="C12" s="28" t="s">
        <v>77</v>
      </c>
      <c r="D12" s="12">
        <v>1500000</v>
      </c>
      <c r="E12" s="12">
        <v>2000000</v>
      </c>
      <c r="F12" s="12"/>
      <c r="G12" s="14" t="s">
        <v>312</v>
      </c>
    </row>
    <row r="13" spans="1:7" ht="27" customHeight="1" x14ac:dyDescent="0.3">
      <c r="A13" s="25"/>
      <c r="B13" s="25"/>
      <c r="C13" s="26" t="s">
        <v>41</v>
      </c>
      <c r="D13" s="13">
        <v>2000000</v>
      </c>
      <c r="E13" s="13">
        <v>2000000</v>
      </c>
      <c r="F13" s="13"/>
      <c r="G13" s="7" t="s">
        <v>248</v>
      </c>
    </row>
    <row r="14" spans="1:7" ht="24.75" customHeight="1" x14ac:dyDescent="0.3">
      <c r="A14" s="27"/>
      <c r="B14" s="28"/>
      <c r="C14" s="28" t="s">
        <v>42</v>
      </c>
      <c r="D14" s="12">
        <v>140000</v>
      </c>
      <c r="E14" s="12">
        <v>140000</v>
      </c>
      <c r="F14" s="12"/>
      <c r="G14" s="14" t="s">
        <v>43</v>
      </c>
    </row>
    <row r="15" spans="1:7" ht="18" customHeight="1" x14ac:dyDescent="0.3">
      <c r="A15" s="25"/>
      <c r="B15" s="25"/>
      <c r="C15" s="26" t="s">
        <v>44</v>
      </c>
      <c r="D15" s="13">
        <v>200000</v>
      </c>
      <c r="E15" s="13">
        <v>441000</v>
      </c>
      <c r="F15" s="13"/>
      <c r="G15" s="7" t="s">
        <v>322</v>
      </c>
    </row>
    <row r="16" spans="1:7" ht="27" customHeight="1" x14ac:dyDescent="0.3">
      <c r="A16" s="27" t="s">
        <v>26</v>
      </c>
      <c r="B16" s="27"/>
      <c r="C16" s="28" t="s">
        <v>23</v>
      </c>
      <c r="D16" s="12">
        <v>300000</v>
      </c>
      <c r="E16" s="12">
        <v>300000</v>
      </c>
      <c r="F16" s="12"/>
      <c r="G16" s="14" t="s">
        <v>100</v>
      </c>
    </row>
    <row r="17" spans="1:7" ht="126.75" customHeight="1" x14ac:dyDescent="0.3">
      <c r="A17" s="25"/>
      <c r="B17" s="25" t="s">
        <v>24</v>
      </c>
      <c r="C17" s="26" t="s">
        <v>25</v>
      </c>
      <c r="D17" s="13">
        <v>13000000</v>
      </c>
      <c r="E17" s="13">
        <v>15000000</v>
      </c>
      <c r="F17" s="13"/>
      <c r="G17" s="7" t="s">
        <v>315</v>
      </c>
    </row>
    <row r="18" spans="1:7" ht="19.5" customHeight="1" x14ac:dyDescent="0.3">
      <c r="A18" s="27"/>
      <c r="B18" s="27"/>
      <c r="C18" s="28" t="s">
        <v>45</v>
      </c>
      <c r="D18" s="12">
        <v>200000</v>
      </c>
      <c r="E18" s="12">
        <v>200000</v>
      </c>
      <c r="F18" s="12"/>
      <c r="G18" s="14" t="s">
        <v>91</v>
      </c>
    </row>
    <row r="19" spans="1:7" ht="34.5" customHeight="1" x14ac:dyDescent="0.3">
      <c r="A19" s="25"/>
      <c r="B19" s="26"/>
      <c r="C19" s="26" t="s">
        <v>27</v>
      </c>
      <c r="D19" s="13">
        <v>2300000</v>
      </c>
      <c r="E19" s="13">
        <v>2800000</v>
      </c>
      <c r="F19" s="13"/>
      <c r="G19" s="7" t="s">
        <v>314</v>
      </c>
    </row>
    <row r="20" spans="1:7" ht="26.25" customHeight="1" x14ac:dyDescent="0.3">
      <c r="A20" s="27"/>
      <c r="B20" s="27"/>
      <c r="C20" s="28" t="s">
        <v>71</v>
      </c>
      <c r="D20" s="12">
        <v>1000000</v>
      </c>
      <c r="E20" s="12">
        <v>1000000</v>
      </c>
      <c r="F20" s="12"/>
      <c r="G20" s="14" t="s">
        <v>99</v>
      </c>
    </row>
    <row r="21" spans="1:7" ht="24.75" customHeight="1" x14ac:dyDescent="0.3">
      <c r="A21" s="25"/>
      <c r="B21" s="25" t="s">
        <v>26</v>
      </c>
      <c r="C21" s="26" t="s">
        <v>72</v>
      </c>
      <c r="D21" s="13">
        <v>200000</v>
      </c>
      <c r="E21" s="13">
        <v>200000</v>
      </c>
      <c r="F21" s="13"/>
      <c r="G21" s="7" t="s">
        <v>90</v>
      </c>
    </row>
    <row r="22" spans="1:7" ht="46.5" customHeight="1" x14ac:dyDescent="0.3">
      <c r="A22" s="28"/>
      <c r="B22" s="28"/>
      <c r="C22" s="28" t="s">
        <v>26</v>
      </c>
      <c r="D22" s="12">
        <v>3050000</v>
      </c>
      <c r="E22" s="12">
        <v>3050000</v>
      </c>
      <c r="F22" s="12"/>
      <c r="G22" s="14" t="s">
        <v>249</v>
      </c>
    </row>
    <row r="23" spans="1:7" ht="27" customHeight="1" x14ac:dyDescent="0.3">
      <c r="A23" s="466" t="s">
        <v>29</v>
      </c>
      <c r="B23" s="467"/>
      <c r="C23" s="468"/>
      <c r="D23" s="21">
        <f>SUM(D9:D22)</f>
        <v>48832000</v>
      </c>
      <c r="E23" s="21">
        <f>SUM(E9:E22)</f>
        <v>55673000</v>
      </c>
      <c r="F23" s="21"/>
      <c r="G23" s="22"/>
    </row>
  </sheetData>
  <mergeCells count="8">
    <mergeCell ref="A8:C8"/>
    <mergeCell ref="A23:C23"/>
    <mergeCell ref="A1:G1"/>
    <mergeCell ref="A2:C2"/>
    <mergeCell ref="D2:D3"/>
    <mergeCell ref="E2:E3"/>
    <mergeCell ref="F2:F3"/>
    <mergeCell ref="G2:G3"/>
  </mergeCells>
  <phoneticPr fontId="1" type="noConversion"/>
  <pageMargins left="0.51" right="0.31" top="0.35" bottom="0.35" header="0.31" footer="0.31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BC071-528F-4553-8FCB-1B66055E4E8A}">
  <dimension ref="A1:G7"/>
  <sheetViews>
    <sheetView workbookViewId="0">
      <selection activeCell="E9" sqref="E9"/>
    </sheetView>
  </sheetViews>
  <sheetFormatPr defaultRowHeight="16.5" x14ac:dyDescent="0.3"/>
  <cols>
    <col min="1" max="1" width="10.25" customWidth="1"/>
    <col min="2" max="2" width="11" customWidth="1"/>
    <col min="3" max="3" width="10.25" customWidth="1"/>
    <col min="4" max="4" width="11.875" customWidth="1"/>
    <col min="5" max="5" width="11.375" customWidth="1"/>
    <col min="7" max="7" width="27.125" customWidth="1"/>
  </cols>
  <sheetData>
    <row r="1" spans="1:7" ht="45" customHeight="1" x14ac:dyDescent="0.3">
      <c r="A1" s="474" t="s">
        <v>289</v>
      </c>
      <c r="B1" s="474"/>
      <c r="C1" s="474"/>
      <c r="D1" s="474"/>
      <c r="E1" s="474"/>
      <c r="F1" s="474"/>
      <c r="G1" s="474"/>
    </row>
    <row r="2" spans="1:7" ht="22.5" customHeight="1" x14ac:dyDescent="0.3">
      <c r="A2" s="461" t="s">
        <v>0</v>
      </c>
      <c r="B2" s="462"/>
      <c r="C2" s="463"/>
      <c r="D2" s="464" t="s">
        <v>291</v>
      </c>
      <c r="E2" s="464" t="s">
        <v>292</v>
      </c>
      <c r="F2" s="464" t="s">
        <v>1</v>
      </c>
      <c r="G2" s="464" t="s">
        <v>2</v>
      </c>
    </row>
    <row r="3" spans="1:7" x14ac:dyDescent="0.3">
      <c r="A3" s="15" t="s">
        <v>3</v>
      </c>
      <c r="B3" s="15" t="s">
        <v>4</v>
      </c>
      <c r="C3" s="15" t="s">
        <v>5</v>
      </c>
      <c r="D3" s="465"/>
      <c r="E3" s="465"/>
      <c r="F3" s="465"/>
      <c r="G3" s="465"/>
    </row>
    <row r="4" spans="1:7" ht="33.75" customHeight="1" x14ac:dyDescent="0.3">
      <c r="A4" s="31" t="s">
        <v>290</v>
      </c>
      <c r="B4" s="31" t="s">
        <v>290</v>
      </c>
      <c r="C4" s="31" t="s">
        <v>290</v>
      </c>
      <c r="D4" s="19">
        <v>0</v>
      </c>
      <c r="E4" s="19">
        <v>6000000</v>
      </c>
      <c r="F4" s="19">
        <v>0</v>
      </c>
      <c r="G4" s="20"/>
    </row>
    <row r="5" spans="1:7" ht="26.25" customHeight="1" x14ac:dyDescent="0.3">
      <c r="A5" s="469" t="s">
        <v>70</v>
      </c>
      <c r="B5" s="470"/>
      <c r="C5" s="24"/>
      <c r="D5" s="320">
        <f>SUM(D4:D4)</f>
        <v>0</v>
      </c>
      <c r="E5" s="320">
        <f>SUM(E4:E4)</f>
        <v>6000000</v>
      </c>
      <c r="F5" s="320"/>
      <c r="G5" s="321" t="s">
        <v>8</v>
      </c>
    </row>
    <row r="6" spans="1:7" ht="27.75" customHeight="1" x14ac:dyDescent="0.3">
      <c r="A6" s="318" t="s">
        <v>18</v>
      </c>
      <c r="B6" s="318" t="s">
        <v>19</v>
      </c>
      <c r="C6" s="319" t="s">
        <v>294</v>
      </c>
      <c r="D6" s="322"/>
      <c r="E6" s="326">
        <v>6000000</v>
      </c>
      <c r="F6" s="323"/>
      <c r="G6" s="327" t="s">
        <v>293</v>
      </c>
    </row>
    <row r="7" spans="1:7" ht="27.75" customHeight="1" x14ac:dyDescent="0.3">
      <c r="A7" s="471" t="s">
        <v>29</v>
      </c>
      <c r="B7" s="472"/>
      <c r="C7" s="473"/>
      <c r="D7" s="324">
        <f>SUM(D6:D6)</f>
        <v>0</v>
      </c>
      <c r="E7" s="324">
        <f>SUM(E6:E6)</f>
        <v>6000000</v>
      </c>
      <c r="F7" s="324"/>
      <c r="G7" s="325" t="s">
        <v>8</v>
      </c>
    </row>
  </sheetData>
  <mergeCells count="8">
    <mergeCell ref="A5:B5"/>
    <mergeCell ref="A7:C7"/>
    <mergeCell ref="A1:G1"/>
    <mergeCell ref="A2:C2"/>
    <mergeCell ref="D2:D3"/>
    <mergeCell ref="E2:E3"/>
    <mergeCell ref="F2:F3"/>
    <mergeCell ref="G2:G3"/>
  </mergeCells>
  <phoneticPr fontId="63" type="noConversion"/>
  <printOptions horizontalCentered="1"/>
  <pageMargins left="0.31" right="0.31" top="0.35" bottom="0.35" header="0.31" footer="0.31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4"/>
  <sheetViews>
    <sheetView workbookViewId="0">
      <selection activeCell="I8" sqref="I8"/>
    </sheetView>
  </sheetViews>
  <sheetFormatPr defaultRowHeight="16.5" x14ac:dyDescent="0.3"/>
  <cols>
    <col min="1" max="1" width="10.25" customWidth="1"/>
    <col min="2" max="2" width="11" customWidth="1"/>
    <col min="3" max="3" width="10.25" customWidth="1"/>
    <col min="4" max="4" width="11.875" customWidth="1"/>
    <col min="5" max="5" width="11.375" customWidth="1"/>
    <col min="7" max="7" width="27.125" customWidth="1"/>
  </cols>
  <sheetData>
    <row r="1" spans="1:7" ht="45" customHeight="1" x14ac:dyDescent="0.3">
      <c r="A1" s="474" t="s">
        <v>288</v>
      </c>
      <c r="B1" s="474"/>
      <c r="C1" s="474"/>
      <c r="D1" s="474"/>
      <c r="E1" s="474"/>
      <c r="F1" s="474"/>
      <c r="G1" s="474"/>
    </row>
    <row r="2" spans="1:7" ht="22.5" customHeight="1" x14ac:dyDescent="0.3">
      <c r="A2" s="461" t="s">
        <v>0</v>
      </c>
      <c r="B2" s="462"/>
      <c r="C2" s="463"/>
      <c r="D2" s="464" t="s">
        <v>245</v>
      </c>
      <c r="E2" s="464" t="s">
        <v>302</v>
      </c>
      <c r="F2" s="464" t="s">
        <v>1</v>
      </c>
      <c r="G2" s="464" t="s">
        <v>2</v>
      </c>
    </row>
    <row r="3" spans="1:7" x14ac:dyDescent="0.3">
      <c r="A3" s="15" t="s">
        <v>3</v>
      </c>
      <c r="B3" s="15" t="s">
        <v>4</v>
      </c>
      <c r="C3" s="15" t="s">
        <v>5</v>
      </c>
      <c r="D3" s="465"/>
      <c r="E3" s="465"/>
      <c r="F3" s="465"/>
      <c r="G3" s="465"/>
    </row>
    <row r="4" spans="1:7" ht="33.75" customHeight="1" x14ac:dyDescent="0.3">
      <c r="A4" s="31" t="s">
        <v>46</v>
      </c>
      <c r="B4" s="31" t="s">
        <v>46</v>
      </c>
      <c r="C4" s="31" t="s">
        <v>47</v>
      </c>
      <c r="D4" s="19">
        <v>50000000</v>
      </c>
      <c r="E4" s="19">
        <v>50000000</v>
      </c>
      <c r="F4" s="19">
        <v>0</v>
      </c>
      <c r="G4" s="20"/>
    </row>
    <row r="5" spans="1:7" ht="31.5" customHeight="1" x14ac:dyDescent="0.3">
      <c r="A5" s="28"/>
      <c r="B5" s="28"/>
      <c r="C5" s="28" t="s">
        <v>48</v>
      </c>
      <c r="D5" s="12">
        <v>0</v>
      </c>
      <c r="E5" s="12">
        <v>245380</v>
      </c>
      <c r="F5" s="12"/>
      <c r="G5" s="14" t="s">
        <v>317</v>
      </c>
    </row>
    <row r="6" spans="1:7" x14ac:dyDescent="0.3">
      <c r="A6" s="26" t="s">
        <v>32</v>
      </c>
      <c r="B6" s="26" t="s">
        <v>32</v>
      </c>
      <c r="C6" s="26" t="s">
        <v>49</v>
      </c>
      <c r="D6" s="13">
        <v>25000000</v>
      </c>
      <c r="E6" s="13">
        <v>26616758</v>
      </c>
      <c r="F6" s="13"/>
      <c r="G6" s="7" t="s">
        <v>33</v>
      </c>
    </row>
    <row r="7" spans="1:7" ht="21.75" customHeight="1" x14ac:dyDescent="0.3">
      <c r="A7" s="28" t="s">
        <v>34</v>
      </c>
      <c r="B7" s="28" t="s">
        <v>34</v>
      </c>
      <c r="C7" s="28" t="s">
        <v>35</v>
      </c>
      <c r="D7" s="12">
        <v>5000</v>
      </c>
      <c r="E7" s="12">
        <v>2862</v>
      </c>
      <c r="F7" s="12">
        <v>0</v>
      </c>
      <c r="G7" s="14" t="s">
        <v>50</v>
      </c>
    </row>
    <row r="8" spans="1:7" ht="26.25" customHeight="1" x14ac:dyDescent="0.3">
      <c r="A8" s="469" t="s">
        <v>70</v>
      </c>
      <c r="B8" s="470"/>
      <c r="C8" s="24"/>
      <c r="D8" s="11">
        <f>SUM(D4:D7)</f>
        <v>75005000</v>
      </c>
      <c r="E8" s="11">
        <f>SUM(E4:E7)</f>
        <v>76865000</v>
      </c>
      <c r="F8" s="11"/>
      <c r="G8" s="7" t="s">
        <v>8</v>
      </c>
    </row>
    <row r="9" spans="1:7" ht="20.25" customHeight="1" x14ac:dyDescent="0.3">
      <c r="A9" s="25"/>
      <c r="B9" s="425" t="s">
        <v>10</v>
      </c>
      <c r="C9" s="26" t="s">
        <v>51</v>
      </c>
      <c r="D9" s="13">
        <v>2000000</v>
      </c>
      <c r="E9" s="13">
        <v>2000000</v>
      </c>
      <c r="F9" s="11"/>
      <c r="G9" s="7" t="s">
        <v>52</v>
      </c>
    </row>
    <row r="10" spans="1:7" ht="69.75" customHeight="1" x14ac:dyDescent="0.3">
      <c r="A10" s="27"/>
      <c r="B10" s="426"/>
      <c r="C10" s="28" t="s">
        <v>14</v>
      </c>
      <c r="D10" s="12">
        <v>12917920</v>
      </c>
      <c r="E10" s="12">
        <v>10050070</v>
      </c>
      <c r="F10" s="12"/>
      <c r="G10" s="14" t="s">
        <v>316</v>
      </c>
    </row>
    <row r="11" spans="1:7" ht="37.5" customHeight="1" x14ac:dyDescent="0.3">
      <c r="A11" s="27"/>
      <c r="B11" s="426"/>
      <c r="C11" s="28" t="s">
        <v>53</v>
      </c>
      <c r="D11" s="12">
        <v>551780</v>
      </c>
      <c r="E11" s="12">
        <v>551780</v>
      </c>
      <c r="F11" s="12"/>
      <c r="G11" s="14" t="s">
        <v>108</v>
      </c>
    </row>
    <row r="12" spans="1:7" ht="30" customHeight="1" x14ac:dyDescent="0.3">
      <c r="A12" s="25" t="s">
        <v>274</v>
      </c>
      <c r="B12" s="426"/>
      <c r="C12" s="26" t="s">
        <v>73</v>
      </c>
      <c r="D12" s="13">
        <v>525000</v>
      </c>
      <c r="E12" s="13">
        <v>525000</v>
      </c>
      <c r="F12" s="13"/>
      <c r="G12" s="7" t="s">
        <v>101</v>
      </c>
    </row>
    <row r="13" spans="1:7" ht="24" customHeight="1" x14ac:dyDescent="0.3">
      <c r="A13" s="27"/>
      <c r="B13" s="426"/>
      <c r="C13" s="28" t="s">
        <v>54</v>
      </c>
      <c r="D13" s="12">
        <v>1000000</v>
      </c>
      <c r="E13" s="12">
        <v>1000000</v>
      </c>
      <c r="F13" s="12"/>
      <c r="G13" s="14" t="s">
        <v>250</v>
      </c>
    </row>
    <row r="14" spans="1:7" ht="24" customHeight="1" x14ac:dyDescent="0.3">
      <c r="A14" s="58"/>
      <c r="B14" s="427" t="s">
        <v>271</v>
      </c>
      <c r="C14" s="59" t="s">
        <v>272</v>
      </c>
      <c r="D14" s="12"/>
      <c r="E14" s="12"/>
      <c r="F14" s="12"/>
      <c r="G14" s="14"/>
    </row>
    <row r="15" spans="1:7" ht="24" customHeight="1" x14ac:dyDescent="0.3">
      <c r="A15" s="58"/>
      <c r="B15" s="427"/>
      <c r="C15" s="59" t="s">
        <v>273</v>
      </c>
      <c r="D15" s="12"/>
      <c r="E15" s="12"/>
      <c r="F15" s="12"/>
      <c r="G15" s="14"/>
    </row>
    <row r="16" spans="1:7" x14ac:dyDescent="0.3">
      <c r="A16" s="25"/>
      <c r="B16" s="25"/>
      <c r="C16" s="26" t="s">
        <v>55</v>
      </c>
      <c r="D16" s="13">
        <v>700000</v>
      </c>
      <c r="E16" s="13">
        <v>700000</v>
      </c>
      <c r="F16" s="13"/>
      <c r="G16" s="7" t="s">
        <v>56</v>
      </c>
    </row>
    <row r="17" spans="1:7" ht="22.5" x14ac:dyDescent="0.3">
      <c r="A17" s="27"/>
      <c r="B17" s="27" t="s">
        <v>15</v>
      </c>
      <c r="C17" s="28" t="s">
        <v>74</v>
      </c>
      <c r="D17" s="12">
        <v>2790300</v>
      </c>
      <c r="E17" s="12">
        <v>2518150</v>
      </c>
      <c r="F17" s="12">
        <v>0</v>
      </c>
      <c r="G17" s="14" t="s">
        <v>57</v>
      </c>
    </row>
    <row r="18" spans="1:7" ht="21" customHeight="1" x14ac:dyDescent="0.3">
      <c r="A18" s="32"/>
      <c r="B18" s="32"/>
      <c r="C18" s="28" t="s">
        <v>17</v>
      </c>
      <c r="D18" s="12">
        <v>600000</v>
      </c>
      <c r="E18" s="12">
        <v>600000</v>
      </c>
      <c r="F18" s="12"/>
      <c r="G18" s="14" t="s">
        <v>104</v>
      </c>
    </row>
    <row r="19" spans="1:7" ht="57.75" customHeight="1" x14ac:dyDescent="0.3">
      <c r="A19" s="25"/>
      <c r="B19" s="25"/>
      <c r="C19" s="26" t="s">
        <v>58</v>
      </c>
      <c r="D19" s="13">
        <v>5500000</v>
      </c>
      <c r="E19" s="13">
        <v>5500000</v>
      </c>
      <c r="F19" s="13"/>
      <c r="G19" s="7" t="s">
        <v>105</v>
      </c>
    </row>
    <row r="20" spans="1:7" ht="26.25" customHeight="1" x14ac:dyDescent="0.3">
      <c r="A20" s="28"/>
      <c r="B20" s="28"/>
      <c r="C20" s="28" t="s">
        <v>59</v>
      </c>
      <c r="D20" s="12">
        <v>4500000</v>
      </c>
      <c r="E20" s="12">
        <v>4500000</v>
      </c>
      <c r="F20" s="12"/>
      <c r="G20" s="14" t="s">
        <v>251</v>
      </c>
    </row>
    <row r="21" spans="1:7" ht="23.25" customHeight="1" x14ac:dyDescent="0.3">
      <c r="A21" s="25"/>
      <c r="B21" s="25"/>
      <c r="C21" s="26" t="s">
        <v>19</v>
      </c>
      <c r="D21" s="13">
        <v>2000000</v>
      </c>
      <c r="E21" s="13">
        <v>2000000</v>
      </c>
      <c r="F21" s="13"/>
      <c r="G21" s="7" t="s">
        <v>60</v>
      </c>
    </row>
    <row r="22" spans="1:7" x14ac:dyDescent="0.3">
      <c r="A22" s="27" t="s">
        <v>61</v>
      </c>
      <c r="B22" s="27" t="s">
        <v>19</v>
      </c>
      <c r="C22" s="28" t="s">
        <v>62</v>
      </c>
      <c r="D22" s="12">
        <v>7000000</v>
      </c>
      <c r="E22" s="12">
        <v>7000000</v>
      </c>
      <c r="F22" s="12"/>
      <c r="G22" s="14" t="s">
        <v>254</v>
      </c>
    </row>
    <row r="23" spans="1:7" ht="23.25" customHeight="1" x14ac:dyDescent="0.3">
      <c r="A23" s="26"/>
      <c r="B23" s="26"/>
      <c r="C23" s="26" t="s">
        <v>75</v>
      </c>
      <c r="D23" s="13">
        <v>1200000</v>
      </c>
      <c r="E23" s="13">
        <v>1200000</v>
      </c>
      <c r="F23" s="13"/>
      <c r="G23" s="7" t="s">
        <v>102</v>
      </c>
    </row>
    <row r="24" spans="1:7" ht="18.75" customHeight="1" x14ac:dyDescent="0.3">
      <c r="A24" s="27"/>
      <c r="B24" s="27" t="s">
        <v>15</v>
      </c>
      <c r="C24" s="28" t="s">
        <v>40</v>
      </c>
      <c r="D24" s="12">
        <v>1000000</v>
      </c>
      <c r="E24" s="12">
        <v>1000000</v>
      </c>
      <c r="F24" s="12"/>
      <c r="G24" s="14" t="s">
        <v>63</v>
      </c>
    </row>
    <row r="25" spans="1:7" ht="18.75" customHeight="1" x14ac:dyDescent="0.3">
      <c r="A25" s="27"/>
      <c r="B25" s="27"/>
      <c r="C25" s="28" t="s">
        <v>64</v>
      </c>
      <c r="D25" s="12">
        <v>2000000</v>
      </c>
      <c r="E25" s="12">
        <v>2000000</v>
      </c>
      <c r="F25" s="12"/>
      <c r="G25" s="14" t="s">
        <v>103</v>
      </c>
    </row>
    <row r="26" spans="1:7" ht="22.5" customHeight="1" x14ac:dyDescent="0.3">
      <c r="A26" s="25"/>
      <c r="B26" s="26"/>
      <c r="C26" s="26" t="s">
        <v>65</v>
      </c>
      <c r="D26" s="13">
        <v>1200000</v>
      </c>
      <c r="E26" s="13">
        <v>1200000</v>
      </c>
      <c r="F26" s="13"/>
      <c r="G26" s="7" t="s">
        <v>66</v>
      </c>
    </row>
    <row r="27" spans="1:7" x14ac:dyDescent="0.3">
      <c r="A27" s="27"/>
      <c r="B27" s="27"/>
      <c r="C27" s="28" t="s">
        <v>67</v>
      </c>
      <c r="D27" s="12">
        <v>500000</v>
      </c>
      <c r="E27" s="12">
        <v>500000</v>
      </c>
      <c r="F27" s="12"/>
      <c r="G27" s="14" t="s">
        <v>68</v>
      </c>
    </row>
    <row r="28" spans="1:7" ht="127.5" customHeight="1" x14ac:dyDescent="0.3">
      <c r="A28" s="25" t="s">
        <v>26</v>
      </c>
      <c r="B28" s="25" t="s">
        <v>24</v>
      </c>
      <c r="C28" s="26" t="s">
        <v>25</v>
      </c>
      <c r="D28" s="13">
        <v>5000000</v>
      </c>
      <c r="E28" s="13">
        <v>10000000</v>
      </c>
      <c r="F28" s="13"/>
      <c r="G28" s="51" t="s">
        <v>315</v>
      </c>
    </row>
    <row r="29" spans="1:7" ht="28.5" customHeight="1" x14ac:dyDescent="0.3">
      <c r="A29" s="32"/>
      <c r="B29" s="32"/>
      <c r="C29" s="28" t="s">
        <v>27</v>
      </c>
      <c r="D29" s="12">
        <v>1000000</v>
      </c>
      <c r="E29" s="12">
        <v>1000000</v>
      </c>
      <c r="F29" s="12"/>
      <c r="G29" s="14" t="s">
        <v>253</v>
      </c>
    </row>
    <row r="30" spans="1:7" ht="26.25" customHeight="1" x14ac:dyDescent="0.3">
      <c r="A30" s="25"/>
      <c r="B30" s="25"/>
      <c r="C30" s="26" t="s">
        <v>71</v>
      </c>
      <c r="D30" s="13">
        <v>120000</v>
      </c>
      <c r="E30" s="13">
        <v>120000</v>
      </c>
      <c r="F30" s="13"/>
      <c r="G30" s="51" t="s">
        <v>252</v>
      </c>
    </row>
    <row r="31" spans="1:7" ht="35.25" customHeight="1" x14ac:dyDescent="0.3">
      <c r="A31" s="27"/>
      <c r="B31" s="27" t="s">
        <v>26</v>
      </c>
      <c r="C31" s="28" t="s">
        <v>72</v>
      </c>
      <c r="D31" s="12">
        <v>9200000</v>
      </c>
      <c r="E31" s="12">
        <v>9200000</v>
      </c>
      <c r="F31" s="12"/>
      <c r="G31" s="14" t="s">
        <v>109</v>
      </c>
    </row>
    <row r="32" spans="1:7" ht="80.25" customHeight="1" x14ac:dyDescent="0.3">
      <c r="A32" s="26"/>
      <c r="B32" s="26"/>
      <c r="C32" s="55" t="s">
        <v>26</v>
      </c>
      <c r="D32" s="49">
        <v>13700000</v>
      </c>
      <c r="E32" s="49">
        <v>13700000</v>
      </c>
      <c r="F32" s="13"/>
      <c r="G32" s="51" t="s">
        <v>283</v>
      </c>
    </row>
    <row r="33" spans="1:7" ht="23.25" customHeight="1" x14ac:dyDescent="0.3">
      <c r="A33" s="28" t="s">
        <v>76</v>
      </c>
      <c r="B33" s="28" t="s">
        <v>76</v>
      </c>
      <c r="C33" s="56" t="s">
        <v>69</v>
      </c>
      <c r="D33" s="52"/>
      <c r="E33" s="52"/>
      <c r="F33" s="12"/>
      <c r="G33" s="14" t="s">
        <v>69</v>
      </c>
    </row>
    <row r="34" spans="1:7" ht="27.75" customHeight="1" x14ac:dyDescent="0.3">
      <c r="A34" s="475" t="s">
        <v>29</v>
      </c>
      <c r="B34" s="476"/>
      <c r="C34" s="477"/>
      <c r="D34" s="23">
        <f>SUM(D9:D33)</f>
        <v>75005000</v>
      </c>
      <c r="E34" s="23">
        <f>SUM(E9:E33)</f>
        <v>76865000</v>
      </c>
      <c r="F34" s="23"/>
      <c r="G34" s="14" t="s">
        <v>8</v>
      </c>
    </row>
  </sheetData>
  <mergeCells count="10">
    <mergeCell ref="A8:B8"/>
    <mergeCell ref="B9:B13"/>
    <mergeCell ref="B14:B15"/>
    <mergeCell ref="A34:C34"/>
    <mergeCell ref="A1:G1"/>
    <mergeCell ref="A2:C2"/>
    <mergeCell ref="D2:D3"/>
    <mergeCell ref="E2:E3"/>
    <mergeCell ref="F2:F3"/>
    <mergeCell ref="G2:G3"/>
  </mergeCells>
  <phoneticPr fontId="1" type="noConversion"/>
  <printOptions horizontalCentered="1"/>
  <pageMargins left="0.31" right="0.31" top="0.35" bottom="0.35" header="0.31" footer="0.31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7"/>
  <sheetViews>
    <sheetView topLeftCell="A49" workbookViewId="0">
      <selection activeCell="J58" sqref="J58"/>
    </sheetView>
  </sheetViews>
  <sheetFormatPr defaultRowHeight="16.5" x14ac:dyDescent="0.3"/>
  <cols>
    <col min="2" max="4" width="7.375" customWidth="1"/>
    <col min="6" max="14" width="11.25" customWidth="1"/>
    <col min="15" max="15" width="10.25" customWidth="1"/>
    <col min="16" max="16" width="9.25" customWidth="1"/>
    <col min="17" max="17" width="11.375" customWidth="1"/>
    <col min="18" max="20" width="10.25" customWidth="1"/>
  </cols>
  <sheetData>
    <row r="1" spans="1:20" ht="41.25" customHeight="1" x14ac:dyDescent="0.15">
      <c r="A1" s="483" t="s">
        <v>181</v>
      </c>
      <c r="B1" s="483"/>
      <c r="C1" s="483"/>
      <c r="D1" s="483"/>
      <c r="E1" s="483"/>
      <c r="F1" s="483"/>
      <c r="G1" s="483"/>
      <c r="H1" s="483"/>
      <c r="I1" s="483"/>
      <c r="J1" s="483"/>
      <c r="K1" s="484"/>
      <c r="L1" s="483"/>
      <c r="M1" s="483"/>
      <c r="N1" s="483"/>
      <c r="O1" s="196" t="s">
        <v>182</v>
      </c>
    </row>
    <row r="2" spans="1:20" ht="12.75" customHeight="1" thickBot="1" x14ac:dyDescent="0.35">
      <c r="B2" s="485"/>
      <c r="C2" s="485"/>
      <c r="D2" s="485"/>
      <c r="E2" s="485"/>
      <c r="F2" s="485"/>
      <c r="G2" s="197"/>
      <c r="H2" s="197"/>
      <c r="I2" s="197"/>
      <c r="J2" s="197"/>
      <c r="K2" s="198"/>
      <c r="L2" s="197"/>
      <c r="M2" s="197"/>
      <c r="N2" s="197"/>
      <c r="O2" s="199"/>
    </row>
    <row r="3" spans="1:20" ht="34.5" customHeight="1" thickBot="1" x14ac:dyDescent="0.35">
      <c r="A3" s="200" t="s">
        <v>183</v>
      </c>
      <c r="B3" s="201" t="s">
        <v>184</v>
      </c>
      <c r="C3" s="202" t="s">
        <v>185</v>
      </c>
      <c r="D3" s="202" t="s">
        <v>186</v>
      </c>
      <c r="E3" s="283" t="s">
        <v>187</v>
      </c>
      <c r="F3" s="204" t="s">
        <v>154</v>
      </c>
      <c r="G3" s="205" t="s">
        <v>188</v>
      </c>
      <c r="H3" s="205" t="s">
        <v>189</v>
      </c>
      <c r="I3" s="205" t="s">
        <v>295</v>
      </c>
      <c r="J3" s="206" t="s">
        <v>150</v>
      </c>
      <c r="K3" s="206" t="s">
        <v>190</v>
      </c>
      <c r="L3" s="204" t="s">
        <v>191</v>
      </c>
      <c r="M3" s="206" t="s">
        <v>192</v>
      </c>
      <c r="N3" s="206" t="s">
        <v>193</v>
      </c>
      <c r="O3" s="203" t="s">
        <v>194</v>
      </c>
    </row>
    <row r="4" spans="1:20" s="339" customFormat="1" ht="27" customHeight="1" thickBot="1" x14ac:dyDescent="0.35">
      <c r="A4" s="332" t="s">
        <v>195</v>
      </c>
      <c r="B4" s="486" t="s">
        <v>196</v>
      </c>
      <c r="C4" s="487"/>
      <c r="D4" s="487"/>
      <c r="E4" s="488"/>
      <c r="F4" s="333">
        <f t="shared" ref="F4:O4" si="0">F5</f>
        <v>39612000</v>
      </c>
      <c r="G4" s="334">
        <f t="shared" si="0"/>
        <v>3961200</v>
      </c>
      <c r="H4" s="335">
        <f t="shared" si="0"/>
        <v>1847400</v>
      </c>
      <c r="I4" s="335">
        <f t="shared" si="0"/>
        <v>600000</v>
      </c>
      <c r="J4" s="334">
        <f t="shared" si="0"/>
        <v>46020600</v>
      </c>
      <c r="K4" s="334">
        <f t="shared" si="0"/>
        <v>3826620</v>
      </c>
      <c r="L4" s="333">
        <f t="shared" si="0"/>
        <v>1436760</v>
      </c>
      <c r="M4" s="334">
        <f t="shared" si="0"/>
        <v>1452700</v>
      </c>
      <c r="N4" s="334">
        <f t="shared" si="0"/>
        <v>190380</v>
      </c>
      <c r="O4" s="336">
        <f t="shared" si="0"/>
        <v>3079840</v>
      </c>
      <c r="P4" s="337"/>
      <c r="Q4" s="338"/>
      <c r="R4" s="338"/>
      <c r="S4" s="338"/>
      <c r="T4" s="338"/>
    </row>
    <row r="5" spans="1:20" s="339" customFormat="1" ht="27" customHeight="1" thickBot="1" x14ac:dyDescent="0.35">
      <c r="A5" s="340" t="s">
        <v>217</v>
      </c>
      <c r="B5" s="289" t="s">
        <v>197</v>
      </c>
      <c r="C5" s="478" t="s">
        <v>198</v>
      </c>
      <c r="D5" s="479"/>
      <c r="E5" s="210" t="s">
        <v>153</v>
      </c>
      <c r="F5" s="341">
        <f>SUM(F6:F17)</f>
        <v>39612000</v>
      </c>
      <c r="G5" s="342">
        <f>SUM(G6:G17)</f>
        <v>3961200</v>
      </c>
      <c r="H5" s="342">
        <f>SUM(H6:H17)</f>
        <v>1847400</v>
      </c>
      <c r="I5" s="342">
        <f>SUM(I6:I17)</f>
        <v>600000</v>
      </c>
      <c r="J5" s="342">
        <f>SUM(F5:I5)</f>
        <v>46020600</v>
      </c>
      <c r="K5" s="342">
        <f>SUM(K6:K17)</f>
        <v>3826620</v>
      </c>
      <c r="L5" s="341">
        <f>SUM(L6:L17)</f>
        <v>1436760</v>
      </c>
      <c r="M5" s="343">
        <f>SUM(M6:M17)</f>
        <v>1452700</v>
      </c>
      <c r="N5" s="342">
        <f>SUM(N6:N17)</f>
        <v>190380</v>
      </c>
      <c r="O5" s="344">
        <f>SUM(O6:O17)</f>
        <v>3079840</v>
      </c>
      <c r="P5" s="345"/>
    </row>
    <row r="6" spans="1:20" ht="27" customHeight="1" x14ac:dyDescent="0.3">
      <c r="A6" s="212"/>
      <c r="B6" s="213"/>
      <c r="C6" s="214" t="s">
        <v>246</v>
      </c>
      <c r="D6" s="290">
        <v>9</v>
      </c>
      <c r="E6" s="275" t="s">
        <v>199</v>
      </c>
      <c r="F6" s="281">
        <v>3301000</v>
      </c>
      <c r="G6" s="277">
        <v>1980600</v>
      </c>
      <c r="H6" s="278">
        <v>153950</v>
      </c>
      <c r="I6" s="278">
        <v>50000</v>
      </c>
      <c r="J6" s="278">
        <f>SUM(F6:I6)</f>
        <v>5485550</v>
      </c>
      <c r="K6" s="278">
        <v>452960</v>
      </c>
      <c r="L6" s="278">
        <v>114430</v>
      </c>
      <c r="M6" s="278">
        <v>119650</v>
      </c>
      <c r="N6" s="278">
        <v>15490</v>
      </c>
      <c r="O6" s="285">
        <f t="shared" ref="O6:O17" si="1">SUM(L6:N6)</f>
        <v>249570</v>
      </c>
      <c r="P6" s="209"/>
      <c r="Q6" s="209"/>
    </row>
    <row r="7" spans="1:20" ht="27" customHeight="1" x14ac:dyDescent="0.3">
      <c r="A7" s="212"/>
      <c r="B7" s="212"/>
      <c r="C7" s="215"/>
      <c r="D7" s="291">
        <v>9</v>
      </c>
      <c r="E7" s="218" t="s">
        <v>200</v>
      </c>
      <c r="F7" s="316">
        <v>3301000</v>
      </c>
      <c r="G7" s="280"/>
      <c r="H7" s="280">
        <v>153950</v>
      </c>
      <c r="I7" s="280">
        <v>50000</v>
      </c>
      <c r="J7" s="280">
        <f t="shared" ref="J7:J17" si="2">SUM(F7:I7)</f>
        <v>3504950</v>
      </c>
      <c r="K7" s="280">
        <v>287910</v>
      </c>
      <c r="L7" s="312">
        <v>114430</v>
      </c>
      <c r="M7" s="280">
        <v>119650</v>
      </c>
      <c r="N7" s="280">
        <v>15490</v>
      </c>
      <c r="O7" s="286">
        <f t="shared" si="1"/>
        <v>249570</v>
      </c>
      <c r="P7" s="216"/>
      <c r="Q7" s="209"/>
    </row>
    <row r="8" spans="1:20" ht="27" customHeight="1" x14ac:dyDescent="0.3">
      <c r="A8" s="212"/>
      <c r="B8" s="212"/>
      <c r="C8" s="215"/>
      <c r="D8" s="291">
        <v>9</v>
      </c>
      <c r="E8" s="218" t="s">
        <v>201</v>
      </c>
      <c r="F8" s="316">
        <v>3301000</v>
      </c>
      <c r="G8" s="280"/>
      <c r="H8" s="280">
        <v>153950</v>
      </c>
      <c r="I8" s="280">
        <v>50000</v>
      </c>
      <c r="J8" s="280">
        <f t="shared" si="2"/>
        <v>3504950</v>
      </c>
      <c r="K8" s="280">
        <f t="shared" ref="K8:K17" si="3">ROUNDDOWN(J8/12,-1)</f>
        <v>292070</v>
      </c>
      <c r="L8" s="280">
        <v>120790</v>
      </c>
      <c r="M8" s="279">
        <v>121340</v>
      </c>
      <c r="N8" s="280">
        <v>15940</v>
      </c>
      <c r="O8" s="286">
        <f t="shared" si="1"/>
        <v>258070</v>
      </c>
      <c r="P8" s="209"/>
    </row>
    <row r="9" spans="1:20" ht="27" customHeight="1" x14ac:dyDescent="0.3">
      <c r="A9" s="212"/>
      <c r="B9" s="212"/>
      <c r="C9" s="215"/>
      <c r="D9" s="291">
        <v>9</v>
      </c>
      <c r="E9" s="218" t="s">
        <v>202</v>
      </c>
      <c r="F9" s="316">
        <v>3301000</v>
      </c>
      <c r="G9" s="280"/>
      <c r="H9" s="280">
        <v>153950</v>
      </c>
      <c r="I9" s="280">
        <v>50000</v>
      </c>
      <c r="J9" s="280">
        <f t="shared" si="2"/>
        <v>3504950</v>
      </c>
      <c r="K9" s="280">
        <f t="shared" si="3"/>
        <v>292070</v>
      </c>
      <c r="L9" s="280">
        <v>120790</v>
      </c>
      <c r="M9" s="279">
        <v>121340</v>
      </c>
      <c r="N9" s="280">
        <v>15940</v>
      </c>
      <c r="O9" s="286">
        <f t="shared" si="1"/>
        <v>258070</v>
      </c>
      <c r="P9" s="209"/>
    </row>
    <row r="10" spans="1:20" ht="27" customHeight="1" x14ac:dyDescent="0.3">
      <c r="A10" s="212"/>
      <c r="B10" s="212"/>
      <c r="C10" s="215"/>
      <c r="D10" s="291">
        <v>9</v>
      </c>
      <c r="E10" s="274" t="s">
        <v>203</v>
      </c>
      <c r="F10" s="316">
        <v>3301000</v>
      </c>
      <c r="G10" s="280"/>
      <c r="H10" s="280">
        <v>153950</v>
      </c>
      <c r="I10" s="280">
        <v>50000</v>
      </c>
      <c r="J10" s="280">
        <f t="shared" si="2"/>
        <v>3504950</v>
      </c>
      <c r="K10" s="280">
        <f t="shared" si="3"/>
        <v>292070</v>
      </c>
      <c r="L10" s="280">
        <v>120790</v>
      </c>
      <c r="M10" s="279">
        <v>121340</v>
      </c>
      <c r="N10" s="280">
        <v>15940</v>
      </c>
      <c r="O10" s="286">
        <f t="shared" si="1"/>
        <v>258070</v>
      </c>
      <c r="P10" s="217"/>
    </row>
    <row r="11" spans="1:20" ht="27" customHeight="1" x14ac:dyDescent="0.3">
      <c r="A11" s="212"/>
      <c r="B11" s="212"/>
      <c r="C11" s="215"/>
      <c r="D11" s="291">
        <v>9</v>
      </c>
      <c r="E11" s="218" t="s">
        <v>204</v>
      </c>
      <c r="F11" s="316">
        <v>3301000</v>
      </c>
      <c r="G11" s="280"/>
      <c r="H11" s="280">
        <v>153950</v>
      </c>
      <c r="I11" s="280">
        <v>50000</v>
      </c>
      <c r="J11" s="280">
        <f t="shared" si="2"/>
        <v>3504950</v>
      </c>
      <c r="K11" s="280">
        <f t="shared" si="3"/>
        <v>292070</v>
      </c>
      <c r="L11" s="280">
        <v>120790</v>
      </c>
      <c r="M11" s="279">
        <v>121340</v>
      </c>
      <c r="N11" s="280">
        <v>15940</v>
      </c>
      <c r="O11" s="286">
        <f t="shared" si="1"/>
        <v>258070</v>
      </c>
      <c r="P11" s="217"/>
    </row>
    <row r="12" spans="1:20" ht="27" customHeight="1" x14ac:dyDescent="0.3">
      <c r="A12" s="212"/>
      <c r="B12" s="212"/>
      <c r="C12" s="215"/>
      <c r="D12" s="291">
        <v>9</v>
      </c>
      <c r="E12" s="218" t="s">
        <v>205</v>
      </c>
      <c r="F12" s="316">
        <v>3301000</v>
      </c>
      <c r="G12" s="280"/>
      <c r="H12" s="280">
        <v>153950</v>
      </c>
      <c r="I12" s="280">
        <v>50000</v>
      </c>
      <c r="J12" s="280">
        <f t="shared" si="2"/>
        <v>3504950</v>
      </c>
      <c r="K12" s="280">
        <f t="shared" si="3"/>
        <v>292070</v>
      </c>
      <c r="L12" s="280">
        <v>120790</v>
      </c>
      <c r="M12" s="279">
        <v>121340</v>
      </c>
      <c r="N12" s="280">
        <v>15940</v>
      </c>
      <c r="O12" s="286">
        <f t="shared" si="1"/>
        <v>258070</v>
      </c>
      <c r="P12" s="209"/>
    </row>
    <row r="13" spans="1:20" ht="27" customHeight="1" x14ac:dyDescent="0.3">
      <c r="A13" s="212"/>
      <c r="B13" s="212"/>
      <c r="C13" s="215"/>
      <c r="D13" s="291">
        <v>9</v>
      </c>
      <c r="E13" s="218" t="s">
        <v>206</v>
      </c>
      <c r="F13" s="316">
        <v>3301000</v>
      </c>
      <c r="G13" s="280"/>
      <c r="H13" s="280">
        <v>153950</v>
      </c>
      <c r="I13" s="280">
        <v>50000</v>
      </c>
      <c r="J13" s="280">
        <f t="shared" si="2"/>
        <v>3504950</v>
      </c>
      <c r="K13" s="280">
        <f t="shared" si="3"/>
        <v>292070</v>
      </c>
      <c r="L13" s="280">
        <v>120790</v>
      </c>
      <c r="M13" s="279">
        <v>121340</v>
      </c>
      <c r="N13" s="280">
        <v>15940</v>
      </c>
      <c r="O13" s="286">
        <f t="shared" si="1"/>
        <v>258070</v>
      </c>
      <c r="P13" s="209"/>
      <c r="Q13" s="209"/>
    </row>
    <row r="14" spans="1:20" ht="27" customHeight="1" x14ac:dyDescent="0.3">
      <c r="A14" s="212"/>
      <c r="B14" s="212"/>
      <c r="C14" s="215"/>
      <c r="D14" s="291">
        <v>9</v>
      </c>
      <c r="E14" s="218" t="s">
        <v>207</v>
      </c>
      <c r="F14" s="316">
        <v>3301000</v>
      </c>
      <c r="G14" s="280">
        <v>1980600</v>
      </c>
      <c r="H14" s="280">
        <v>153950</v>
      </c>
      <c r="I14" s="280">
        <v>50000</v>
      </c>
      <c r="J14" s="280">
        <f t="shared" si="2"/>
        <v>5485550</v>
      </c>
      <c r="K14" s="280">
        <f t="shared" si="3"/>
        <v>457120</v>
      </c>
      <c r="L14" s="280">
        <v>120790</v>
      </c>
      <c r="M14" s="279">
        <v>121340</v>
      </c>
      <c r="N14" s="280">
        <v>15940</v>
      </c>
      <c r="O14" s="286">
        <f t="shared" si="1"/>
        <v>258070</v>
      </c>
      <c r="P14" s="209"/>
      <c r="Q14" s="209"/>
      <c r="R14" s="209"/>
    </row>
    <row r="15" spans="1:20" ht="27" customHeight="1" x14ac:dyDescent="0.3">
      <c r="A15" s="212"/>
      <c r="B15" s="212"/>
      <c r="C15" s="215"/>
      <c r="D15" s="291">
        <v>9</v>
      </c>
      <c r="E15" s="218" t="s">
        <v>208</v>
      </c>
      <c r="F15" s="316">
        <v>3301000</v>
      </c>
      <c r="G15" s="280"/>
      <c r="H15" s="280">
        <v>153950</v>
      </c>
      <c r="I15" s="280">
        <v>50000</v>
      </c>
      <c r="J15" s="280">
        <f t="shared" si="2"/>
        <v>3504950</v>
      </c>
      <c r="K15" s="280">
        <f t="shared" si="3"/>
        <v>292070</v>
      </c>
      <c r="L15" s="280">
        <v>120790</v>
      </c>
      <c r="M15" s="279">
        <v>121340</v>
      </c>
      <c r="N15" s="280">
        <v>15940</v>
      </c>
      <c r="O15" s="286">
        <f t="shared" si="1"/>
        <v>258070</v>
      </c>
    </row>
    <row r="16" spans="1:20" ht="27" customHeight="1" x14ac:dyDescent="0.3">
      <c r="A16" s="212"/>
      <c r="B16" s="212"/>
      <c r="C16" s="215"/>
      <c r="D16" s="291">
        <v>9</v>
      </c>
      <c r="E16" s="218" t="s">
        <v>209</v>
      </c>
      <c r="F16" s="316">
        <v>3301000</v>
      </c>
      <c r="G16" s="280"/>
      <c r="H16" s="280">
        <v>153950</v>
      </c>
      <c r="I16" s="280">
        <v>50000</v>
      </c>
      <c r="J16" s="280">
        <f t="shared" si="2"/>
        <v>3504950</v>
      </c>
      <c r="K16" s="280">
        <f t="shared" si="3"/>
        <v>292070</v>
      </c>
      <c r="L16" s="280">
        <v>120790</v>
      </c>
      <c r="M16" s="279">
        <v>121340</v>
      </c>
      <c r="N16" s="280">
        <v>15940</v>
      </c>
      <c r="O16" s="286">
        <f t="shared" si="1"/>
        <v>258070</v>
      </c>
    </row>
    <row r="17" spans="1:17" ht="27" customHeight="1" thickBot="1" x14ac:dyDescent="0.35">
      <c r="A17" s="219"/>
      <c r="B17" s="219"/>
      <c r="C17" s="220"/>
      <c r="D17" s="282">
        <v>9</v>
      </c>
      <c r="E17" s="221" t="s">
        <v>210</v>
      </c>
      <c r="F17" s="313">
        <v>3301000</v>
      </c>
      <c r="G17" s="314"/>
      <c r="H17" s="314">
        <v>153950</v>
      </c>
      <c r="I17" s="314">
        <v>50000</v>
      </c>
      <c r="J17" s="314">
        <f t="shared" si="2"/>
        <v>3504950</v>
      </c>
      <c r="K17" s="222">
        <f t="shared" si="3"/>
        <v>292070</v>
      </c>
      <c r="L17" s="314">
        <v>120790</v>
      </c>
      <c r="M17" s="315">
        <v>121340</v>
      </c>
      <c r="N17" s="314">
        <v>15940</v>
      </c>
      <c r="O17" s="317">
        <f t="shared" si="1"/>
        <v>258070</v>
      </c>
      <c r="P17" s="209"/>
    </row>
    <row r="18" spans="1:17" ht="15.75" customHeight="1" thickBot="1" x14ac:dyDescent="0.35">
      <c r="A18" s="223"/>
      <c r="B18" s="223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4"/>
      <c r="N18" s="223"/>
      <c r="O18" s="223"/>
    </row>
    <row r="19" spans="1:17" ht="33.75" thickBot="1" x14ac:dyDescent="0.35">
      <c r="A19" s="200" t="s">
        <v>183</v>
      </c>
      <c r="B19" s="201" t="s">
        <v>184</v>
      </c>
      <c r="C19" s="202" t="s">
        <v>185</v>
      </c>
      <c r="D19" s="202" t="s">
        <v>186</v>
      </c>
      <c r="E19" s="203" t="s">
        <v>187</v>
      </c>
      <c r="F19" s="204" t="s">
        <v>154</v>
      </c>
      <c r="G19" s="205" t="s">
        <v>211</v>
      </c>
      <c r="H19" s="205" t="s">
        <v>189</v>
      </c>
      <c r="I19" s="205"/>
      <c r="J19" s="206" t="s">
        <v>150</v>
      </c>
      <c r="K19" s="206" t="s">
        <v>190</v>
      </c>
      <c r="L19" s="207" t="s">
        <v>191</v>
      </c>
      <c r="M19" s="206" t="s">
        <v>192</v>
      </c>
      <c r="N19" s="206" t="s">
        <v>193</v>
      </c>
      <c r="O19" s="203" t="s">
        <v>194</v>
      </c>
      <c r="P19" s="209"/>
    </row>
    <row r="20" spans="1:17" ht="24.75" customHeight="1" thickBot="1" x14ac:dyDescent="0.35">
      <c r="A20" s="287" t="s">
        <v>216</v>
      </c>
      <c r="B20" s="480" t="s">
        <v>212</v>
      </c>
      <c r="C20" s="481"/>
      <c r="D20" s="481"/>
      <c r="E20" s="482"/>
      <c r="F20" s="346">
        <f>SUM(F22:F33)</f>
        <v>36814000</v>
      </c>
      <c r="G20" s="335">
        <f t="shared" ref="G20:O20" si="4">G21</f>
        <v>3675120</v>
      </c>
      <c r="H20" s="335">
        <f t="shared" si="4"/>
        <v>3432900</v>
      </c>
      <c r="I20" s="335"/>
      <c r="J20" s="335">
        <f t="shared" si="4"/>
        <v>43922020</v>
      </c>
      <c r="K20" s="335">
        <f t="shared" si="4"/>
        <v>3660110</v>
      </c>
      <c r="L20" s="335">
        <f t="shared" si="4"/>
        <v>1731640</v>
      </c>
      <c r="M20" s="335">
        <f t="shared" si="4"/>
        <v>1409000</v>
      </c>
      <c r="N20" s="335">
        <f t="shared" si="4"/>
        <v>184640</v>
      </c>
      <c r="O20" s="347">
        <f t="shared" si="4"/>
        <v>3325280</v>
      </c>
      <c r="Q20" s="209"/>
    </row>
    <row r="21" spans="1:17" ht="27" customHeight="1" thickBot="1" x14ac:dyDescent="0.35">
      <c r="A21" s="288" t="s">
        <v>217</v>
      </c>
      <c r="B21" s="289" t="s">
        <v>213</v>
      </c>
      <c r="C21" s="478" t="s">
        <v>214</v>
      </c>
      <c r="D21" s="479"/>
      <c r="E21" s="210" t="s">
        <v>153</v>
      </c>
      <c r="F21" s="341">
        <f>F20</f>
        <v>36814000</v>
      </c>
      <c r="G21" s="342">
        <f t="shared" ref="G21:O21" si="5">SUM(G22:G33)</f>
        <v>3675120</v>
      </c>
      <c r="H21" s="342">
        <f t="shared" si="5"/>
        <v>3432900</v>
      </c>
      <c r="I21" s="342"/>
      <c r="J21" s="342">
        <f t="shared" si="5"/>
        <v>43922020</v>
      </c>
      <c r="K21" s="342">
        <f t="shared" si="5"/>
        <v>3660110</v>
      </c>
      <c r="L21" s="342">
        <f t="shared" si="5"/>
        <v>1731640</v>
      </c>
      <c r="M21" s="342">
        <f t="shared" si="5"/>
        <v>1409000</v>
      </c>
      <c r="N21" s="342">
        <f t="shared" si="5"/>
        <v>184640</v>
      </c>
      <c r="O21" s="344">
        <f t="shared" si="5"/>
        <v>3325280</v>
      </c>
    </row>
    <row r="22" spans="1:17" ht="27" customHeight="1" x14ac:dyDescent="0.3">
      <c r="A22" s="212"/>
      <c r="B22" s="212"/>
      <c r="C22" s="214" t="s">
        <v>247</v>
      </c>
      <c r="D22" s="293">
        <v>12</v>
      </c>
      <c r="E22" s="294" t="s">
        <v>199</v>
      </c>
      <c r="F22" s="279">
        <v>3062600</v>
      </c>
      <c r="G22" s="280">
        <v>1837560</v>
      </c>
      <c r="H22" s="280">
        <v>285700</v>
      </c>
      <c r="I22" s="280"/>
      <c r="J22" s="295">
        <f>SUM(F22:H22)</f>
        <v>5185860</v>
      </c>
      <c r="K22" s="278">
        <v>432150</v>
      </c>
      <c r="L22" s="278">
        <v>137920</v>
      </c>
      <c r="M22" s="280">
        <v>116050</v>
      </c>
      <c r="N22" s="280">
        <v>15020</v>
      </c>
      <c r="O22" s="286">
        <f t="shared" ref="O22:O33" si="6">SUM(L22:N22)</f>
        <v>268990</v>
      </c>
    </row>
    <row r="23" spans="1:17" ht="27" customHeight="1" x14ac:dyDescent="0.3">
      <c r="A23" s="212"/>
      <c r="B23" s="212"/>
      <c r="C23" s="215"/>
      <c r="D23" s="297">
        <v>12</v>
      </c>
      <c r="E23" s="294" t="s">
        <v>200</v>
      </c>
      <c r="F23" s="279">
        <v>3062600</v>
      </c>
      <c r="G23" s="280"/>
      <c r="H23" s="280">
        <v>285700</v>
      </c>
      <c r="I23" s="280"/>
      <c r="J23" s="295">
        <f t="shared" ref="J23:J33" si="7">SUM(F23:H23)</f>
        <v>3348300</v>
      </c>
      <c r="K23" s="280">
        <f t="shared" ref="K23:K33" si="8">ROUNDDOWN(J23/12,-1)</f>
        <v>279020</v>
      </c>
      <c r="L23" s="280">
        <v>137920</v>
      </c>
      <c r="M23" s="280">
        <v>116050</v>
      </c>
      <c r="N23" s="280">
        <v>15020</v>
      </c>
      <c r="O23" s="286">
        <f t="shared" si="6"/>
        <v>268990</v>
      </c>
    </row>
    <row r="24" spans="1:17" ht="27" customHeight="1" x14ac:dyDescent="0.3">
      <c r="A24" s="212"/>
      <c r="B24" s="212"/>
      <c r="C24" s="215"/>
      <c r="D24" s="297">
        <v>12</v>
      </c>
      <c r="E24" s="294" t="s">
        <v>201</v>
      </c>
      <c r="F24" s="279">
        <v>3062600</v>
      </c>
      <c r="G24" s="280"/>
      <c r="H24" s="280">
        <v>285700</v>
      </c>
      <c r="I24" s="280"/>
      <c r="J24" s="295">
        <f t="shared" si="7"/>
        <v>3348300</v>
      </c>
      <c r="K24" s="280">
        <f t="shared" si="8"/>
        <v>279020</v>
      </c>
      <c r="L24" s="280">
        <v>145580</v>
      </c>
      <c r="M24" s="280">
        <v>117690</v>
      </c>
      <c r="N24" s="280">
        <v>15460</v>
      </c>
      <c r="O24" s="286">
        <f t="shared" si="6"/>
        <v>278730</v>
      </c>
    </row>
    <row r="25" spans="1:17" ht="27" customHeight="1" x14ac:dyDescent="0.3">
      <c r="A25" s="212"/>
      <c r="B25" s="212"/>
      <c r="C25" s="215"/>
      <c r="D25" s="297">
        <v>12</v>
      </c>
      <c r="E25" s="294" t="s">
        <v>202</v>
      </c>
      <c r="F25" s="279">
        <v>3062600</v>
      </c>
      <c r="G25" s="280"/>
      <c r="H25" s="280">
        <v>285700</v>
      </c>
      <c r="I25" s="280"/>
      <c r="J25" s="295">
        <f t="shared" si="7"/>
        <v>3348300</v>
      </c>
      <c r="K25" s="280">
        <f t="shared" si="8"/>
        <v>279020</v>
      </c>
      <c r="L25" s="280">
        <v>145580</v>
      </c>
      <c r="M25" s="280">
        <v>117690</v>
      </c>
      <c r="N25" s="280">
        <v>15460</v>
      </c>
      <c r="O25" s="286">
        <f t="shared" si="6"/>
        <v>278730</v>
      </c>
    </row>
    <row r="26" spans="1:17" ht="27" customHeight="1" x14ac:dyDescent="0.3">
      <c r="A26" s="212"/>
      <c r="B26" s="212"/>
      <c r="C26" s="215"/>
      <c r="D26" s="297">
        <v>12</v>
      </c>
      <c r="E26" s="294" t="s">
        <v>203</v>
      </c>
      <c r="F26" s="279">
        <v>3062600</v>
      </c>
      <c r="G26" s="280"/>
      <c r="H26" s="280">
        <v>285700</v>
      </c>
      <c r="I26" s="280"/>
      <c r="J26" s="295">
        <f t="shared" si="7"/>
        <v>3348300</v>
      </c>
      <c r="K26" s="280">
        <f t="shared" si="8"/>
        <v>279020</v>
      </c>
      <c r="L26" s="280">
        <v>145580</v>
      </c>
      <c r="M26" s="280">
        <v>117690</v>
      </c>
      <c r="N26" s="280">
        <v>15460</v>
      </c>
      <c r="O26" s="286">
        <f t="shared" si="6"/>
        <v>278730</v>
      </c>
    </row>
    <row r="27" spans="1:17" ht="27" customHeight="1" x14ac:dyDescent="0.3">
      <c r="A27" s="212"/>
      <c r="B27" s="212"/>
      <c r="C27" s="215"/>
      <c r="D27" s="297">
        <v>12</v>
      </c>
      <c r="E27" s="294" t="s">
        <v>204</v>
      </c>
      <c r="F27" s="279">
        <v>3062600</v>
      </c>
      <c r="G27" s="280"/>
      <c r="H27" s="280">
        <v>285700</v>
      </c>
      <c r="I27" s="280"/>
      <c r="J27" s="295">
        <f t="shared" si="7"/>
        <v>3348300</v>
      </c>
      <c r="K27" s="280">
        <f t="shared" si="8"/>
        <v>279020</v>
      </c>
      <c r="L27" s="280">
        <v>145580</v>
      </c>
      <c r="M27" s="280">
        <v>117690</v>
      </c>
      <c r="N27" s="280">
        <v>15460</v>
      </c>
      <c r="O27" s="286">
        <f t="shared" si="6"/>
        <v>278730</v>
      </c>
    </row>
    <row r="28" spans="1:17" ht="27" customHeight="1" x14ac:dyDescent="0.3">
      <c r="A28" s="212"/>
      <c r="B28" s="212"/>
      <c r="C28" s="215"/>
      <c r="D28" s="297">
        <v>12</v>
      </c>
      <c r="E28" s="294" t="s">
        <v>205</v>
      </c>
      <c r="F28" s="279">
        <v>3062600</v>
      </c>
      <c r="G28" s="280"/>
      <c r="H28" s="280">
        <v>285700</v>
      </c>
      <c r="I28" s="280"/>
      <c r="J28" s="295">
        <f t="shared" si="7"/>
        <v>3348300</v>
      </c>
      <c r="K28" s="280">
        <f t="shared" si="8"/>
        <v>279020</v>
      </c>
      <c r="L28" s="280">
        <v>145580</v>
      </c>
      <c r="M28" s="280">
        <v>117690</v>
      </c>
      <c r="N28" s="280">
        <v>15460</v>
      </c>
      <c r="O28" s="286">
        <f t="shared" si="6"/>
        <v>278730</v>
      </c>
    </row>
    <row r="29" spans="1:17" ht="27" customHeight="1" x14ac:dyDescent="0.3">
      <c r="A29" s="212"/>
      <c r="B29" s="212"/>
      <c r="C29" s="298"/>
      <c r="D29" s="297">
        <v>12</v>
      </c>
      <c r="E29" s="294" t="s">
        <v>206</v>
      </c>
      <c r="F29" s="279">
        <v>3062600</v>
      </c>
      <c r="G29" s="280"/>
      <c r="H29" s="280">
        <v>285700</v>
      </c>
      <c r="I29" s="280"/>
      <c r="J29" s="295">
        <f t="shared" si="7"/>
        <v>3348300</v>
      </c>
      <c r="K29" s="280">
        <f t="shared" si="8"/>
        <v>279020</v>
      </c>
      <c r="L29" s="280">
        <v>145580</v>
      </c>
      <c r="M29" s="280">
        <v>117690</v>
      </c>
      <c r="N29" s="280">
        <v>15460</v>
      </c>
      <c r="O29" s="286">
        <f t="shared" si="6"/>
        <v>278730</v>
      </c>
    </row>
    <row r="30" spans="1:17" ht="27" customHeight="1" x14ac:dyDescent="0.3">
      <c r="A30" s="212"/>
      <c r="B30" s="212"/>
      <c r="C30" s="298"/>
      <c r="D30" s="297">
        <v>12</v>
      </c>
      <c r="E30" s="294" t="s">
        <v>207</v>
      </c>
      <c r="F30" s="279">
        <v>3062600</v>
      </c>
      <c r="G30" s="280">
        <v>1837560</v>
      </c>
      <c r="H30" s="280">
        <v>285700</v>
      </c>
      <c r="I30" s="280"/>
      <c r="J30" s="295">
        <f t="shared" si="7"/>
        <v>5185860</v>
      </c>
      <c r="K30" s="280">
        <f t="shared" si="8"/>
        <v>432150</v>
      </c>
      <c r="L30" s="280">
        <v>145580</v>
      </c>
      <c r="M30" s="280">
        <v>117690</v>
      </c>
      <c r="N30" s="280">
        <v>15460</v>
      </c>
      <c r="O30" s="286">
        <f t="shared" si="6"/>
        <v>278730</v>
      </c>
    </row>
    <row r="31" spans="1:17" ht="27" customHeight="1" x14ac:dyDescent="0.3">
      <c r="A31" s="212"/>
      <c r="B31" s="212"/>
      <c r="C31" s="215"/>
      <c r="D31" s="297">
        <v>12</v>
      </c>
      <c r="E31" s="294" t="s">
        <v>208</v>
      </c>
      <c r="F31" s="279">
        <v>3062600</v>
      </c>
      <c r="G31" s="280"/>
      <c r="H31" s="280">
        <v>285700</v>
      </c>
      <c r="I31" s="280"/>
      <c r="J31" s="295">
        <f t="shared" si="7"/>
        <v>3348300</v>
      </c>
      <c r="K31" s="280">
        <f t="shared" si="8"/>
        <v>279020</v>
      </c>
      <c r="L31" s="280">
        <v>145580</v>
      </c>
      <c r="M31" s="280">
        <v>117690</v>
      </c>
      <c r="N31" s="280">
        <v>15460</v>
      </c>
      <c r="O31" s="286">
        <f t="shared" si="6"/>
        <v>278730</v>
      </c>
    </row>
    <row r="32" spans="1:17" ht="27" customHeight="1" x14ac:dyDescent="0.3">
      <c r="A32" s="212"/>
      <c r="B32" s="212"/>
      <c r="C32" s="215"/>
      <c r="D32" s="293">
        <v>12</v>
      </c>
      <c r="E32" s="294" t="s">
        <v>209</v>
      </c>
      <c r="F32" s="279">
        <v>3062600</v>
      </c>
      <c r="G32" s="280"/>
      <c r="H32" s="280">
        <v>285700</v>
      </c>
      <c r="I32" s="280"/>
      <c r="J32" s="295">
        <f t="shared" si="7"/>
        <v>3348300</v>
      </c>
      <c r="K32" s="280">
        <f t="shared" si="8"/>
        <v>279020</v>
      </c>
      <c r="L32" s="280">
        <v>145580</v>
      </c>
      <c r="M32" s="280">
        <v>117690</v>
      </c>
      <c r="N32" s="280">
        <v>15460</v>
      </c>
      <c r="O32" s="286">
        <f t="shared" si="6"/>
        <v>278730</v>
      </c>
    </row>
    <row r="33" spans="1:20" ht="27" customHeight="1" thickBot="1" x14ac:dyDescent="0.35">
      <c r="A33" s="219"/>
      <c r="B33" s="219"/>
      <c r="C33" s="220"/>
      <c r="D33" s="296">
        <v>13</v>
      </c>
      <c r="E33" s="221" t="s">
        <v>210</v>
      </c>
      <c r="F33" s="284">
        <v>3125400</v>
      </c>
      <c r="G33" s="222"/>
      <c r="H33" s="222">
        <v>290200</v>
      </c>
      <c r="I33" s="222"/>
      <c r="J33" s="355">
        <f t="shared" si="7"/>
        <v>3415600</v>
      </c>
      <c r="K33" s="222">
        <f t="shared" si="8"/>
        <v>284630</v>
      </c>
      <c r="L33" s="314">
        <v>145580</v>
      </c>
      <c r="M33" s="314">
        <v>117690</v>
      </c>
      <c r="N33" s="314">
        <v>15460</v>
      </c>
      <c r="O33" s="317">
        <f t="shared" si="6"/>
        <v>278730</v>
      </c>
    </row>
    <row r="34" spans="1:20" ht="17.25" thickBot="1" x14ac:dyDescent="0.35">
      <c r="A34" s="223"/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</row>
    <row r="35" spans="1:20" ht="34.5" customHeight="1" thickBot="1" x14ac:dyDescent="0.35">
      <c r="A35" s="200" t="s">
        <v>183</v>
      </c>
      <c r="B35" s="201" t="s">
        <v>184</v>
      </c>
      <c r="C35" s="202" t="s">
        <v>185</v>
      </c>
      <c r="D35" s="202" t="s">
        <v>186</v>
      </c>
      <c r="E35" s="203" t="s">
        <v>187</v>
      </c>
      <c r="F35" s="204" t="s">
        <v>154</v>
      </c>
      <c r="G35" s="205" t="s">
        <v>188</v>
      </c>
      <c r="H35" s="205" t="s">
        <v>189</v>
      </c>
      <c r="I35" s="205"/>
      <c r="J35" s="206" t="s">
        <v>150</v>
      </c>
      <c r="K35" s="206" t="s">
        <v>190</v>
      </c>
      <c r="L35" s="204" t="s">
        <v>191</v>
      </c>
      <c r="M35" s="206" t="s">
        <v>192</v>
      </c>
      <c r="N35" s="206" t="s">
        <v>193</v>
      </c>
      <c r="O35" s="203" t="s">
        <v>194</v>
      </c>
    </row>
    <row r="36" spans="1:20" ht="27" customHeight="1" thickBot="1" x14ac:dyDescent="0.35">
      <c r="A36" s="287" t="s">
        <v>195</v>
      </c>
      <c r="B36" s="480" t="s">
        <v>196</v>
      </c>
      <c r="C36" s="481"/>
      <c r="D36" s="481"/>
      <c r="E36" s="482"/>
      <c r="F36" s="333">
        <f t="shared" ref="F36:O36" si="9">F37</f>
        <v>27806600</v>
      </c>
      <c r="G36" s="334">
        <f t="shared" si="9"/>
        <v>2763660</v>
      </c>
      <c r="H36" s="335">
        <f t="shared" si="9"/>
        <v>2590600</v>
      </c>
      <c r="I36" s="334"/>
      <c r="J36" s="334">
        <f t="shared" si="9"/>
        <v>33160860</v>
      </c>
      <c r="K36" s="334">
        <f t="shared" si="9"/>
        <v>2763350</v>
      </c>
      <c r="L36" s="333">
        <f t="shared" si="9"/>
        <v>1319840</v>
      </c>
      <c r="M36" s="334">
        <f t="shared" si="9"/>
        <v>1005780</v>
      </c>
      <c r="N36" s="334">
        <f t="shared" si="9"/>
        <v>131740</v>
      </c>
      <c r="O36" s="336">
        <f t="shared" si="9"/>
        <v>2457360</v>
      </c>
      <c r="P36" s="208"/>
      <c r="Q36" s="209"/>
      <c r="R36" s="209"/>
      <c r="S36" s="209"/>
      <c r="T36" s="209"/>
    </row>
    <row r="37" spans="1:20" ht="27" customHeight="1" thickBot="1" x14ac:dyDescent="0.35">
      <c r="A37" s="288" t="s">
        <v>217</v>
      </c>
      <c r="B37" s="289" t="s">
        <v>218</v>
      </c>
      <c r="C37" s="478" t="s">
        <v>219</v>
      </c>
      <c r="D37" s="479"/>
      <c r="E37" s="210" t="s">
        <v>153</v>
      </c>
      <c r="F37" s="341">
        <f>SUM(F38:F49)</f>
        <v>27806600</v>
      </c>
      <c r="G37" s="342">
        <f>SUM(G38:G49)</f>
        <v>2763660</v>
      </c>
      <c r="H37" s="342">
        <f>SUM(H38:H49)</f>
        <v>2590600</v>
      </c>
      <c r="I37" s="342"/>
      <c r="J37" s="342">
        <f t="shared" ref="J37:J49" si="10">SUM(F37:H37)</f>
        <v>33160860</v>
      </c>
      <c r="K37" s="342">
        <f>SUM(K38:K49)</f>
        <v>2763350</v>
      </c>
      <c r="L37" s="341">
        <f>SUM(L38:L49)</f>
        <v>1319840</v>
      </c>
      <c r="M37" s="343">
        <f>SUM(M38:M49)</f>
        <v>1005780</v>
      </c>
      <c r="N37" s="342">
        <f>SUM(N38:N49)</f>
        <v>131740</v>
      </c>
      <c r="O37" s="344">
        <f>SUM(O38:O49)</f>
        <v>2457360</v>
      </c>
      <c r="P37" s="211"/>
    </row>
    <row r="38" spans="1:20" ht="27" customHeight="1" x14ac:dyDescent="0.3">
      <c r="A38" s="212"/>
      <c r="B38" s="213"/>
      <c r="C38" s="214" t="s">
        <v>247</v>
      </c>
      <c r="D38" s="290">
        <v>1</v>
      </c>
      <c r="E38" s="292" t="s">
        <v>199</v>
      </c>
      <c r="F38" s="281">
        <v>2281800</v>
      </c>
      <c r="G38" s="277">
        <v>1369080</v>
      </c>
      <c r="H38" s="278">
        <v>213300</v>
      </c>
      <c r="I38" s="278"/>
      <c r="J38" s="278">
        <f t="shared" si="10"/>
        <v>3864180</v>
      </c>
      <c r="K38" s="278">
        <f t="shared" ref="K38:K49" si="11">ROUNDDOWN(J38/12,-1)</f>
        <v>322010</v>
      </c>
      <c r="L38" s="278">
        <v>105120</v>
      </c>
      <c r="M38" s="278">
        <v>82840</v>
      </c>
      <c r="N38" s="278">
        <v>10720</v>
      </c>
      <c r="O38" s="285">
        <f t="shared" ref="O38:O49" si="12">SUM(L38:N38)</f>
        <v>198680</v>
      </c>
      <c r="P38" s="209"/>
      <c r="Q38" s="209"/>
    </row>
    <row r="39" spans="1:20" ht="27" customHeight="1" x14ac:dyDescent="0.3">
      <c r="A39" s="212"/>
      <c r="B39" s="212"/>
      <c r="C39" s="215"/>
      <c r="D39" s="291">
        <v>1</v>
      </c>
      <c r="E39" s="294" t="s">
        <v>200</v>
      </c>
      <c r="F39" s="316">
        <v>2281800</v>
      </c>
      <c r="G39" s="280"/>
      <c r="H39" s="280">
        <v>213300</v>
      </c>
      <c r="I39" s="280"/>
      <c r="J39" s="280">
        <f t="shared" si="10"/>
        <v>2495100</v>
      </c>
      <c r="K39" s="280">
        <f t="shared" si="11"/>
        <v>207920</v>
      </c>
      <c r="L39" s="312">
        <v>105120</v>
      </c>
      <c r="M39" s="280">
        <v>82840</v>
      </c>
      <c r="N39" s="280">
        <v>10720</v>
      </c>
      <c r="O39" s="286">
        <f t="shared" si="12"/>
        <v>198680</v>
      </c>
      <c r="P39" s="216"/>
      <c r="Q39" s="209"/>
    </row>
    <row r="40" spans="1:20" ht="27" customHeight="1" x14ac:dyDescent="0.3">
      <c r="A40" s="212"/>
      <c r="B40" s="212"/>
      <c r="C40" s="215"/>
      <c r="D40" s="291">
        <v>2</v>
      </c>
      <c r="E40" s="294" t="s">
        <v>201</v>
      </c>
      <c r="F40" s="279">
        <v>2324300</v>
      </c>
      <c r="G40" s="280"/>
      <c r="H40" s="280">
        <v>216400</v>
      </c>
      <c r="I40" s="280"/>
      <c r="J40" s="280">
        <f t="shared" si="10"/>
        <v>2540700</v>
      </c>
      <c r="K40" s="280">
        <f t="shared" si="11"/>
        <v>211720</v>
      </c>
      <c r="L40" s="280">
        <v>110960</v>
      </c>
      <c r="M40" s="280">
        <v>84010</v>
      </c>
      <c r="N40" s="280">
        <v>11030</v>
      </c>
      <c r="O40" s="286">
        <f t="shared" si="12"/>
        <v>206000</v>
      </c>
      <c r="P40" s="209"/>
    </row>
    <row r="41" spans="1:20" ht="27" customHeight="1" x14ac:dyDescent="0.3">
      <c r="A41" s="212"/>
      <c r="B41" s="212"/>
      <c r="C41" s="215"/>
      <c r="D41" s="291">
        <v>2</v>
      </c>
      <c r="E41" s="294" t="s">
        <v>202</v>
      </c>
      <c r="F41" s="279">
        <v>2324300</v>
      </c>
      <c r="G41" s="280"/>
      <c r="H41" s="280">
        <v>216400</v>
      </c>
      <c r="I41" s="280"/>
      <c r="J41" s="280">
        <f t="shared" si="10"/>
        <v>2540700</v>
      </c>
      <c r="K41" s="280">
        <f t="shared" si="11"/>
        <v>211720</v>
      </c>
      <c r="L41" s="280">
        <v>110960</v>
      </c>
      <c r="M41" s="280">
        <v>84010</v>
      </c>
      <c r="N41" s="280">
        <v>11030</v>
      </c>
      <c r="O41" s="286">
        <f t="shared" si="12"/>
        <v>206000</v>
      </c>
      <c r="P41" s="209"/>
    </row>
    <row r="42" spans="1:20" ht="27" customHeight="1" x14ac:dyDescent="0.3">
      <c r="A42" s="212"/>
      <c r="B42" s="212"/>
      <c r="C42" s="215"/>
      <c r="D42" s="291">
        <v>2</v>
      </c>
      <c r="E42" s="294" t="s">
        <v>203</v>
      </c>
      <c r="F42" s="279">
        <v>2324300</v>
      </c>
      <c r="G42" s="280"/>
      <c r="H42" s="280">
        <v>216400</v>
      </c>
      <c r="I42" s="280"/>
      <c r="J42" s="280">
        <f t="shared" si="10"/>
        <v>2540700</v>
      </c>
      <c r="K42" s="280">
        <f t="shared" si="11"/>
        <v>211720</v>
      </c>
      <c r="L42" s="280">
        <v>110960</v>
      </c>
      <c r="M42" s="280">
        <v>84010</v>
      </c>
      <c r="N42" s="280">
        <v>11030</v>
      </c>
      <c r="O42" s="286">
        <f t="shared" si="12"/>
        <v>206000</v>
      </c>
      <c r="P42" s="217"/>
    </row>
    <row r="43" spans="1:20" ht="27" customHeight="1" x14ac:dyDescent="0.3">
      <c r="A43" s="212"/>
      <c r="B43" s="212"/>
      <c r="C43" s="215"/>
      <c r="D43" s="291">
        <v>2</v>
      </c>
      <c r="E43" s="294" t="s">
        <v>204</v>
      </c>
      <c r="F43" s="279">
        <v>2324300</v>
      </c>
      <c r="G43" s="280"/>
      <c r="H43" s="280">
        <v>216400</v>
      </c>
      <c r="I43" s="280"/>
      <c r="J43" s="280">
        <f t="shared" si="10"/>
        <v>2540700</v>
      </c>
      <c r="K43" s="280">
        <f t="shared" si="11"/>
        <v>211720</v>
      </c>
      <c r="L43" s="280">
        <v>110960</v>
      </c>
      <c r="M43" s="280">
        <v>84010</v>
      </c>
      <c r="N43" s="280">
        <v>11030</v>
      </c>
      <c r="O43" s="286">
        <f t="shared" si="12"/>
        <v>206000</v>
      </c>
      <c r="P43" s="217"/>
    </row>
    <row r="44" spans="1:20" ht="27" customHeight="1" x14ac:dyDescent="0.3">
      <c r="A44" s="212"/>
      <c r="B44" s="212"/>
      <c r="C44" s="215"/>
      <c r="D44" s="291">
        <v>2</v>
      </c>
      <c r="E44" s="294" t="s">
        <v>205</v>
      </c>
      <c r="F44" s="279">
        <v>2324300</v>
      </c>
      <c r="G44" s="280"/>
      <c r="H44" s="280">
        <v>216400</v>
      </c>
      <c r="I44" s="280"/>
      <c r="J44" s="280">
        <f t="shared" si="10"/>
        <v>2540700</v>
      </c>
      <c r="K44" s="280">
        <f t="shared" si="11"/>
        <v>211720</v>
      </c>
      <c r="L44" s="280">
        <v>110960</v>
      </c>
      <c r="M44" s="280">
        <v>84010</v>
      </c>
      <c r="N44" s="280">
        <v>11030</v>
      </c>
      <c r="O44" s="286">
        <f t="shared" si="12"/>
        <v>206000</v>
      </c>
      <c r="P44" s="209"/>
    </row>
    <row r="45" spans="1:20" ht="27" customHeight="1" x14ac:dyDescent="0.3">
      <c r="A45" s="212"/>
      <c r="B45" s="212"/>
      <c r="C45" s="215"/>
      <c r="D45" s="291">
        <v>2</v>
      </c>
      <c r="E45" s="294" t="s">
        <v>206</v>
      </c>
      <c r="F45" s="279">
        <v>2324300</v>
      </c>
      <c r="G45" s="280"/>
      <c r="H45" s="280">
        <v>216400</v>
      </c>
      <c r="I45" s="280"/>
      <c r="J45" s="280">
        <f t="shared" si="10"/>
        <v>2540700</v>
      </c>
      <c r="K45" s="280">
        <f t="shared" si="11"/>
        <v>211720</v>
      </c>
      <c r="L45" s="280">
        <v>110960</v>
      </c>
      <c r="M45" s="280">
        <v>84010</v>
      </c>
      <c r="N45" s="280">
        <v>11030</v>
      </c>
      <c r="O45" s="286">
        <f t="shared" si="12"/>
        <v>206000</v>
      </c>
      <c r="P45" s="209"/>
      <c r="Q45" s="209"/>
    </row>
    <row r="46" spans="1:20" ht="27" customHeight="1" x14ac:dyDescent="0.3">
      <c r="A46" s="212"/>
      <c r="B46" s="212"/>
      <c r="C46" s="215"/>
      <c r="D46" s="291">
        <v>2</v>
      </c>
      <c r="E46" s="294" t="s">
        <v>207</v>
      </c>
      <c r="F46" s="279">
        <v>2324300</v>
      </c>
      <c r="G46" s="280">
        <v>1394580</v>
      </c>
      <c r="H46" s="280">
        <v>216400</v>
      </c>
      <c r="I46" s="280"/>
      <c r="J46" s="280">
        <f t="shared" si="10"/>
        <v>3935280</v>
      </c>
      <c r="K46" s="280">
        <f t="shared" si="11"/>
        <v>327940</v>
      </c>
      <c r="L46" s="280">
        <v>110960</v>
      </c>
      <c r="M46" s="280">
        <v>84010</v>
      </c>
      <c r="N46" s="280">
        <v>11030</v>
      </c>
      <c r="O46" s="286">
        <f t="shared" si="12"/>
        <v>206000</v>
      </c>
      <c r="P46" s="209"/>
      <c r="Q46" s="209"/>
      <c r="R46" s="209"/>
    </row>
    <row r="47" spans="1:20" ht="27" customHeight="1" x14ac:dyDescent="0.3">
      <c r="A47" s="212"/>
      <c r="B47" s="212"/>
      <c r="C47" s="215"/>
      <c r="D47" s="291">
        <v>2</v>
      </c>
      <c r="E47" s="294" t="s">
        <v>208</v>
      </c>
      <c r="F47" s="279">
        <v>2324300</v>
      </c>
      <c r="G47" s="280"/>
      <c r="H47" s="280">
        <v>216400</v>
      </c>
      <c r="I47" s="280"/>
      <c r="J47" s="280">
        <f t="shared" si="10"/>
        <v>2540700</v>
      </c>
      <c r="K47" s="280">
        <f t="shared" si="11"/>
        <v>211720</v>
      </c>
      <c r="L47" s="280">
        <v>110960</v>
      </c>
      <c r="M47" s="280">
        <v>84010</v>
      </c>
      <c r="N47" s="280">
        <v>11030</v>
      </c>
      <c r="O47" s="286">
        <f t="shared" si="12"/>
        <v>206000</v>
      </c>
    </row>
    <row r="48" spans="1:20" ht="27" customHeight="1" x14ac:dyDescent="0.3">
      <c r="A48" s="212"/>
      <c r="B48" s="212"/>
      <c r="C48" s="215"/>
      <c r="D48" s="291">
        <v>2</v>
      </c>
      <c r="E48" s="294" t="s">
        <v>209</v>
      </c>
      <c r="F48" s="279">
        <v>2324300</v>
      </c>
      <c r="G48" s="280"/>
      <c r="H48" s="280">
        <v>216400</v>
      </c>
      <c r="I48" s="280"/>
      <c r="J48" s="280">
        <f t="shared" si="10"/>
        <v>2540700</v>
      </c>
      <c r="K48" s="280">
        <f t="shared" si="11"/>
        <v>211720</v>
      </c>
      <c r="L48" s="280">
        <v>110960</v>
      </c>
      <c r="M48" s="280">
        <v>84010</v>
      </c>
      <c r="N48" s="280">
        <v>11030</v>
      </c>
      <c r="O48" s="286">
        <f t="shared" si="12"/>
        <v>206000</v>
      </c>
    </row>
    <row r="49" spans="1:17" ht="27" customHeight="1" thickBot="1" x14ac:dyDescent="0.35">
      <c r="A49" s="219"/>
      <c r="B49" s="219"/>
      <c r="C49" s="220"/>
      <c r="D49" s="282">
        <v>2</v>
      </c>
      <c r="E49" s="299" t="s">
        <v>210</v>
      </c>
      <c r="F49" s="313">
        <v>2324300</v>
      </c>
      <c r="G49" s="222"/>
      <c r="H49" s="222">
        <v>216400</v>
      </c>
      <c r="I49" s="222"/>
      <c r="J49" s="222">
        <f t="shared" si="10"/>
        <v>2540700</v>
      </c>
      <c r="K49" s="276">
        <f t="shared" si="11"/>
        <v>211720</v>
      </c>
      <c r="L49" s="314">
        <v>110960</v>
      </c>
      <c r="M49" s="314">
        <v>84010</v>
      </c>
      <c r="N49" s="314">
        <v>11030</v>
      </c>
      <c r="O49" s="317">
        <f t="shared" si="12"/>
        <v>206000</v>
      </c>
      <c r="P49" s="209"/>
    </row>
    <row r="50" spans="1:17" ht="17.25" customHeight="1" thickBot="1" x14ac:dyDescent="0.35">
      <c r="A50" s="223"/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4"/>
      <c r="N50" s="223"/>
      <c r="O50" s="223"/>
    </row>
    <row r="51" spans="1:17" ht="33.75" thickBot="1" x14ac:dyDescent="0.35">
      <c r="A51" s="200" t="s">
        <v>183</v>
      </c>
      <c r="B51" s="201" t="s">
        <v>184</v>
      </c>
      <c r="C51" s="202" t="s">
        <v>185</v>
      </c>
      <c r="D51" s="202" t="s">
        <v>186</v>
      </c>
      <c r="E51" s="203" t="s">
        <v>187</v>
      </c>
      <c r="F51" s="204" t="s">
        <v>154</v>
      </c>
      <c r="G51" s="205" t="s">
        <v>211</v>
      </c>
      <c r="H51" s="205" t="s">
        <v>189</v>
      </c>
      <c r="I51" s="205" t="s">
        <v>296</v>
      </c>
      <c r="J51" s="206" t="s">
        <v>150</v>
      </c>
      <c r="K51" s="206" t="s">
        <v>190</v>
      </c>
      <c r="L51" s="207" t="s">
        <v>191</v>
      </c>
      <c r="M51" s="206" t="s">
        <v>192</v>
      </c>
      <c r="N51" s="206" t="s">
        <v>193</v>
      </c>
      <c r="O51" s="202" t="s">
        <v>221</v>
      </c>
      <c r="P51" s="226" t="s">
        <v>222</v>
      </c>
      <c r="Q51" s="225" t="s">
        <v>194</v>
      </c>
    </row>
    <row r="52" spans="1:17" ht="24.75" customHeight="1" thickBot="1" x14ac:dyDescent="0.35">
      <c r="A52" s="287" t="s">
        <v>216</v>
      </c>
      <c r="B52" s="480" t="s">
        <v>212</v>
      </c>
      <c r="C52" s="481"/>
      <c r="D52" s="481"/>
      <c r="E52" s="482"/>
      <c r="F52" s="346">
        <f>SUM(F54:F65)</f>
        <v>28803000</v>
      </c>
      <c r="G52" s="335">
        <f t="shared" ref="G52:Q52" si="13">G53</f>
        <v>2866800</v>
      </c>
      <c r="H52" s="335">
        <f t="shared" si="13"/>
        <v>2684100</v>
      </c>
      <c r="I52" s="335">
        <f t="shared" si="13"/>
        <v>1080000</v>
      </c>
      <c r="J52" s="335">
        <f t="shared" si="13"/>
        <v>35433900</v>
      </c>
      <c r="K52" s="335">
        <f t="shared" si="13"/>
        <v>2937760</v>
      </c>
      <c r="L52" s="335">
        <f t="shared" si="13"/>
        <v>1457700</v>
      </c>
      <c r="M52" s="335">
        <f t="shared" si="13"/>
        <v>1110660</v>
      </c>
      <c r="N52" s="335">
        <f t="shared" si="13"/>
        <v>145580</v>
      </c>
      <c r="O52" s="335">
        <f t="shared" si="13"/>
        <v>166000</v>
      </c>
      <c r="P52" s="348">
        <f t="shared" si="13"/>
        <v>99780</v>
      </c>
      <c r="Q52" s="349">
        <f t="shared" si="13"/>
        <v>2979720</v>
      </c>
    </row>
    <row r="53" spans="1:17" ht="27" customHeight="1" thickBot="1" x14ac:dyDescent="0.35">
      <c r="A53" s="288" t="s">
        <v>217</v>
      </c>
      <c r="B53" s="289" t="s">
        <v>220</v>
      </c>
      <c r="C53" s="478" t="s">
        <v>214</v>
      </c>
      <c r="D53" s="479"/>
      <c r="E53" s="210" t="s">
        <v>153</v>
      </c>
      <c r="F53" s="341">
        <f>F52</f>
        <v>28803000</v>
      </c>
      <c r="G53" s="342">
        <f t="shared" ref="G53:Q53" si="14">SUM(G54:G65)</f>
        <v>2866800</v>
      </c>
      <c r="H53" s="342">
        <f t="shared" si="14"/>
        <v>2684100</v>
      </c>
      <c r="I53" s="342">
        <f t="shared" si="14"/>
        <v>1080000</v>
      </c>
      <c r="J53" s="342">
        <f t="shared" si="14"/>
        <v>35433900</v>
      </c>
      <c r="K53" s="342">
        <f t="shared" si="14"/>
        <v>2937760</v>
      </c>
      <c r="L53" s="342">
        <f t="shared" si="14"/>
        <v>1457700</v>
      </c>
      <c r="M53" s="342">
        <f t="shared" si="14"/>
        <v>1110660</v>
      </c>
      <c r="N53" s="342">
        <f t="shared" si="14"/>
        <v>145580</v>
      </c>
      <c r="O53" s="342">
        <f t="shared" si="14"/>
        <v>166000</v>
      </c>
      <c r="P53" s="341">
        <f t="shared" si="14"/>
        <v>99780</v>
      </c>
      <c r="Q53" s="350">
        <f t="shared" si="14"/>
        <v>2979720</v>
      </c>
    </row>
    <row r="54" spans="1:17" ht="27" customHeight="1" x14ac:dyDescent="0.3">
      <c r="A54" s="212"/>
      <c r="B54" s="212"/>
      <c r="C54" s="214" t="s">
        <v>247</v>
      </c>
      <c r="D54" s="301">
        <v>3</v>
      </c>
      <c r="E54" s="294" t="s">
        <v>199</v>
      </c>
      <c r="F54" s="279">
        <v>2366500</v>
      </c>
      <c r="G54" s="280">
        <v>1419900</v>
      </c>
      <c r="H54" s="278">
        <v>221200</v>
      </c>
      <c r="I54" s="312">
        <v>90000</v>
      </c>
      <c r="J54" s="302">
        <f>SUM(F54:I54)</f>
        <v>4097600</v>
      </c>
      <c r="K54" s="278">
        <v>333960</v>
      </c>
      <c r="L54" s="278">
        <v>116100</v>
      </c>
      <c r="M54" s="280">
        <v>91480</v>
      </c>
      <c r="N54" s="280">
        <v>11840</v>
      </c>
      <c r="O54" s="280">
        <v>8850</v>
      </c>
      <c r="P54" s="279">
        <v>3090</v>
      </c>
      <c r="Q54" s="300">
        <f t="shared" ref="Q54:Q65" si="15">SUM(L54:P54)</f>
        <v>231360</v>
      </c>
    </row>
    <row r="55" spans="1:17" ht="27" customHeight="1" x14ac:dyDescent="0.3">
      <c r="A55" s="212"/>
      <c r="B55" s="212"/>
      <c r="C55" s="215"/>
      <c r="D55" s="301">
        <v>3</v>
      </c>
      <c r="E55" s="294" t="s">
        <v>200</v>
      </c>
      <c r="F55" s="279">
        <v>2366500</v>
      </c>
      <c r="G55" s="280"/>
      <c r="H55" s="280">
        <v>221200</v>
      </c>
      <c r="I55" s="312">
        <v>90000</v>
      </c>
      <c r="J55" s="302">
        <f t="shared" ref="J55:J65" si="16">SUM(F55:I55)</f>
        <v>2677700</v>
      </c>
      <c r="K55" s="280">
        <v>215640</v>
      </c>
      <c r="L55" s="280">
        <v>116100</v>
      </c>
      <c r="M55" s="280">
        <v>91480</v>
      </c>
      <c r="N55" s="280">
        <v>11840</v>
      </c>
      <c r="O55" s="280">
        <v>8850</v>
      </c>
      <c r="P55" s="279">
        <v>3090</v>
      </c>
      <c r="Q55" s="286">
        <f t="shared" si="15"/>
        <v>231360</v>
      </c>
    </row>
    <row r="56" spans="1:17" ht="27" customHeight="1" x14ac:dyDescent="0.3">
      <c r="A56" s="212"/>
      <c r="B56" s="212"/>
      <c r="C56" s="215"/>
      <c r="D56" s="301">
        <v>3</v>
      </c>
      <c r="E56" s="294" t="s">
        <v>201</v>
      </c>
      <c r="F56" s="279">
        <v>2366500</v>
      </c>
      <c r="G56" s="280"/>
      <c r="H56" s="280">
        <v>221200</v>
      </c>
      <c r="I56" s="312">
        <v>90000</v>
      </c>
      <c r="J56" s="302">
        <f t="shared" si="16"/>
        <v>2677700</v>
      </c>
      <c r="K56" s="280">
        <f t="shared" ref="K56:K65" si="17">ROUNDDOWN(J56/12,-1)</f>
        <v>223140</v>
      </c>
      <c r="L56" s="280">
        <v>122550</v>
      </c>
      <c r="M56" s="280">
        <v>92770</v>
      </c>
      <c r="N56" s="280">
        <v>12190</v>
      </c>
      <c r="O56" s="280">
        <v>14830</v>
      </c>
      <c r="P56" s="280">
        <v>9360</v>
      </c>
      <c r="Q56" s="286">
        <f t="shared" si="15"/>
        <v>251700</v>
      </c>
    </row>
    <row r="57" spans="1:17" ht="27" customHeight="1" x14ac:dyDescent="0.3">
      <c r="A57" s="212"/>
      <c r="B57" s="212"/>
      <c r="C57" s="215"/>
      <c r="D57" s="301">
        <v>4</v>
      </c>
      <c r="E57" s="294" t="s">
        <v>202</v>
      </c>
      <c r="F57" s="279">
        <v>2411500</v>
      </c>
      <c r="G57" s="280"/>
      <c r="H57" s="280">
        <v>224500</v>
      </c>
      <c r="I57" s="312">
        <v>90000</v>
      </c>
      <c r="J57" s="302">
        <f t="shared" si="16"/>
        <v>2726000</v>
      </c>
      <c r="K57" s="280">
        <f t="shared" si="17"/>
        <v>227160</v>
      </c>
      <c r="L57" s="280">
        <v>122550</v>
      </c>
      <c r="M57" s="280">
        <v>92770</v>
      </c>
      <c r="N57" s="280">
        <v>12190</v>
      </c>
      <c r="O57" s="280">
        <v>14830</v>
      </c>
      <c r="P57" s="280">
        <v>9360</v>
      </c>
      <c r="Q57" s="286">
        <f t="shared" si="15"/>
        <v>251700</v>
      </c>
    </row>
    <row r="58" spans="1:17" ht="27" customHeight="1" x14ac:dyDescent="0.3">
      <c r="A58" s="212"/>
      <c r="B58" s="212"/>
      <c r="C58" s="215"/>
      <c r="D58" s="301">
        <v>4</v>
      </c>
      <c r="E58" s="294" t="s">
        <v>203</v>
      </c>
      <c r="F58" s="279">
        <v>2411500</v>
      </c>
      <c r="G58" s="280"/>
      <c r="H58" s="280">
        <v>224500</v>
      </c>
      <c r="I58" s="312">
        <v>90000</v>
      </c>
      <c r="J58" s="302">
        <f t="shared" si="16"/>
        <v>2726000</v>
      </c>
      <c r="K58" s="280">
        <f t="shared" si="17"/>
        <v>227160</v>
      </c>
      <c r="L58" s="280">
        <v>122550</v>
      </c>
      <c r="M58" s="280">
        <v>92770</v>
      </c>
      <c r="N58" s="280">
        <v>12190</v>
      </c>
      <c r="O58" s="280">
        <v>14830</v>
      </c>
      <c r="P58" s="280">
        <v>9360</v>
      </c>
      <c r="Q58" s="286">
        <f t="shared" si="15"/>
        <v>251700</v>
      </c>
    </row>
    <row r="59" spans="1:17" ht="27" customHeight="1" x14ac:dyDescent="0.3">
      <c r="A59" s="212"/>
      <c r="B59" s="212"/>
      <c r="C59" s="215"/>
      <c r="D59" s="301">
        <v>4</v>
      </c>
      <c r="E59" s="294" t="s">
        <v>204</v>
      </c>
      <c r="F59" s="279">
        <v>2411500</v>
      </c>
      <c r="G59" s="280"/>
      <c r="H59" s="280">
        <v>224500</v>
      </c>
      <c r="I59" s="312">
        <v>90000</v>
      </c>
      <c r="J59" s="302">
        <f t="shared" si="16"/>
        <v>2726000</v>
      </c>
      <c r="K59" s="280">
        <f t="shared" si="17"/>
        <v>227160</v>
      </c>
      <c r="L59" s="280">
        <v>122550</v>
      </c>
      <c r="M59" s="280">
        <v>92770</v>
      </c>
      <c r="N59" s="280">
        <v>12190</v>
      </c>
      <c r="O59" s="280">
        <v>14830</v>
      </c>
      <c r="P59" s="280">
        <v>9360</v>
      </c>
      <c r="Q59" s="286">
        <f t="shared" si="15"/>
        <v>251700</v>
      </c>
    </row>
    <row r="60" spans="1:17" ht="27" customHeight="1" x14ac:dyDescent="0.3">
      <c r="A60" s="212"/>
      <c r="B60" s="212"/>
      <c r="C60" s="215"/>
      <c r="D60" s="301">
        <v>4</v>
      </c>
      <c r="E60" s="294" t="s">
        <v>205</v>
      </c>
      <c r="F60" s="279">
        <v>2411500</v>
      </c>
      <c r="G60" s="280"/>
      <c r="H60" s="280">
        <v>224500</v>
      </c>
      <c r="I60" s="312">
        <v>90000</v>
      </c>
      <c r="J60" s="302">
        <f t="shared" si="16"/>
        <v>2726000</v>
      </c>
      <c r="K60" s="280">
        <f t="shared" si="17"/>
        <v>227160</v>
      </c>
      <c r="L60" s="280">
        <v>122550</v>
      </c>
      <c r="M60" s="280">
        <v>92770</v>
      </c>
      <c r="N60" s="280">
        <v>12190</v>
      </c>
      <c r="O60" s="280">
        <v>14830</v>
      </c>
      <c r="P60" s="280">
        <v>9360</v>
      </c>
      <c r="Q60" s="286">
        <f t="shared" si="15"/>
        <v>251700</v>
      </c>
    </row>
    <row r="61" spans="1:17" ht="27" customHeight="1" x14ac:dyDescent="0.3">
      <c r="A61" s="212"/>
      <c r="B61" s="212"/>
      <c r="C61" s="215"/>
      <c r="D61" s="301">
        <v>4</v>
      </c>
      <c r="E61" s="294" t="s">
        <v>206</v>
      </c>
      <c r="F61" s="279">
        <v>2411500</v>
      </c>
      <c r="G61" s="280"/>
      <c r="H61" s="280">
        <v>224500</v>
      </c>
      <c r="I61" s="312">
        <v>90000</v>
      </c>
      <c r="J61" s="302">
        <f t="shared" si="16"/>
        <v>2726000</v>
      </c>
      <c r="K61" s="280">
        <f t="shared" si="17"/>
        <v>227160</v>
      </c>
      <c r="L61" s="280">
        <v>122550</v>
      </c>
      <c r="M61" s="280">
        <v>92770</v>
      </c>
      <c r="N61" s="280">
        <v>12190</v>
      </c>
      <c r="O61" s="280">
        <v>14830</v>
      </c>
      <c r="P61" s="280">
        <v>9360</v>
      </c>
      <c r="Q61" s="286">
        <f t="shared" si="15"/>
        <v>251700</v>
      </c>
    </row>
    <row r="62" spans="1:17" ht="27" customHeight="1" x14ac:dyDescent="0.3">
      <c r="A62" s="212"/>
      <c r="B62" s="212"/>
      <c r="C62" s="215"/>
      <c r="D62" s="301">
        <v>4</v>
      </c>
      <c r="E62" s="294" t="s">
        <v>207</v>
      </c>
      <c r="F62" s="279">
        <v>2411500</v>
      </c>
      <c r="G62" s="280">
        <v>1446900</v>
      </c>
      <c r="H62" s="280">
        <v>224500</v>
      </c>
      <c r="I62" s="312">
        <v>90000</v>
      </c>
      <c r="J62" s="302">
        <f t="shared" si="16"/>
        <v>4172900</v>
      </c>
      <c r="K62" s="280">
        <f t="shared" si="17"/>
        <v>347740</v>
      </c>
      <c r="L62" s="280">
        <v>122550</v>
      </c>
      <c r="M62" s="280">
        <v>92770</v>
      </c>
      <c r="N62" s="280">
        <v>12190</v>
      </c>
      <c r="O62" s="280">
        <v>14830</v>
      </c>
      <c r="P62" s="280">
        <v>9360</v>
      </c>
      <c r="Q62" s="286">
        <f t="shared" si="15"/>
        <v>251700</v>
      </c>
    </row>
    <row r="63" spans="1:17" ht="27" customHeight="1" x14ac:dyDescent="0.3">
      <c r="A63" s="212"/>
      <c r="B63" s="212"/>
      <c r="C63" s="215"/>
      <c r="D63" s="301">
        <v>4</v>
      </c>
      <c r="E63" s="294" t="s">
        <v>208</v>
      </c>
      <c r="F63" s="279">
        <v>2411500</v>
      </c>
      <c r="G63" s="280"/>
      <c r="H63" s="280">
        <v>224500</v>
      </c>
      <c r="I63" s="312">
        <v>90000</v>
      </c>
      <c r="J63" s="302">
        <f t="shared" si="16"/>
        <v>2726000</v>
      </c>
      <c r="K63" s="280">
        <f t="shared" si="17"/>
        <v>227160</v>
      </c>
      <c r="L63" s="280">
        <v>122550</v>
      </c>
      <c r="M63" s="280">
        <v>92770</v>
      </c>
      <c r="N63" s="280">
        <v>12190</v>
      </c>
      <c r="O63" s="280">
        <v>14830</v>
      </c>
      <c r="P63" s="280">
        <v>9360</v>
      </c>
      <c r="Q63" s="286">
        <f t="shared" si="15"/>
        <v>251700</v>
      </c>
    </row>
    <row r="64" spans="1:17" ht="27" customHeight="1" x14ac:dyDescent="0.3">
      <c r="A64" s="212"/>
      <c r="B64" s="212"/>
      <c r="C64" s="215"/>
      <c r="D64" s="301">
        <v>4</v>
      </c>
      <c r="E64" s="294" t="s">
        <v>209</v>
      </c>
      <c r="F64" s="279">
        <v>2411500</v>
      </c>
      <c r="G64" s="280"/>
      <c r="H64" s="280">
        <v>224500</v>
      </c>
      <c r="I64" s="312">
        <v>90000</v>
      </c>
      <c r="J64" s="302">
        <f t="shared" si="16"/>
        <v>2726000</v>
      </c>
      <c r="K64" s="280">
        <f t="shared" si="17"/>
        <v>227160</v>
      </c>
      <c r="L64" s="280">
        <v>122550</v>
      </c>
      <c r="M64" s="280">
        <v>92770</v>
      </c>
      <c r="N64" s="280">
        <v>12190</v>
      </c>
      <c r="O64" s="280">
        <v>14830</v>
      </c>
      <c r="P64" s="280">
        <v>9360</v>
      </c>
      <c r="Q64" s="286">
        <f t="shared" si="15"/>
        <v>251700</v>
      </c>
    </row>
    <row r="65" spans="1:17" ht="27" customHeight="1" thickBot="1" x14ac:dyDescent="0.35">
      <c r="A65" s="219"/>
      <c r="B65" s="219"/>
      <c r="C65" s="220"/>
      <c r="D65" s="282">
        <v>4</v>
      </c>
      <c r="E65" s="221" t="s">
        <v>210</v>
      </c>
      <c r="F65" s="313">
        <v>2411500</v>
      </c>
      <c r="G65" s="222"/>
      <c r="H65" s="314">
        <v>224500</v>
      </c>
      <c r="I65" s="314">
        <v>90000</v>
      </c>
      <c r="J65" s="328">
        <f t="shared" si="16"/>
        <v>2726000</v>
      </c>
      <c r="K65" s="314">
        <f t="shared" si="17"/>
        <v>227160</v>
      </c>
      <c r="L65" s="314">
        <v>122550</v>
      </c>
      <c r="M65" s="314">
        <v>92770</v>
      </c>
      <c r="N65" s="314">
        <v>12190</v>
      </c>
      <c r="O65" s="222">
        <v>14830</v>
      </c>
      <c r="P65" s="222">
        <v>9360</v>
      </c>
      <c r="Q65" s="303">
        <f t="shared" si="15"/>
        <v>251700</v>
      </c>
    </row>
    <row r="67" spans="1:17" ht="22.5" customHeight="1" x14ac:dyDescent="0.3">
      <c r="A67" s="66" t="s">
        <v>215</v>
      </c>
      <c r="B67" s="66"/>
      <c r="C67" s="66"/>
      <c r="D67" s="66"/>
      <c r="E67" s="66"/>
      <c r="F67" s="67"/>
    </row>
  </sheetData>
  <mergeCells count="10">
    <mergeCell ref="A1:N1"/>
    <mergeCell ref="B2:F2"/>
    <mergeCell ref="B4:E4"/>
    <mergeCell ref="C5:D5"/>
    <mergeCell ref="B20:E20"/>
    <mergeCell ref="C21:D21"/>
    <mergeCell ref="B36:E36"/>
    <mergeCell ref="C37:D37"/>
    <mergeCell ref="B52:E52"/>
    <mergeCell ref="C53:D53"/>
  </mergeCells>
  <phoneticPr fontId="1" type="noConversion"/>
  <pageMargins left="0.31" right="0.31" top="0.75" bottom="0.75" header="0.31" footer="0.31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9</Pages>
  <Words>0</Words>
  <Characters>0</Characters>
  <Application>Microsoft Excel</Application>
  <DocSecurity>0</DocSecurity>
  <Lines>0</Lines>
  <Paragraphs>0</Paragraphs>
  <MMClips>0</MMClips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표지</vt:lpstr>
      <vt:lpstr>총칙</vt:lpstr>
      <vt:lpstr>총괄</vt:lpstr>
      <vt:lpstr>운영비</vt:lpstr>
      <vt:lpstr>보호아동</vt:lpstr>
      <vt:lpstr>생계비</vt:lpstr>
      <vt:lpstr>법인전입금</vt:lpstr>
      <vt:lpstr>후원금</vt:lpstr>
      <vt:lpstr>인건비총계표</vt:lpstr>
      <vt:lpstr>증감내역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3</cp:revision>
  <cp:lastPrinted>2026-03-19T01:40:15Z</cp:lastPrinted>
  <dcterms:created xsi:type="dcterms:W3CDTF">2026-02-17T08:22:34Z</dcterms:created>
  <dcterms:modified xsi:type="dcterms:W3CDTF">2026-03-19T01:40:20Z</dcterms:modified>
  <cp:version>10.105.286.56066</cp:version>
</cp:coreProperties>
</file>