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hs\수원여성인력개발센터\엑셀마스터_평일(260601_엑셀_36hr)\교육자료\"/>
    </mc:Choice>
  </mc:AlternateContent>
  <xr:revisionPtr revIDLastSave="0" documentId="13_ncr:1_{72C73929-327F-453B-A41F-566162046808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p129인쇄" sheetId="25" r:id="rId1"/>
    <sheet name="서식복습" sheetId="11" r:id="rId2"/>
    <sheet name="서식복습-힌트" sheetId="22" r:id="rId3"/>
    <sheet name="p142상대참조" sheetId="5" r:id="rId4"/>
    <sheet name="p144절대참조" sheetId="9" r:id="rId5"/>
    <sheet name="p146혼합참조" sheetId="3" r:id="rId6"/>
    <sheet name="p151이름참조" sheetId="8" r:id="rId7"/>
    <sheet name="1분기" sheetId="12" r:id="rId8"/>
    <sheet name="2분기" sheetId="13" r:id="rId9"/>
    <sheet name="상반기(P154)" sheetId="14" r:id="rId10"/>
    <sheet name="기초함수응용" sheetId="23" r:id="rId11"/>
    <sheet name="p157연습2" sheetId="16" r:id="rId12"/>
    <sheet name="연습3" sheetId="20" r:id="rId13"/>
    <sheet name="연습4" sheetId="21" r:id="rId14"/>
    <sheet name="누계" sheetId="26" r:id="rId15"/>
    <sheet name="p160표에서계산" sheetId="27" r:id="rId16"/>
    <sheet name="정렬" sheetId="17" r:id="rId17"/>
  </sheets>
  <externalReferences>
    <externalReference r:id="rId18"/>
  </externalReferences>
  <definedNames>
    <definedName name="anscount" hidden="1">2</definedName>
    <definedName name="anscount2" hidden="1">1</definedName>
    <definedName name="Call_Bep" localSheetId="1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Call_Bep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limcount" hidden="1">1</definedName>
    <definedName name="q" localSheetId="1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q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SAPBEXhrIndnt" hidden="1">"Wide"</definedName>
    <definedName name="SAPsysID" hidden="1">"708C5W7SBKP804JT78WJ0JNKI"</definedName>
    <definedName name="SAPwbID" hidden="1">"ARS"</definedName>
    <definedName name="sencount" hidden="1">1</definedName>
    <definedName name="wrn.95tr." localSheetId="13" hidden="1">{#N/A,#N/A,FALSE,"서비스별(1)";#N/A,#N/A,FALSE,"IDD대비";#N/A,#N/A,FALSE,"카드 ";#N/A,#N/A,FALSE,"기타";#N/A,#N/A,FALSE,"서비스별 (2)";#N/A,#N/A,FALSE,"시장포지션";#N/A,#N/A,FALSE,"HCD (2)";#N/A,#N/A,FALSE,"HCD";#N/A,#N/A,FALSE,"D-D";#N/A,#N/A,FALSE,"gvpn (2)";#N/A,#N/A,FALSE,"IFS";#N/A,#N/A,FALSE,"요금즉시";#N/A,#N/A,FALSE,"제3자";#N/A,#N/A,FALSE,"카드";#N/A,#N/A,FALSE,"카드(1)";#N/A,#N/A,FALSE,"패밀리"}</definedName>
    <definedName name="wrn.95tr." hidden="1">{#N/A,#N/A,FALSE,"서비스별(1)";#N/A,#N/A,FALSE,"IDD대비";#N/A,#N/A,FALSE,"카드 ";#N/A,#N/A,FALSE,"기타";#N/A,#N/A,FALSE,"서비스별 (2)";#N/A,#N/A,FALSE,"시장포지션";#N/A,#N/A,FALSE,"HCD (2)";#N/A,#N/A,FALSE,"HCD";#N/A,#N/A,FALSE,"D-D";#N/A,#N/A,FALSE,"gvpn (2)";#N/A,#N/A,FALSE,"IFS";#N/A,#N/A,FALSE,"요금즉시";#N/A,#N/A,FALSE,"제3자";#N/A,#N/A,FALSE,"카드";#N/A,#N/A,FALSE,"카드(1)";#N/A,#N/A,FALSE,"패밀리"}</definedName>
    <definedName name="wrn.95종합보고서." localSheetId="1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wrn.95종합보고서.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거래처">[1]활용!$C$8:$C$127</definedName>
    <definedName name="금액">[1]활용!$G$8:$G$127</definedName>
    <definedName name="ㄹㅇㄴㅁ" localSheetId="1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ㄹㅇㄴㅁ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류혜숙" localSheetId="1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류혜숙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ㅁㅁ" localSheetId="1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ㅁㅁ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수량">[1]활용!$F$8:$F$127</definedName>
    <definedName name="일자">[1]활용!$B$8:$B$127</definedName>
    <definedName name="품목">[1]활용!$D$8:$D$127</definedName>
    <definedName name="하나" localSheetId="1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하나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현황종합" localSheetId="13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  <definedName name="현황종합" hidden="1">{#N/A,#N/A,FALSE,"표지";#N/A,#N/A,FALSE,"MS";#N/A,#N/A,FALSE,"기준별";#N/A,#N/A,FALSE,"시장성장현황";#N/A,#N/A,FALSE,"국가별";#N/A,#N/A,FALSE,"국가별 (2)";#N/A,#N/A,FALSE,"국가구성비";#N/A,#N/A,FALSE,"국가구성비 (2)";#N/A,#N/A,FALSE,"착발비율";#N/A,#N/A,FALSE,"착발비율 (2)";#N/A,#N/A,FALSE,"평일평균";#N/A,#N/A,FALSE,"지역MS";#N/A,#N/A,FALSE,"지역MS (2)";#N/A,#N/A,FALSE,"SVC 구성현황";#N/A,#N/A,FALSE,"IDD대비";#N/A,#N/A,FALSE,"SVC-MS";#N/A,#N/A,FALSE,"카드 ";#N/A,#N/A,FALSE,"기타";#N/A,#N/A,FALSE,"시장포지션";#N/A,#N/A,FALSE,"HCD경쟁";#N/A,#N/A,FALSE,"당사HCD";#N/A,#N/A,FALSE,"D-D";#N/A,#N/A,FALSE,"gvpn ";#N/A,#N/A,FALSE,"IFS";#N/A,#N/A,FALSE,"요금즉시";#N/A,#N/A,FALSE,"제3자";#N/A,#N/A,FALSE,"카드";#N/A,#N/A,FALSE,"카드(1)";#N/A,#N/A,FALSE,"패밀리";#N/A,#N/A,FALSE,"고객수 추이분석";#N/A,#N/A,FALSE,"고객구성";#N/A,#N/A,FALSE,"세분시장별 고객분석";#N/A,#N/A,FALSE,"이용금액별 고객분포 변화";#N/A,#N/A,FALSE,"지역별 분석";#N/A,#N/A,FALSE,"매출구성"}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27" l="1"/>
  <c r="E14" i="27" s="1"/>
  <c r="E4" i="27"/>
  <c r="E5" i="27"/>
  <c r="E6" i="27"/>
  <c r="E7" i="27"/>
  <c r="E8" i="27"/>
  <c r="E9" i="27"/>
  <c r="E10" i="27"/>
  <c r="E11" i="27"/>
  <c r="E12" i="27"/>
  <c r="E13" i="27"/>
  <c r="F8" i="23"/>
  <c r="F13" i="23"/>
  <c r="F18" i="23"/>
  <c r="F5" i="23"/>
  <c r="F9" i="23"/>
  <c r="F12" i="23"/>
  <c r="F17" i="23"/>
  <c r="F16" i="23"/>
  <c r="F15" i="23"/>
  <c r="F11" i="23"/>
  <c r="F4" i="23"/>
  <c r="F7" i="23"/>
  <c r="L21" i="22"/>
  <c r="J15" i="22"/>
  <c r="J14" i="22"/>
  <c r="J13" i="22"/>
  <c r="J12" i="22"/>
  <c r="L7" i="22"/>
  <c r="L8" i="22" s="1"/>
  <c r="G7" i="22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B4" i="16" l="1"/>
  <c r="D13" i="14"/>
  <c r="D12" i="14"/>
  <c r="D11" i="14"/>
  <c r="D10" i="14"/>
  <c r="D9" i="14"/>
  <c r="D8" i="14"/>
  <c r="D7" i="14"/>
  <c r="D6" i="14"/>
  <c r="D5" i="14"/>
  <c r="G12" i="13"/>
  <c r="F12" i="13"/>
  <c r="F11" i="13"/>
  <c r="G11" i="13" s="1"/>
  <c r="F10" i="13"/>
  <c r="G10" i="13" s="1"/>
  <c r="F9" i="13"/>
  <c r="G9" i="13" s="1"/>
  <c r="G8" i="13"/>
  <c r="F8" i="13"/>
  <c r="F7" i="13"/>
  <c r="G7" i="13" s="1"/>
  <c r="F6" i="13"/>
  <c r="G6" i="13" s="1"/>
  <c r="F5" i="13"/>
  <c r="G5" i="13" s="1"/>
  <c r="G4" i="13"/>
  <c r="F4" i="13"/>
  <c r="F12" i="12"/>
  <c r="G12" i="12" s="1"/>
  <c r="G11" i="12"/>
  <c r="F11" i="12"/>
  <c r="F10" i="12"/>
  <c r="G10" i="12" s="1"/>
  <c r="G9" i="12"/>
  <c r="F9" i="12"/>
  <c r="F8" i="12"/>
  <c r="G8" i="12" s="1"/>
  <c r="F7" i="12"/>
  <c r="G7" i="12" s="1"/>
  <c r="F6" i="12"/>
  <c r="G6" i="12" s="1"/>
  <c r="G5" i="12"/>
  <c r="F5" i="12"/>
  <c r="F4" i="12"/>
  <c r="G4" i="12" s="1"/>
  <c r="L21" i="11" l="1"/>
  <c r="L7" i="11" s="1"/>
  <c r="L8" i="11" s="1"/>
  <c r="J15" i="11"/>
  <c r="J14" i="11"/>
  <c r="J13" i="11"/>
  <c r="J12" i="11"/>
  <c r="G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gram</author>
  </authors>
  <commentList>
    <comment ref="B2" authorId="0" shapeId="0" xr:uid="{652CD818-9A1B-4276-AC9F-0E672B652299}">
      <text>
        <r>
          <rPr>
            <b/>
            <sz val="9"/>
            <color indexed="81"/>
            <rFont val="Tahoma"/>
            <family val="2"/>
          </rPr>
          <t>gram: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" authorId="0" shapeId="0" xr:uid="{0A46F3FD-70FA-48DC-90F8-A9320967DA6B}">
      <text>
        <r>
          <rPr>
            <b/>
            <sz val="9"/>
            <color indexed="81"/>
            <rFont val="Tahoma"/>
            <family val="2"/>
          </rPr>
          <t>012-345</t>
        </r>
      </text>
    </comment>
    <comment ref="L4" authorId="0" shapeId="0" xr:uid="{445F24FD-E2BF-4044-A8EE-688667406655}">
      <text>
        <r>
          <rPr>
            <b/>
            <sz val="9"/>
            <color indexed="81"/>
            <rFont val="Tahoma"/>
            <family val="2"/>
          </rPr>
          <t>5/4 (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E8" authorId="0" shapeId="0" xr:uid="{4FD39E9A-2E88-4108-841D-410EA2D6D3ED}">
      <text>
        <r>
          <rPr>
            <b/>
            <sz val="9"/>
            <color indexed="81"/>
            <rFont val="돋움"/>
            <family val="3"/>
            <charset val="129"/>
          </rPr>
          <t>숫자뒤에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ℓ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</t>
        </r>
      </text>
    </comment>
    <comment ref="J11" authorId="0" shapeId="0" xr:uid="{C3AFA064-6B59-440D-BF4C-0C0C9CE75909}">
      <text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글자가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셀안에
표시되도록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지정</t>
        </r>
      </text>
    </comment>
    <comment ref="C15" authorId="0" shapeId="0" xr:uid="{702AC95A-CBF0-4133-BB26-6ABB4B7AE0AC}">
      <text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용무</t>
        </r>
        <r>
          <rPr>
            <b/>
            <sz val="9"/>
            <color indexed="81"/>
            <rFont val="Tahoma"/>
            <family val="2"/>
          </rPr>
          <t>]</t>
        </r>
        <r>
          <rPr>
            <b/>
            <sz val="9"/>
            <color indexed="81"/>
            <rFont val="돋움"/>
            <family val="3"/>
            <charset val="129"/>
          </rPr>
          <t>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글자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좌우를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맞추어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</t>
        </r>
      </text>
    </comment>
    <comment ref="B24" authorId="0" shapeId="0" xr:uid="{8A6E91F8-0551-4E38-80DA-406961D55CE9}">
      <text>
        <r>
          <rPr>
            <b/>
            <sz val="9"/>
            <color indexed="81"/>
            <rFont val="돋움"/>
            <family val="3"/>
            <charset val="129"/>
          </rPr>
          <t>글자앞에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▶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
글자뒤에</t>
        </r>
        <r>
          <rPr>
            <b/>
            <sz val="9"/>
            <color indexed="81"/>
            <rFont val="Tahoma"/>
            <family val="2"/>
          </rPr>
          <t xml:space="preserve"> -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채우기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4" authorId="0" shapeId="0" xr:uid="{29C7F478-F02C-481A-8FCD-A9FB63479D47}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○
</t>
        </r>
        <r>
          <rPr>
            <b/>
            <sz val="9"/>
            <color indexed="81"/>
            <rFont val="Tahoma"/>
            <family val="2"/>
          </rPr>
          <t>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▲
</t>
        </r>
        <r>
          <rPr>
            <b/>
            <sz val="9"/>
            <color indexed="81"/>
            <rFont val="Tahoma"/>
            <family val="2"/>
          </rPr>
          <t>-1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빨강색으로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점검중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이라고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자동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입력되도록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설정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gram</author>
    <author>river</author>
  </authors>
  <commentList>
    <comment ref="L2" authorId="0" shapeId="0" xr:uid="{F7B3ACE3-5B28-4D73-8454-A9B3AB73105A}">
      <text>
        <r>
          <rPr>
            <b/>
            <sz val="9"/>
            <color indexed="81"/>
            <rFont val="Tahoma"/>
            <family val="2"/>
          </rPr>
          <t xml:space="preserve">012-345 </t>
        </r>
        <r>
          <rPr>
            <b/>
            <sz val="9"/>
            <color indexed="81"/>
            <rFont val="돋움"/>
            <family val="3"/>
            <charset val="129"/>
          </rPr>
          <t>형식으로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나타나도록</t>
        </r>
        <r>
          <rPr>
            <b/>
            <sz val="9"/>
            <color indexed="81"/>
            <rFont val="Tahoma"/>
            <family val="2"/>
          </rPr>
          <t xml:space="preserve"> [</t>
        </r>
        <r>
          <rPr>
            <b/>
            <sz val="9"/>
            <color indexed="81"/>
            <rFont val="돋움"/>
            <family val="3"/>
            <charset val="129"/>
          </rPr>
          <t>표시형식</t>
        </r>
        <r>
          <rPr>
            <b/>
            <sz val="9"/>
            <color indexed="81"/>
            <rFont val="Tahoma"/>
            <family val="2"/>
          </rPr>
          <t>]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000-000</t>
        </r>
      </text>
    </comment>
    <comment ref="L4" authorId="0" shapeId="0" xr:uid="{59C45D8F-4433-4976-B9F9-F86FA198C2B8}">
      <text>
        <r>
          <rPr>
            <b/>
            <sz val="9"/>
            <color indexed="81"/>
            <rFont val="Tahoma"/>
            <family val="2"/>
          </rPr>
          <t>5/4 (</t>
        </r>
        <r>
          <rPr>
            <b/>
            <sz val="9"/>
            <color indexed="81"/>
            <rFont val="맑은 고딕"/>
            <family val="2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맑은 고딕"/>
            <family val="2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2"/>
            <charset val="129"/>
          </rPr>
          <t>표시되도록</t>
        </r>
        <r>
          <rPr>
            <b/>
            <sz val="9"/>
            <color indexed="81"/>
            <rFont val="Tahoma"/>
            <family val="2"/>
          </rPr>
          <t xml:space="preserve"> [</t>
        </r>
        <r>
          <rPr>
            <b/>
            <sz val="9"/>
            <color indexed="81"/>
            <rFont val="맑은 고딕"/>
            <family val="2"/>
            <charset val="129"/>
          </rPr>
          <t>표시형식</t>
        </r>
        <r>
          <rPr>
            <b/>
            <sz val="9"/>
            <color indexed="81"/>
            <rFont val="Tahoma"/>
            <family val="2"/>
          </rPr>
          <t xml:space="preserve">] </t>
        </r>
        <r>
          <rPr>
            <b/>
            <sz val="9"/>
            <color indexed="81"/>
            <rFont val="맑은 고딕"/>
            <family val="2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맑은 고딕"/>
            <family val="2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m/d(aaa)</t>
        </r>
      </text>
    </comment>
    <comment ref="E8" authorId="0" shapeId="0" xr:uid="{AF048E2B-4DB8-4A7A-95B6-8F2515EF880E}">
      <text>
        <r>
          <rPr>
            <b/>
            <sz val="9"/>
            <color indexed="81"/>
            <rFont val="돋움"/>
            <family val="3"/>
            <charset val="129"/>
          </rPr>
          <t>숫자뒤에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ℓ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추가하기
</t>
        </r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표시형식</t>
        </r>
        <r>
          <rPr>
            <b/>
            <sz val="9"/>
            <color indexed="81"/>
            <rFont val="Tahoma"/>
            <family val="2"/>
          </rPr>
          <t xml:space="preserve">] : 0 </t>
        </r>
        <r>
          <rPr>
            <b/>
            <sz val="9"/>
            <color indexed="81"/>
            <rFont val="돋움"/>
            <family val="3"/>
            <charset val="129"/>
          </rPr>
          <t>ℓ</t>
        </r>
      </text>
    </comment>
    <comment ref="J11" authorId="0" shapeId="0" xr:uid="{D28B91A9-E45B-4C26-B1BD-713702235BF1}">
      <text>
        <r>
          <rPr>
            <b/>
            <sz val="9"/>
            <color indexed="81"/>
            <rFont val="돋움"/>
            <family val="3"/>
            <charset val="129"/>
          </rPr>
          <t>너비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글씨가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보여지도록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: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셀서식</t>
        </r>
        <r>
          <rPr>
            <b/>
            <sz val="9"/>
            <color indexed="81"/>
            <rFont val="Tahoma"/>
            <family val="2"/>
          </rPr>
          <t>]-[</t>
        </r>
        <r>
          <rPr>
            <b/>
            <sz val="9"/>
            <color indexed="81"/>
            <rFont val="돋움"/>
            <family val="3"/>
            <charset val="129"/>
          </rPr>
          <t>맞춤</t>
        </r>
        <r>
          <rPr>
            <b/>
            <sz val="9"/>
            <color indexed="81"/>
            <rFont val="Tahoma"/>
            <family val="2"/>
          </rPr>
          <t>]-</t>
        </r>
        <r>
          <rPr>
            <b/>
            <sz val="9"/>
            <color indexed="81"/>
            <rFont val="돋움"/>
            <family val="3"/>
            <charset val="129"/>
          </rPr>
          <t>셀에맞춤</t>
        </r>
      </text>
    </comment>
    <comment ref="C15" authorId="1" shapeId="0" xr:uid="{EDEB5B88-F32E-43A6-A646-903110F6FF08}">
      <text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셀서식</t>
        </r>
        <r>
          <rPr>
            <b/>
            <sz val="9"/>
            <color indexed="81"/>
            <rFont val="Tahoma"/>
            <family val="2"/>
          </rPr>
          <t>]-[</t>
        </r>
        <r>
          <rPr>
            <b/>
            <sz val="9"/>
            <color indexed="81"/>
            <rFont val="돋움"/>
            <family val="3"/>
            <charset val="129"/>
          </rPr>
          <t>맞춤</t>
        </r>
        <r>
          <rPr>
            <b/>
            <sz val="9"/>
            <color indexed="81"/>
            <rFont val="Tahoma"/>
            <family val="2"/>
          </rPr>
          <t>]-</t>
        </r>
        <r>
          <rPr>
            <b/>
            <sz val="9"/>
            <color indexed="81"/>
            <rFont val="돋움"/>
            <family val="3"/>
            <charset val="129"/>
          </rPr>
          <t>균등분할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들여쓰기</t>
        </r>
        <r>
          <rPr>
            <b/>
            <sz val="9"/>
            <color indexed="81"/>
            <rFont val="Tahoma"/>
            <family val="2"/>
          </rPr>
          <t>1)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정렬</t>
        </r>
      </text>
    </comment>
    <comment ref="B24" authorId="1" shapeId="0" xr:uid="{2F51963A-931B-467A-8AC4-3FAE2A5DC093}">
      <text>
        <r>
          <rPr>
            <b/>
            <sz val="9"/>
            <color indexed="81"/>
            <rFont val="돋움"/>
            <family val="3"/>
            <charset val="129"/>
          </rPr>
          <t>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앞에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삼각형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▶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뒤에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Tahoma"/>
            <family val="2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채우기
</t>
        </r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표시형식</t>
        </r>
        <r>
          <rPr>
            <b/>
            <sz val="9"/>
            <color indexed="81"/>
            <rFont val="Tahoma"/>
            <family val="2"/>
          </rPr>
          <t>]-[</t>
        </r>
        <r>
          <rPr>
            <b/>
            <sz val="9"/>
            <color indexed="81"/>
            <rFont val="돋움"/>
            <family val="3"/>
            <charset val="129"/>
          </rPr>
          <t>사용자지정</t>
        </r>
        <r>
          <rPr>
            <b/>
            <sz val="9"/>
            <color indexed="81"/>
            <rFont val="Tahoma"/>
            <family val="2"/>
          </rPr>
          <t>]</t>
        </r>
        <r>
          <rPr>
            <b/>
            <sz val="9"/>
            <color indexed="81"/>
            <rFont val="돋움"/>
            <family val="3"/>
            <charset val="129"/>
          </rPr>
          <t>에서▶</t>
        </r>
        <r>
          <rPr>
            <b/>
            <sz val="9"/>
            <color indexed="81"/>
            <rFont val="Tahoma"/>
            <family val="2"/>
          </rPr>
          <t xml:space="preserve"> @ *-</t>
        </r>
      </text>
    </comment>
    <comment ref="L24" authorId="1" shapeId="0" xr:uid="{40EF44E9-2A94-472D-9CE5-C5FFF1FA7F76}">
      <text>
        <r>
          <rPr>
            <b/>
            <sz val="9"/>
            <color indexed="81"/>
            <rFont val="돋움"/>
            <family val="3"/>
            <charset val="129"/>
          </rPr>
          <t>셀서식을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이용하여</t>
        </r>
        <r>
          <rPr>
            <b/>
            <sz val="9"/>
            <color indexed="81"/>
            <rFont val="Tahoma"/>
            <family val="2"/>
          </rPr>
          <t xml:space="preserve"> 
1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○</t>
        </r>
        <r>
          <rPr>
            <b/>
            <sz val="9"/>
            <color indexed="81"/>
            <rFont val="Tahoma"/>
            <family val="2"/>
          </rPr>
          <t>,  -1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▲</t>
        </r>
        <r>
          <rPr>
            <b/>
            <sz val="9"/>
            <color indexed="81"/>
            <rFont val="Tahoma"/>
            <family val="2"/>
          </rPr>
          <t>,
 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빨강색으로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점검중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이라고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표시
</t>
        </r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표시형식</t>
        </r>
        <r>
          <rPr>
            <b/>
            <sz val="9"/>
            <color indexed="81"/>
            <rFont val="Tahoma"/>
            <family val="2"/>
          </rPr>
          <t>]-[</t>
        </r>
        <r>
          <rPr>
            <b/>
            <sz val="9"/>
            <color indexed="81"/>
            <rFont val="돋움"/>
            <family val="3"/>
            <charset val="129"/>
          </rPr>
          <t>사용자지정</t>
        </r>
        <r>
          <rPr>
            <b/>
            <sz val="9"/>
            <color indexed="81"/>
            <rFont val="Tahoma"/>
            <family val="2"/>
          </rPr>
          <t xml:space="preserve">] </t>
        </r>
        <r>
          <rPr>
            <b/>
            <sz val="9"/>
            <color indexed="81"/>
            <rFont val="돋움"/>
            <family val="3"/>
            <charset val="129"/>
          </rPr>
          <t>에서
○</t>
        </r>
        <r>
          <rPr>
            <b/>
            <sz val="9"/>
            <color indexed="81"/>
            <rFont val="Tahoma"/>
            <family val="2"/>
          </rPr>
          <t>;</t>
        </r>
        <r>
          <rPr>
            <b/>
            <sz val="9"/>
            <color indexed="81"/>
            <rFont val="돋움"/>
            <family val="3"/>
            <charset val="129"/>
          </rPr>
          <t>▲</t>
        </r>
        <r>
          <rPr>
            <b/>
            <sz val="9"/>
            <color indexed="81"/>
            <rFont val="Tahoma"/>
            <family val="2"/>
          </rPr>
          <t>;[</t>
        </r>
        <r>
          <rPr>
            <b/>
            <sz val="9"/>
            <color indexed="81"/>
            <rFont val="돋움"/>
            <family val="3"/>
            <charset val="129"/>
          </rPr>
          <t>빨강</t>
        </r>
        <r>
          <rPr>
            <b/>
            <sz val="9"/>
            <color indexed="81"/>
            <rFont val="Tahoma"/>
            <family val="2"/>
          </rPr>
          <t>]</t>
        </r>
        <r>
          <rPr>
            <b/>
            <sz val="9"/>
            <color indexed="81"/>
            <rFont val="돋움"/>
            <family val="3"/>
            <charset val="129"/>
          </rPr>
          <t>점검중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gram</author>
  </authors>
  <commentList>
    <comment ref="E14" authorId="0" shapeId="0" xr:uid="{A742F163-4EC8-468F-8B26-F402AE7E3D87}">
      <text>
        <r>
          <rPr>
            <b/>
            <sz val="9"/>
            <color indexed="81"/>
            <rFont val="Tahoma"/>
            <family val="2"/>
          </rPr>
          <t>subtotal(</t>
        </r>
        <r>
          <rPr>
            <b/>
            <sz val="9"/>
            <color indexed="81"/>
            <rFont val="돋움"/>
            <family val="3"/>
            <charset val="129"/>
          </rPr>
          <t>기능번호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범위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<sst xmlns="http://schemas.openxmlformats.org/spreadsheetml/2006/main" count="1116" uniqueCount="407">
  <si>
    <t>수량</t>
    <phoneticPr fontId="2" type="noConversion"/>
  </si>
  <si>
    <t>단가</t>
    <phoneticPr fontId="2" type="noConversion"/>
  </si>
  <si>
    <t>제품명</t>
    <phoneticPr fontId="2" type="noConversion"/>
  </si>
  <si>
    <t>세율</t>
    <phoneticPr fontId="6" type="noConversion"/>
  </si>
  <si>
    <t>부가세</t>
    <phoneticPr fontId="4" type="noConversion"/>
  </si>
  <si>
    <t>합계</t>
    <phoneticPr fontId="4" type="noConversion"/>
  </si>
  <si>
    <t>금액</t>
    <phoneticPr fontId="2" type="noConversion"/>
  </si>
  <si>
    <t>데님바지</t>
    <phoneticPr fontId="2" type="noConversion"/>
  </si>
  <si>
    <t>V가디건</t>
    <phoneticPr fontId="2" type="noConversion"/>
  </si>
  <si>
    <t>라운드가디건</t>
    <phoneticPr fontId="2" type="noConversion"/>
  </si>
  <si>
    <t>쉬폰블라우스</t>
    <phoneticPr fontId="2" type="noConversion"/>
  </si>
  <si>
    <t>일자면바지</t>
    <phoneticPr fontId="2" type="noConversion"/>
  </si>
  <si>
    <t>니트티셔츠</t>
    <phoneticPr fontId="2" type="noConversion"/>
  </si>
  <si>
    <t>A라인스커트</t>
    <phoneticPr fontId="2" type="noConversion"/>
  </si>
  <si>
    <t>플레어스커트</t>
    <phoneticPr fontId="2" type="noConversion"/>
  </si>
  <si>
    <t>9부면바지</t>
    <phoneticPr fontId="2" type="noConversion"/>
  </si>
  <si>
    <t>사파리점퍼</t>
    <phoneticPr fontId="2" type="noConversion"/>
  </si>
  <si>
    <t>후드티셔츠</t>
    <phoneticPr fontId="2" type="noConversion"/>
  </si>
  <si>
    <t>레인코트</t>
    <phoneticPr fontId="2" type="noConversion"/>
  </si>
  <si>
    <t>니트블라우스</t>
    <phoneticPr fontId="2" type="noConversion"/>
  </si>
  <si>
    <t>환율</t>
    <phoneticPr fontId="2" type="noConversion"/>
  </si>
  <si>
    <t>단가($)</t>
    <phoneticPr fontId="6" type="noConversion"/>
  </si>
  <si>
    <t>금액(원)</t>
    <phoneticPr fontId="2" type="noConversion"/>
  </si>
  <si>
    <t>브라질 산토스</t>
    <phoneticPr fontId="2" type="noConversion"/>
  </si>
  <si>
    <t>인도네시아 만델링</t>
    <phoneticPr fontId="2" type="noConversion"/>
  </si>
  <si>
    <t>하와이 코나</t>
    <phoneticPr fontId="2" type="noConversion"/>
  </si>
  <si>
    <t xml:space="preserve">콜롬비아 수푸리모 </t>
    <phoneticPr fontId="2" type="noConversion"/>
  </si>
  <si>
    <t>자메이카 블루마운틴</t>
    <phoneticPr fontId="2" type="noConversion"/>
  </si>
  <si>
    <t>케냐 AA</t>
    <phoneticPr fontId="2" type="noConversion"/>
  </si>
  <si>
    <t>에디오피아 이가체프</t>
    <phoneticPr fontId="2" type="noConversion"/>
  </si>
  <si>
    <t>과테말라 SHB</t>
    <phoneticPr fontId="2" type="noConversion"/>
  </si>
  <si>
    <t>모카시다모</t>
    <phoneticPr fontId="2" type="noConversion"/>
  </si>
  <si>
    <t>온두라스 SHB</t>
    <phoneticPr fontId="2" type="noConversion"/>
  </si>
  <si>
    <t>엘살바도르 팬시 SHB</t>
    <phoneticPr fontId="2" type="noConversion"/>
  </si>
  <si>
    <t>탄자니아 AA</t>
    <phoneticPr fontId="2" type="noConversion"/>
  </si>
  <si>
    <t>생두명</t>
    <phoneticPr fontId="2" type="noConversion"/>
  </si>
  <si>
    <t>커피 생두 수입표</t>
    <phoneticPr fontId="2" type="noConversion"/>
  </si>
  <si>
    <t>중량(kg)</t>
    <phoneticPr fontId="2" type="noConversion"/>
  </si>
  <si>
    <t>생산량</t>
    <phoneticPr fontId="2" type="noConversion"/>
  </si>
  <si>
    <t>판매량</t>
    <phoneticPr fontId="2" type="noConversion"/>
  </si>
  <si>
    <t>재고량</t>
    <phoneticPr fontId="2" type="noConversion"/>
  </si>
  <si>
    <t>배송료</t>
    <phoneticPr fontId="6" type="noConversion"/>
  </si>
  <si>
    <t>할인율</t>
    <phoneticPr fontId="6" type="noConversion"/>
  </si>
  <si>
    <t>이동디스크 500G</t>
    <phoneticPr fontId="2" type="noConversion"/>
  </si>
  <si>
    <t>블루투스 마우스</t>
    <phoneticPr fontId="2" type="noConversion"/>
  </si>
  <si>
    <t>이동디스크 1T</t>
    <phoneticPr fontId="2" type="noConversion"/>
  </si>
  <si>
    <t>태블릿 32G</t>
    <phoneticPr fontId="2" type="noConversion"/>
  </si>
  <si>
    <t>MP3 16G</t>
    <phoneticPr fontId="2" type="noConversion"/>
  </si>
  <si>
    <t>MP3 32G</t>
    <phoneticPr fontId="2" type="noConversion"/>
  </si>
  <si>
    <t>태블릿 64G</t>
    <phoneticPr fontId="2" type="noConversion"/>
  </si>
  <si>
    <t>키보드 103/106</t>
    <phoneticPr fontId="2" type="noConversion"/>
  </si>
  <si>
    <t>디지털 카메라</t>
    <phoneticPr fontId="2" type="noConversion"/>
  </si>
  <si>
    <t>CF 메모리 32G</t>
    <phoneticPr fontId="2" type="noConversion"/>
  </si>
  <si>
    <t>SD 메모리 16G</t>
    <phoneticPr fontId="2" type="noConversion"/>
  </si>
  <si>
    <t>판매율</t>
    <phoneticPr fontId="2" type="noConversion"/>
  </si>
  <si>
    <t>지역</t>
    <phoneticPr fontId="2" type="noConversion"/>
  </si>
  <si>
    <t>서울</t>
    <phoneticPr fontId="2" type="noConversion"/>
  </si>
  <si>
    <t>제주</t>
    <phoneticPr fontId="2" type="noConversion"/>
  </si>
  <si>
    <t>경기</t>
    <phoneticPr fontId="2" type="noConversion"/>
  </si>
  <si>
    <t>강원</t>
    <phoneticPr fontId="2" type="noConversion"/>
  </si>
  <si>
    <t>상품 판매 내역서</t>
    <phoneticPr fontId="6" type="noConversion"/>
  </si>
  <si>
    <t>상품</t>
    <phoneticPr fontId="4" type="noConversion"/>
  </si>
  <si>
    <t xml:space="preserve">조사지역 : </t>
    <phoneticPr fontId="2" type="noConversion"/>
  </si>
  <si>
    <t>서울</t>
    <phoneticPr fontId="2" type="noConversion"/>
  </si>
  <si>
    <t>브라질 알투아</t>
    <phoneticPr fontId="2" type="noConversion"/>
  </si>
  <si>
    <t>에디오피아 시다모</t>
    <phoneticPr fontId="2" type="noConversion"/>
  </si>
  <si>
    <t>모카 마타리</t>
    <phoneticPr fontId="2" type="noConversion"/>
  </si>
  <si>
    <t>충청</t>
    <phoneticPr fontId="2" type="noConversion"/>
  </si>
  <si>
    <t>전라</t>
    <phoneticPr fontId="2" type="noConversion"/>
  </si>
  <si>
    <t>경상</t>
    <phoneticPr fontId="2" type="noConversion"/>
  </si>
  <si>
    <t>운임</t>
    <phoneticPr fontId="2" type="noConversion"/>
  </si>
  <si>
    <t>인상률</t>
    <phoneticPr fontId="2" type="noConversion"/>
  </si>
  <si>
    <t>2025년 운임 인상표</t>
    <phoneticPr fontId="2" type="noConversion"/>
  </si>
  <si>
    <t>차량운행 및 점검일지</t>
    <phoneticPr fontId="2" type="noConversion"/>
  </si>
  <si>
    <t>문서번호</t>
    <phoneticPr fontId="2" type="noConversion"/>
  </si>
  <si>
    <t>작성자</t>
    <phoneticPr fontId="2" type="noConversion"/>
  </si>
  <si>
    <t>홍길동</t>
    <phoneticPr fontId="2" type="noConversion"/>
  </si>
  <si>
    <t>작성일자</t>
    <phoneticPr fontId="2" type="noConversion"/>
  </si>
  <si>
    <t>소속</t>
    <phoneticPr fontId="2" type="noConversion"/>
  </si>
  <si>
    <t>차량번호</t>
    <phoneticPr fontId="2" type="noConversion"/>
  </si>
  <si>
    <t>운전자</t>
    <phoneticPr fontId="2" type="noConversion"/>
  </si>
  <si>
    <t>금일주유 금액(량)</t>
    <phoneticPr fontId="2" type="noConversion"/>
  </si>
  <si>
    <t>전일누계</t>
    <phoneticPr fontId="2" type="noConversion"/>
  </si>
  <si>
    <t>인사팀</t>
    <phoneticPr fontId="2" type="noConversion"/>
  </si>
  <si>
    <t>33가3333</t>
    <phoneticPr fontId="2" type="noConversion"/>
  </si>
  <si>
    <t>운행거리</t>
    <phoneticPr fontId="2" type="noConversion"/>
  </si>
  <si>
    <t>금일누계</t>
    <phoneticPr fontId="2" type="noConversion"/>
  </si>
  <si>
    <t>승차자</t>
    <phoneticPr fontId="2" type="noConversion"/>
  </si>
  <si>
    <t>용무</t>
    <phoneticPr fontId="2" type="noConversion"/>
  </si>
  <si>
    <t>행선지</t>
    <phoneticPr fontId="2" type="noConversion"/>
  </si>
  <si>
    <t>운행시간</t>
    <phoneticPr fontId="2" type="noConversion"/>
  </si>
  <si>
    <t>비고</t>
    <phoneticPr fontId="2" type="noConversion"/>
  </si>
  <si>
    <t>출발지</t>
    <phoneticPr fontId="2" type="noConversion"/>
  </si>
  <si>
    <t>도착지</t>
    <phoneticPr fontId="2" type="noConversion"/>
  </si>
  <si>
    <t>출발</t>
    <phoneticPr fontId="2" type="noConversion"/>
  </si>
  <si>
    <t>도착</t>
    <phoneticPr fontId="2" type="noConversion"/>
  </si>
  <si>
    <t>이민우</t>
    <phoneticPr fontId="2" type="noConversion"/>
  </si>
  <si>
    <t>보안점검</t>
    <phoneticPr fontId="2" type="noConversion"/>
  </si>
  <si>
    <t>대전</t>
    <phoneticPr fontId="2" type="noConversion"/>
  </si>
  <si>
    <t>송철수</t>
    <phoneticPr fontId="2" type="noConversion"/>
  </si>
  <si>
    <t>광주</t>
    <phoneticPr fontId="2" type="noConversion"/>
  </si>
  <si>
    <t>회의</t>
    <phoneticPr fontId="2" type="noConversion"/>
  </si>
  <si>
    <t>점검긴급회의</t>
    <phoneticPr fontId="2" type="noConversion"/>
  </si>
  <si>
    <t>계</t>
    <phoneticPr fontId="2" type="noConversion"/>
  </si>
  <si>
    <t>(점검사항 ; 완료:○,  미비:▲  점검중)</t>
    <phoneticPr fontId="2" type="noConversion"/>
  </si>
  <si>
    <t>일일점검사항</t>
    <phoneticPr fontId="2" type="noConversion"/>
  </si>
  <si>
    <t>확인</t>
    <phoneticPr fontId="2" type="noConversion"/>
  </si>
  <si>
    <t>엔진오일 점검 및 누수상태</t>
    <phoneticPr fontId="2" type="noConversion"/>
  </si>
  <si>
    <t>라디에이터 냉각수 및 유리 세척수 충만상태</t>
    <phoneticPr fontId="2" type="noConversion"/>
  </si>
  <si>
    <t>브레이크오일 및 작동상태</t>
    <phoneticPr fontId="2" type="noConversion"/>
  </si>
  <si>
    <t>타이어공기압 및 점검상태</t>
    <phoneticPr fontId="2" type="noConversion"/>
  </si>
  <si>
    <t>베터리액 및 점검상태</t>
    <phoneticPr fontId="2" type="noConversion"/>
  </si>
  <si>
    <t>주유 점검 상태</t>
    <phoneticPr fontId="2" type="noConversion"/>
  </si>
  <si>
    <t>각종 게이지 작동 상태</t>
    <phoneticPr fontId="2" type="noConversion"/>
  </si>
  <si>
    <t>차량 실내 청결 상태</t>
    <phoneticPr fontId="2" type="noConversion"/>
  </si>
  <si>
    <t>차량 외부 청결 상태</t>
    <phoneticPr fontId="2" type="noConversion"/>
  </si>
  <si>
    <t>차량 등록증 및 보험증 보관 상태</t>
    <phoneticPr fontId="2" type="noConversion"/>
  </si>
  <si>
    <t>기타 이상 유무</t>
    <phoneticPr fontId="2" type="noConversion"/>
  </si>
  <si>
    <t>소요시간(분)</t>
    <phoneticPr fontId="2" type="noConversion"/>
  </si>
  <si>
    <t>[재고량]=생산량-판매량</t>
    <phoneticPr fontId="2" type="noConversion"/>
  </si>
  <si>
    <t>[판매량]=판매량/생산량</t>
    <phoneticPr fontId="2" type="noConversion"/>
  </si>
  <si>
    <t>절대주소란 $를 추가하여 B4-$C$4 같은 식을 아래로 복사하면 B5-$C$4 처럼 변경되지 않는 것을 말한다.</t>
    <phoneticPr fontId="2" type="noConversion"/>
  </si>
  <si>
    <t>금액(원)은 단가*환율*중량</t>
    <phoneticPr fontId="2" type="noConversion"/>
  </si>
  <si>
    <t xml:space="preserve">[D4]셀 =B4-C4 </t>
    <phoneticPr fontId="2" type="noConversion"/>
  </si>
  <si>
    <t>[E4]셀 =C4/B4</t>
    <phoneticPr fontId="2" type="noConversion"/>
  </si>
  <si>
    <t>[인상률]은 운임*인상률</t>
    <phoneticPr fontId="2" type="noConversion"/>
  </si>
  <si>
    <t>[C5]셀에는 =$B5+($B5*C$4)</t>
    <phoneticPr fontId="2" type="noConversion"/>
  </si>
  <si>
    <t>셀에 이름을 정의하면 절대주소를 지정하는 것과 같다</t>
    <phoneticPr fontId="2" type="noConversion"/>
  </si>
  <si>
    <t>▶</t>
    <phoneticPr fontId="2" type="noConversion"/>
  </si>
  <si>
    <t>셀을 클릭하거나 범위설정한 후 [이름상자]에 이름을 입력하고 Enter를 누른다.</t>
    <phoneticPr fontId="2" type="noConversion"/>
  </si>
  <si>
    <t>[금액]  =수량*단가*(1-할인율)</t>
    <phoneticPr fontId="2" type="noConversion"/>
  </si>
  <si>
    <t>[부가세]  =금액*세율</t>
    <phoneticPr fontId="2" type="noConversion"/>
  </si>
  <si>
    <t>[합계]  =금액+부가세+배송료</t>
    <phoneticPr fontId="2" type="noConversion"/>
  </si>
  <si>
    <t>1분기 매출 실적</t>
    <phoneticPr fontId="2" type="noConversion"/>
  </si>
  <si>
    <t>품목</t>
    <phoneticPr fontId="2" type="noConversion"/>
  </si>
  <si>
    <t>1월</t>
    <phoneticPr fontId="2" type="noConversion"/>
  </si>
  <si>
    <t>2월</t>
    <phoneticPr fontId="2" type="noConversion"/>
  </si>
  <si>
    <t>3월</t>
    <phoneticPr fontId="2" type="noConversion"/>
  </si>
  <si>
    <t>실적수량</t>
    <phoneticPr fontId="2" type="noConversion"/>
  </si>
  <si>
    <t>판매금액</t>
    <phoneticPr fontId="2" type="noConversion"/>
  </si>
  <si>
    <t>셔츠</t>
    <phoneticPr fontId="2" type="noConversion"/>
  </si>
  <si>
    <t>니트</t>
    <phoneticPr fontId="2" type="noConversion"/>
  </si>
  <si>
    <t>면바지</t>
    <phoneticPr fontId="2" type="noConversion"/>
  </si>
  <si>
    <t>청바지</t>
    <phoneticPr fontId="2" type="noConversion"/>
  </si>
  <si>
    <t>티셔츠</t>
    <phoneticPr fontId="2" type="noConversion"/>
  </si>
  <si>
    <t>가디건</t>
    <phoneticPr fontId="2" type="noConversion"/>
  </si>
  <si>
    <t>자켓</t>
    <phoneticPr fontId="2" type="noConversion"/>
  </si>
  <si>
    <t>블라우스</t>
    <phoneticPr fontId="2" type="noConversion"/>
  </si>
  <si>
    <t>트렌치코트</t>
    <phoneticPr fontId="2" type="noConversion"/>
  </si>
  <si>
    <t>2분기 매출 실적</t>
    <phoneticPr fontId="2" type="noConversion"/>
  </si>
  <si>
    <t>4월</t>
    <phoneticPr fontId="2" type="noConversion"/>
  </si>
  <si>
    <t>5월</t>
  </si>
  <si>
    <t>6월</t>
  </si>
  <si>
    <t>상반기 분기별 매출실적 평균</t>
    <phoneticPr fontId="2" type="noConversion"/>
  </si>
  <si>
    <t>상반기매출수량</t>
    <phoneticPr fontId="2" type="noConversion"/>
  </si>
  <si>
    <t>총수량</t>
    <phoneticPr fontId="2" type="noConversion"/>
  </si>
  <si>
    <t>총판매금액</t>
    <phoneticPr fontId="2" type="noConversion"/>
  </si>
  <si>
    <t>[다른 시트의 셀 계산하기]</t>
    <phoneticPr fontId="2" type="noConversion"/>
  </si>
  <si>
    <t>수식에서 다른 시트의 셀을 클릭하면 =시트명!셀주소 로 표시된다.</t>
    <phoneticPr fontId="2" type="noConversion"/>
  </si>
  <si>
    <t>[자동합계] 기능으로 수식 계산하기</t>
    <phoneticPr fontId="2" type="noConversion"/>
  </si>
  <si>
    <t>[홈]-[자동합계]의 목록단추를 클릭하여 합계, 평균, 숫자갯수, 최대값, 최소값을 선택한다.</t>
    <phoneticPr fontId="2" type="noConversion"/>
  </si>
  <si>
    <t>인수값(괄호안의 범위)을 확인하거나, 다시 범위설정하여 변경하고 Enter를 누른다.</t>
    <phoneticPr fontId="2" type="noConversion"/>
  </si>
  <si>
    <t>합계</t>
    <phoneticPr fontId="2" type="noConversion"/>
  </si>
  <si>
    <t>평균</t>
    <phoneticPr fontId="2" type="noConversion"/>
  </si>
  <si>
    <t>숫자갯수</t>
    <phoneticPr fontId="2" type="noConversion"/>
  </si>
  <si>
    <t>최대값</t>
    <phoneticPr fontId="2" type="noConversion"/>
  </si>
  <si>
    <t>최소값</t>
    <phoneticPr fontId="2" type="noConversion"/>
  </si>
  <si>
    <t>=SUM(범위)</t>
    <phoneticPr fontId="2" type="noConversion"/>
  </si>
  <si>
    <t>=AVERAGE(범위)</t>
    <phoneticPr fontId="2" type="noConversion"/>
  </si>
  <si>
    <t>=COUNT(범위)</t>
    <phoneticPr fontId="2" type="noConversion"/>
  </si>
  <si>
    <t>=MAX(범위)</t>
    <phoneticPr fontId="2" type="noConversion"/>
  </si>
  <si>
    <t>=MIN(범위)</t>
    <phoneticPr fontId="2" type="noConversion"/>
  </si>
  <si>
    <t>부서</t>
    <phoneticPr fontId="6" type="noConversion"/>
  </si>
  <si>
    <t>전산팀</t>
    <phoneticPr fontId="6" type="noConversion"/>
  </si>
  <si>
    <t>인사팀</t>
    <phoneticPr fontId="6" type="noConversion"/>
  </si>
  <si>
    <t>시간제 근무 비용표</t>
    <phoneticPr fontId="2" type="noConversion"/>
  </si>
  <si>
    <t>주간시급</t>
    <phoneticPr fontId="2" type="noConversion"/>
  </si>
  <si>
    <t>야간시급</t>
    <phoneticPr fontId="2" type="noConversion"/>
  </si>
  <si>
    <t>성명</t>
    <phoneticPr fontId="2" type="noConversion"/>
  </si>
  <si>
    <t>주간(H)</t>
    <phoneticPr fontId="2" type="noConversion"/>
  </si>
  <si>
    <t>야간(H)</t>
    <phoneticPr fontId="2" type="noConversion"/>
  </si>
  <si>
    <t>총금액(Day)</t>
    <phoneticPr fontId="2" type="noConversion"/>
  </si>
  <si>
    <t>이성민</t>
    <phoneticPr fontId="2" type="noConversion"/>
  </si>
  <si>
    <t>홍만우</t>
    <phoneticPr fontId="2" type="noConversion"/>
  </si>
  <si>
    <t>박상철</t>
    <phoneticPr fontId="2" type="noConversion"/>
  </si>
  <si>
    <t>김수진</t>
    <phoneticPr fontId="2" type="noConversion"/>
  </si>
  <si>
    <t>나영호</t>
    <phoneticPr fontId="2" type="noConversion"/>
  </si>
  <si>
    <t>문호철</t>
    <phoneticPr fontId="2" type="noConversion"/>
  </si>
  <si>
    <t>정수현</t>
    <phoneticPr fontId="2" type="noConversion"/>
  </si>
  <si>
    <t>강미옥</t>
    <phoneticPr fontId="2" type="noConversion"/>
  </si>
  <si>
    <t>김상민</t>
    <phoneticPr fontId="2" type="noConversion"/>
  </si>
  <si>
    <t>최호철</t>
    <phoneticPr fontId="2" type="noConversion"/>
  </si>
  <si>
    <t>송민수</t>
    <phoneticPr fontId="2" type="noConversion"/>
  </si>
  <si>
    <t>총급액</t>
    <phoneticPr fontId="2" type="noConversion"/>
  </si>
  <si>
    <t>주간(H)*주간시급 (B3셀에 '주간시급'으로 이름 정의하여 사용)</t>
    <phoneticPr fontId="2" type="noConversion"/>
  </si>
  <si>
    <t xml:space="preserve"> 야간(H)*야간시급 (B4셀에 '야간시급'으로 이름 정의하여 사용)</t>
    <phoneticPr fontId="2" type="noConversion"/>
  </si>
  <si>
    <t xml:space="preserve"> 주간시급+야간시급</t>
    <phoneticPr fontId="2" type="noConversion"/>
  </si>
  <si>
    <t>보험상품 가입 고객 정보</t>
    <phoneticPr fontId="6" type="noConversion"/>
  </si>
  <si>
    <t>지점</t>
    <phoneticPr fontId="6" type="noConversion"/>
  </si>
  <si>
    <t>보험상품</t>
    <phoneticPr fontId="6" type="noConversion"/>
  </si>
  <si>
    <t>가입금액</t>
    <phoneticPr fontId="6" type="noConversion"/>
  </si>
  <si>
    <t>보험료(월)</t>
    <phoneticPr fontId="6" type="noConversion"/>
  </si>
  <si>
    <t>납입횟수</t>
    <phoneticPr fontId="6" type="noConversion"/>
  </si>
  <si>
    <t>납입액</t>
    <phoneticPr fontId="6" type="noConversion"/>
  </si>
  <si>
    <t>강동점</t>
    <phoneticPr fontId="6" type="noConversion"/>
  </si>
  <si>
    <t>연금보험</t>
    <phoneticPr fontId="6" type="noConversion"/>
  </si>
  <si>
    <t>강서점</t>
    <phoneticPr fontId="6" type="noConversion"/>
  </si>
  <si>
    <t>종신보험</t>
    <phoneticPr fontId="6" type="noConversion"/>
  </si>
  <si>
    <t>강남점</t>
    <phoneticPr fontId="6" type="noConversion"/>
  </si>
  <si>
    <t>무배당암보험</t>
    <phoneticPr fontId="6" type="noConversion"/>
  </si>
  <si>
    <t>강북점</t>
    <phoneticPr fontId="6" type="noConversion"/>
  </si>
  <si>
    <t>여성건강보험</t>
    <phoneticPr fontId="6" type="noConversion"/>
  </si>
  <si>
    <t>의료실비보험</t>
    <phoneticPr fontId="6" type="noConversion"/>
  </si>
  <si>
    <t>생명보험</t>
    <phoneticPr fontId="6" type="noConversion"/>
  </si>
  <si>
    <t>변액연금보험</t>
    <phoneticPr fontId="6" type="noConversion"/>
  </si>
  <si>
    <t>[정렬]</t>
    <phoneticPr fontId="2" type="noConversion"/>
  </si>
  <si>
    <t>정렬방법) 오름차순 정렬, 내림차순 정렬, 사용자 지정순 정렬, 셀 색을 위로, 글꼴색을 위로, 지정한 아이콘을 위로 등</t>
    <phoneticPr fontId="2" type="noConversion"/>
  </si>
  <si>
    <t>2개 이상의 기준으로 정렬하고자 할 때에는 메뉴 [데이터]-[정렬]을 클릭</t>
    <phoneticPr fontId="2" type="noConversion"/>
  </si>
  <si>
    <t>원하는 필드를 기준으로 순서를 변경한다. (정렬할 필드를 클릭하고 [데이터]-[오름차순 정렬] 또는 [내림차순 정렬]</t>
    <phoneticPr fontId="2" type="noConversion"/>
  </si>
  <si>
    <t>▶ 16단표 완성하기</t>
    <phoneticPr fontId="2" type="noConversion"/>
  </si>
  <si>
    <t>[C5]셀에만 식을 입력하고 채우기 핸들을 드래그하여</t>
    <phoneticPr fontId="2" type="noConversion"/>
  </si>
  <si>
    <t>모든 내용을 완성할 수 있도록 식을 입력해보자</t>
    <phoneticPr fontId="2" type="noConversion"/>
  </si>
  <si>
    <t xml:space="preserve">목표액 </t>
    <phoneticPr fontId="2" type="noConversion"/>
  </si>
  <si>
    <t>비용율</t>
    <phoneticPr fontId="2" type="noConversion"/>
  </si>
  <si>
    <t>영업소명</t>
    <phoneticPr fontId="2" type="noConversion"/>
  </si>
  <si>
    <t>매출액</t>
    <phoneticPr fontId="2" type="noConversion"/>
  </si>
  <si>
    <t>비용</t>
    <phoneticPr fontId="2" type="noConversion"/>
  </si>
  <si>
    <t>순이익</t>
    <phoneticPr fontId="2" type="noConversion"/>
  </si>
  <si>
    <t>달성율</t>
    <phoneticPr fontId="2" type="noConversion"/>
  </si>
  <si>
    <t>서초</t>
    <phoneticPr fontId="2" type="noConversion"/>
  </si>
  <si>
    <t>강남</t>
    <phoneticPr fontId="2" type="noConversion"/>
  </si>
  <si>
    <t>종로</t>
    <phoneticPr fontId="2" type="noConversion"/>
  </si>
  <si>
    <t>구로</t>
    <phoneticPr fontId="2" type="noConversion"/>
  </si>
  <si>
    <t>마포</t>
    <phoneticPr fontId="2" type="noConversion"/>
  </si>
  <si>
    <r>
      <t></t>
    </r>
    <r>
      <rPr>
        <sz val="11"/>
        <color theme="3" tint="-0.499984740745262"/>
        <rFont val="맑은 고딕"/>
        <family val="3"/>
        <charset val="129"/>
        <scheme val="minor"/>
      </rPr>
      <t xml:space="preserve"> 비용 : 매출액*비용율</t>
    </r>
    <phoneticPr fontId="2" type="noConversion"/>
  </si>
  <si>
    <r>
      <t></t>
    </r>
    <r>
      <rPr>
        <sz val="11"/>
        <color theme="3" tint="-0.499984740745262"/>
        <rFont val="맑은 고딕"/>
        <family val="3"/>
        <charset val="129"/>
        <scheme val="minor"/>
      </rPr>
      <t xml:space="preserve"> 순이익 : 매출액 - 비용</t>
    </r>
    <phoneticPr fontId="2" type="noConversion"/>
  </si>
  <si>
    <r>
      <t></t>
    </r>
    <r>
      <rPr>
        <sz val="11"/>
        <color theme="3" tint="-0.499984740745262"/>
        <rFont val="맑은 고딕"/>
        <family val="3"/>
        <charset val="129"/>
        <scheme val="minor"/>
      </rPr>
      <t xml:space="preserve"> 달성율 : 순이익/목표액</t>
    </r>
    <phoneticPr fontId="2" type="noConversion"/>
  </si>
  <si>
    <t>가나다순이 아닌 내가 지정한 순서로 정렬을 하려면 [사용자 지정 목록]에 목록이 만들어져 있어야 한다.</t>
    <phoneticPr fontId="2" type="noConversion"/>
  </si>
  <si>
    <t>상대주소란 =B4-C4 같은 식을 아래로 복사하면 =B5-C5처럼 참조하는 셀도 변경되는 것을 말한다.</t>
    <phoneticPr fontId="2" type="noConversion"/>
  </si>
  <si>
    <t>식이 입력된 셀을 클릭하고 [수식]-[수식 표시]를 클릭하여 결과값이 아닌 식을 확인한다.</t>
    <phoneticPr fontId="2" type="noConversion"/>
  </si>
  <si>
    <t>[D6] =B6*$D$2*C6</t>
    <phoneticPr fontId="2" type="noConversion"/>
  </si>
  <si>
    <t>[D5] =B5*$D$2*C5</t>
    <phoneticPr fontId="2" type="noConversion"/>
  </si>
  <si>
    <t>혼합참조가 익숙하지 않으면 C5, C6, D5 셀에 각각 식을 입력하고 변경되지 않는 부분을 확인한 후</t>
    <phoneticPr fontId="2" type="noConversion"/>
  </si>
  <si>
    <t>$를 붙여보도록 한다.</t>
    <phoneticPr fontId="2" type="noConversion"/>
  </si>
  <si>
    <t>혼합참조식을 C5셀에만 입력하고 다른 셀에는 채우기핸들을 드래그하여 완성하도록 한다.</t>
    <phoneticPr fontId="2" type="noConversion"/>
  </si>
  <si>
    <t>1분기</t>
    <phoneticPr fontId="2" type="noConversion"/>
  </si>
  <si>
    <t>2분기</t>
    <phoneticPr fontId="2" type="noConversion"/>
  </si>
  <si>
    <t>정의된 이름을 변경하려면 [수식]-[이름관리자]를 클릭하여 이름을 변경하거나, 범위를 변경한다.</t>
    <phoneticPr fontId="2" type="noConversion"/>
  </si>
  <si>
    <t>범위설정된 상단 또는 왼쪽셀의 값으로 이름을 한꺼번에 정의하려면 [수식]-[선택영역에서 만들기]를 클릭</t>
    <phoneticPr fontId="2" type="noConversion"/>
  </si>
  <si>
    <t>[정렬]은 원하는 필드를 기준으로 행 전체의 순서가 변경되는 것이므로 특정 필드만 범위설정하지 않도록 주의</t>
    <phoneticPr fontId="2" type="noConversion"/>
  </si>
  <si>
    <t>강남점 소계</t>
    <phoneticPr fontId="2" type="noConversion"/>
  </si>
  <si>
    <t>강동점 소계</t>
    <phoneticPr fontId="2" type="noConversion"/>
  </si>
  <si>
    <t>강북점 소계</t>
    <phoneticPr fontId="2" type="noConversion"/>
  </si>
  <si>
    <t>강서점 소계</t>
    <phoneticPr fontId="2" type="noConversion"/>
  </si>
  <si>
    <t>총  합  계</t>
    <phoneticPr fontId="6" type="noConversion"/>
  </si>
  <si>
    <t>1) [C3:F19]셀 범위설정</t>
    <phoneticPr fontId="6" type="noConversion"/>
  </si>
  <si>
    <t>2) Ctrl+G(이동)를 눌러 [옵션]-[빈셀] 선택</t>
    <phoneticPr fontId="6" type="noConversion"/>
  </si>
  <si>
    <t>3) [홈]-[편집]그룹의 [자동합계]-[합계] 선택</t>
    <phoneticPr fontId="6" type="noConversion"/>
  </si>
  <si>
    <t>4) [C20:F20] 셀 범위설정후 [자동합계]-[합계] 선택</t>
    <phoneticPr fontId="6" type="noConversion"/>
  </si>
  <si>
    <t>주간총액</t>
    <phoneticPr fontId="2" type="noConversion"/>
  </si>
  <si>
    <t>야간총액</t>
    <phoneticPr fontId="2" type="noConversion"/>
  </si>
  <si>
    <t>업무 추진비 사용 내역서</t>
    <phoneticPr fontId="6" type="noConversion"/>
  </si>
  <si>
    <t>날짜</t>
    <phoneticPr fontId="6" type="noConversion"/>
  </si>
  <si>
    <t>사용자</t>
    <phoneticPr fontId="6" type="noConversion"/>
  </si>
  <si>
    <t>적요</t>
    <phoneticPr fontId="6" type="noConversion"/>
  </si>
  <si>
    <t>지출항목</t>
    <phoneticPr fontId="6" type="noConversion"/>
  </si>
  <si>
    <t>금액</t>
    <phoneticPr fontId="6" type="noConversion"/>
  </si>
  <si>
    <t>[인쇄팁]</t>
    <phoneticPr fontId="2" type="noConversion"/>
  </si>
  <si>
    <t>김철수</t>
    <phoneticPr fontId="6" type="noConversion"/>
  </si>
  <si>
    <t>중식비</t>
    <phoneticPr fontId="6" type="noConversion"/>
  </si>
  <si>
    <t>식대비</t>
    <phoneticPr fontId="6" type="noConversion"/>
  </si>
  <si>
    <t>3행의 내용을 모든 페이지에 인쇄하려면 [페이지 레이아웃]-[인쇄제목]을 클릭하고</t>
    <phoneticPr fontId="2" type="noConversion"/>
  </si>
  <si>
    <t>이민욱</t>
    <phoneticPr fontId="6" type="noConversion"/>
  </si>
  <si>
    <t>데이터입력 4명</t>
    <phoneticPr fontId="6" type="noConversion"/>
  </si>
  <si>
    <t>인건비</t>
    <phoneticPr fontId="6" type="noConversion"/>
  </si>
  <si>
    <t>반복할 행' 영역에 커서가 있을 때 3행을 클릭하여 설정한다.</t>
    <phoneticPr fontId="2" type="noConversion"/>
  </si>
  <si>
    <t>경영지원팀</t>
  </si>
  <si>
    <t>최미라</t>
    <phoneticPr fontId="6" type="noConversion"/>
  </si>
  <si>
    <t>사무용품 구입</t>
    <phoneticPr fontId="6" type="noConversion"/>
  </si>
  <si>
    <t>소모품비</t>
  </si>
  <si>
    <t xml:space="preserve">[보기]-[페이지 나누기 미리보기]에서 페이지가 나뉘어진 파란색 선을 드래그하여 </t>
    <phoneticPr fontId="2" type="noConversion"/>
  </si>
  <si>
    <t>관리부</t>
  </si>
  <si>
    <t>송석우</t>
    <phoneticPr fontId="6" type="noConversion"/>
  </si>
  <si>
    <t xml:space="preserve">인쇄영역을 변경할 수 있다. </t>
    <phoneticPr fontId="2" type="noConversion"/>
  </si>
  <si>
    <t>문진우</t>
    <phoneticPr fontId="6" type="noConversion"/>
  </si>
  <si>
    <t>관리부 3명 점심</t>
    <phoneticPr fontId="6" type="noConversion"/>
  </si>
  <si>
    <t>구매관리부</t>
  </si>
  <si>
    <t>이시형</t>
    <phoneticPr fontId="6" type="noConversion"/>
  </si>
  <si>
    <t>세미나 참석</t>
    <phoneticPr fontId="6" type="noConversion"/>
  </si>
  <si>
    <t>교통비</t>
    <phoneticPr fontId="6" type="noConversion"/>
  </si>
  <si>
    <t>전수진</t>
    <phoneticPr fontId="6" type="noConversion"/>
  </si>
  <si>
    <t>물품 구매처 방문</t>
    <phoneticPr fontId="6" type="noConversion"/>
  </si>
  <si>
    <t>홍성철</t>
    <phoneticPr fontId="6" type="noConversion"/>
  </si>
  <si>
    <t>세미나 자료</t>
    <phoneticPr fontId="6" type="noConversion"/>
  </si>
  <si>
    <t>인쇄비</t>
    <phoneticPr fontId="6" type="noConversion"/>
  </si>
  <si>
    <t>나문우</t>
    <phoneticPr fontId="6" type="noConversion"/>
  </si>
  <si>
    <t>워크샵 자료집</t>
    <phoneticPr fontId="6" type="noConversion"/>
  </si>
  <si>
    <t>마케팅</t>
    <phoneticPr fontId="6" type="noConversion"/>
  </si>
  <si>
    <t>우성진</t>
    <phoneticPr fontId="6" type="noConversion"/>
  </si>
  <si>
    <t>프로젝트 12명 회식</t>
    <phoneticPr fontId="6" type="noConversion"/>
  </si>
  <si>
    <t>프로젝트 운영비</t>
    <phoneticPr fontId="6" type="noConversion"/>
  </si>
  <si>
    <t>영업부</t>
  </si>
  <si>
    <t>문해주</t>
    <phoneticPr fontId="6" type="noConversion"/>
  </si>
  <si>
    <t>영업처 방문</t>
    <phoneticPr fontId="6" type="noConversion"/>
  </si>
  <si>
    <t>영업부</t>
    <phoneticPr fontId="6" type="noConversion"/>
  </si>
  <si>
    <t>이철진</t>
    <phoneticPr fontId="6" type="noConversion"/>
  </si>
  <si>
    <t>영업처 접대</t>
    <phoneticPr fontId="6" type="noConversion"/>
  </si>
  <si>
    <t>접대비</t>
  </si>
  <si>
    <t>박우민</t>
    <phoneticPr fontId="6" type="noConversion"/>
  </si>
  <si>
    <t>이철우</t>
    <phoneticPr fontId="6" type="noConversion"/>
  </si>
  <si>
    <t>통신비</t>
  </si>
  <si>
    <t>김지우</t>
    <phoneticPr fontId="6" type="noConversion"/>
  </si>
  <si>
    <t>데이터 통신비</t>
    <phoneticPr fontId="6" type="noConversion"/>
  </si>
  <si>
    <t>인사팀</t>
  </si>
  <si>
    <t>정지수</t>
    <phoneticPr fontId="6" type="noConversion"/>
  </si>
  <si>
    <t>법인폰</t>
    <phoneticPr fontId="6" type="noConversion"/>
  </si>
  <si>
    <t>노기범</t>
    <phoneticPr fontId="6" type="noConversion"/>
  </si>
  <si>
    <t>와이파이 임대료</t>
    <phoneticPr fontId="6" type="noConversion"/>
  </si>
  <si>
    <t>강순주</t>
    <phoneticPr fontId="6" type="noConversion"/>
  </si>
  <si>
    <t>지원팀 4명 회식</t>
    <phoneticPr fontId="6" type="noConversion"/>
  </si>
  <si>
    <t>회식비</t>
  </si>
  <si>
    <t>이법주</t>
    <phoneticPr fontId="6" type="noConversion"/>
  </si>
  <si>
    <t>마케팅 3명 회식</t>
    <phoneticPr fontId="6" type="noConversion"/>
  </si>
  <si>
    <t>구매관리부</t>
    <phoneticPr fontId="6" type="noConversion"/>
  </si>
  <si>
    <t>손혜민</t>
    <phoneticPr fontId="6" type="noConversion"/>
  </si>
  <si>
    <t>구매관리사 교육</t>
    <phoneticPr fontId="6" type="noConversion"/>
  </si>
  <si>
    <t>교육훈련비</t>
  </si>
  <si>
    <t>강금주</t>
    <phoneticPr fontId="6" type="noConversion"/>
  </si>
  <si>
    <t>경영 리더십 교육</t>
    <phoneticPr fontId="6" type="noConversion"/>
  </si>
  <si>
    <t>경영지원 10명</t>
    <phoneticPr fontId="6" type="noConversion"/>
  </si>
  <si>
    <t>박민석</t>
    <phoneticPr fontId="6" type="noConversion"/>
  </si>
  <si>
    <t>인사팀 5명 회식</t>
    <phoneticPr fontId="6" type="noConversion"/>
  </si>
  <si>
    <t>법입차량 주류비</t>
    <phoneticPr fontId="6" type="noConversion"/>
  </si>
  <si>
    <t>차량유지비</t>
    <phoneticPr fontId="6" type="noConversion"/>
  </si>
  <si>
    <t>경영지원 6명</t>
    <phoneticPr fontId="6" type="noConversion"/>
  </si>
  <si>
    <t>법인차량 정비</t>
    <phoneticPr fontId="6" type="noConversion"/>
  </si>
  <si>
    <t>송사랑</t>
    <phoneticPr fontId="6" type="noConversion"/>
  </si>
  <si>
    <t>이철수</t>
    <phoneticPr fontId="6" type="noConversion"/>
  </si>
  <si>
    <t>강민욱</t>
    <phoneticPr fontId="6" type="noConversion"/>
  </si>
  <si>
    <t>나철민</t>
    <phoneticPr fontId="6" type="noConversion"/>
  </si>
  <si>
    <t>문혜성</t>
    <phoneticPr fontId="6" type="noConversion"/>
  </si>
  <si>
    <t>기타 사무경비</t>
    <phoneticPr fontId="6" type="noConversion"/>
  </si>
  <si>
    <t>기타경비</t>
  </si>
  <si>
    <t>이진우</t>
    <phoneticPr fontId="6" type="noConversion"/>
  </si>
  <si>
    <t>프로젝트 운영 경비</t>
    <phoneticPr fontId="6" type="noConversion"/>
  </si>
  <si>
    <t>박진섭</t>
    <phoneticPr fontId="6" type="noConversion"/>
  </si>
  <si>
    <t>교육자료집 인쇄</t>
    <phoneticPr fontId="6" type="noConversion"/>
  </si>
  <si>
    <t>법인차량 주류비</t>
    <phoneticPr fontId="6" type="noConversion"/>
  </si>
  <si>
    <t>인사팀 3명 점심</t>
    <phoneticPr fontId="6" type="noConversion"/>
  </si>
  <si>
    <t>인사팀 5명 점심</t>
    <phoneticPr fontId="6" type="noConversion"/>
  </si>
  <si>
    <t>영업부 3명</t>
    <phoneticPr fontId="6" type="noConversion"/>
  </si>
  <si>
    <t>회식비</t>
    <phoneticPr fontId="6" type="noConversion"/>
  </si>
  <si>
    <t>인사팀 4명 회식</t>
    <phoneticPr fontId="6" type="noConversion"/>
  </si>
  <si>
    <t>개발부</t>
    <phoneticPr fontId="6" type="noConversion"/>
  </si>
  <si>
    <t>개발부 5명 회식</t>
  </si>
  <si>
    <t>개발부 2명 회식</t>
    <phoneticPr fontId="6" type="noConversion"/>
  </si>
  <si>
    <t>리더쉽 교육</t>
    <phoneticPr fontId="6" type="noConversion"/>
  </si>
  <si>
    <t>경영지원팀 5명 프로</t>
  </si>
  <si>
    <t>자바 프로그래밍 교육</t>
    <phoneticPr fontId="6" type="noConversion"/>
  </si>
  <si>
    <t>영업 마케팅 교육</t>
    <phoneticPr fontId="6" type="noConversion"/>
  </si>
  <si>
    <t>서버 교육</t>
    <phoneticPr fontId="6" type="noConversion"/>
  </si>
  <si>
    <t>정훈</t>
    <phoneticPr fontId="6" type="noConversion"/>
  </si>
  <si>
    <t>영업부 5명 교육</t>
  </si>
  <si>
    <t>기타경비</t>
    <phoneticPr fontId="6" type="noConversion"/>
  </si>
  <si>
    <t>기타 영업경비</t>
    <phoneticPr fontId="6" type="noConversion"/>
  </si>
  <si>
    <t>기타 관리경비</t>
    <phoneticPr fontId="6" type="noConversion"/>
  </si>
  <si>
    <t>개발부 5명 프로젝트 운영</t>
    <phoneticPr fontId="6" type="noConversion"/>
  </si>
  <si>
    <t>기타 마케팅 자료 수집비</t>
    <phoneticPr fontId="6" type="noConversion"/>
  </si>
  <si>
    <t>영업부 5명 기타</t>
  </si>
  <si>
    <t>통신비</t>
    <phoneticPr fontId="6" type="noConversion"/>
  </si>
  <si>
    <t>인사팀 5명 기타</t>
  </si>
  <si>
    <t>외주업체 방문</t>
    <phoneticPr fontId="6" type="noConversion"/>
  </si>
  <si>
    <t>개발부 5명 식대</t>
  </si>
  <si>
    <t>인사팀 5명 식대</t>
  </si>
  <si>
    <t>인사팀 5명 통신</t>
  </si>
  <si>
    <t>영업부 5명 회식</t>
  </si>
  <si>
    <t>관리부 5명 회식</t>
  </si>
  <si>
    <t>관리부 5명 식대</t>
  </si>
  <si>
    <t>경영지원팀 5명 교육</t>
  </si>
  <si>
    <t>관리부 5명 교육</t>
  </si>
  <si>
    <t>구매관리부 5명 기타</t>
  </si>
  <si>
    <t>구매관리부 5명 소모</t>
  </si>
  <si>
    <t>경영지원팀 5명 소모</t>
  </si>
  <si>
    <t>마케팅 5명 회식</t>
  </si>
  <si>
    <t>경영지원팀 5명 회식</t>
  </si>
  <si>
    <t>개발부 5명 교육</t>
  </si>
  <si>
    <t>개발부 5명 프로</t>
  </si>
  <si>
    <t>영업부 5명 기타</t>
    <phoneticPr fontId="6" type="noConversion"/>
  </si>
  <si>
    <t>관리부</t>
    <phoneticPr fontId="6" type="noConversion"/>
  </si>
  <si>
    <t>영업부 5명 식대</t>
  </si>
  <si>
    <t>인사팀 5명 회식</t>
  </si>
  <si>
    <t>마케팅 5명 교육</t>
  </si>
  <si>
    <t>시스템 개발</t>
    <phoneticPr fontId="6" type="noConversion"/>
  </si>
  <si>
    <t>비즈 스킬 교육</t>
    <phoneticPr fontId="6" type="noConversion"/>
  </si>
  <si>
    <t>프로젝트 3명 회식</t>
    <phoneticPr fontId="6" type="noConversion"/>
  </si>
  <si>
    <t>실적누계</t>
    <phoneticPr fontId="2" type="noConversion"/>
  </si>
  <si>
    <t>=SUM($B$3:B3)</t>
    <phoneticPr fontId="2" type="noConversion"/>
  </si>
  <si>
    <t>[금액]=[@수량]*[@단가]</t>
    <phoneticPr fontId="2" type="noConversion"/>
  </si>
  <si>
    <t>요약</t>
  </si>
  <si>
    <t>[테이블옵션]에서 '요약행'을 추가하면 subtotal 함수 삽입됨</t>
    <phoneticPr fontId="2" type="noConversion"/>
  </si>
  <si>
    <t>[요약]=sum([금액]) 또는 =subtotal(109,[금액])</t>
    <phoneticPr fontId="2" type="noConversion"/>
  </si>
  <si>
    <t>subtotal 함수는 필터로 숨겨진 셀을 제외하고 계산함</t>
    <phoneticPr fontId="2" type="noConversion"/>
  </si>
  <si>
    <t xml:space="preserve"> (합계의 기능번호 9는 직접숨긴 행은 계산함</t>
    <phoneticPr fontId="2" type="noConversion"/>
  </si>
  <si>
    <t xml:space="preserve">  합계의 기능번호 109는 직접 숨긴 행도 제외하고 계산함)</t>
    <phoneticPr fontId="2" type="noConversion"/>
  </si>
  <si>
    <t>[표]에서</t>
    <phoneticPr fontId="2" type="noConversion"/>
  </si>
  <si>
    <t xml:space="preserve">  [필드명] 은 머리글 영역을 제외한 필드 전체 영역</t>
    <phoneticPr fontId="2" type="noConversion"/>
  </si>
  <si>
    <t xml:space="preserve">  [@필드명] 은 선택된 셀과 같은 행의 필드의 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</si>
</sst>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_-[$$-409]* #,##0.00_ ;_-[$$-409]* \-#,##0.00\ ;_-[$$-409]* &quot;-&quot;??_ ;_-@_ "/>
    <numFmt numFmtId="177" formatCode="_-\$* #,##0.000_ ;_-\$* \-#,##0.000\ ;_-\$* &quot;-&quot;???_ ;_-@_ "/>
    <numFmt numFmtId="178" formatCode="_-[$₩-412]* #,##0_-;\-[$₩-412]* #,##0_-;_-[$₩-412]* &quot;-&quot;??_-;_-@_-"/>
    <numFmt numFmtId="179" formatCode="_-* #,##0_-;\-* #,##0_-;_-* &quot;-&quot;??_-;_-@_-"/>
    <numFmt numFmtId="180" formatCode="0%_-"/>
    <numFmt numFmtId="181" formatCode="mm&quot;월&quot;\ dd&quot;일&quot;"/>
    <numFmt numFmtId="182" formatCode="\○;\▲;[Red]&quot;점&quot;&quot;검&quot;&quot;중&quot;"/>
    <numFmt numFmtId="183" formatCode="m&quot;월&quot;\ d&quot;일&quot;;@"/>
    <numFmt numFmtId="184" formatCode="mm&quot;월&quot;\ dd&quot;일&quot;\(aaa\)"/>
    <numFmt numFmtId="185" formatCode="_-* #,##0.0_-;\-* #,##0.0_-;_-* &quot;-&quot;?_-;_-@_-"/>
    <numFmt numFmtId="186" formatCode="0_);[Red]\(0\)"/>
    <numFmt numFmtId="187" formatCode="_-[$¥-411]* #,##0.00_-;\-[$¥-411]* #,##0.00_-;_-[$¥-411]* &quot;-&quot;??_-;_-@_-"/>
    <numFmt numFmtId="188" formatCode="#,##0_ "/>
    <numFmt numFmtId="189" formatCode="_(* #,##0_);_(* \(#,##0\);_(* &quot;-&quot;??_);_(@_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2"/>
      <charset val="129"/>
    </font>
    <font>
      <sz val="11"/>
      <color theme="9" tint="-0.499984740745262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9" tint="-0.49998474074526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맑은 고딕"/>
      <family val="2"/>
      <charset val="129"/>
    </font>
    <font>
      <sz val="11"/>
      <color theme="1"/>
      <name val="돋움"/>
      <family val="2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9" tint="-0.499984740745262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3" tint="-0.499984740745262"/>
      <name val="Wingdings"/>
      <charset val="2"/>
    </font>
    <font>
      <sz val="11"/>
      <color theme="3" tint="-0.499984740745262"/>
      <name val="맑은 고딕"/>
      <family val="3"/>
      <charset val="129"/>
      <scheme val="minor"/>
    </font>
    <font>
      <sz val="11"/>
      <color rgb="FF000000"/>
      <name val="Wingdings"/>
      <charset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88ACD8"/>
        <bgColor indexed="64"/>
      </patternFill>
    </fill>
    <fill>
      <patternFill patternType="solid">
        <fgColor rgb="FFFAF5B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8D17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F8A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21" fillId="0" borderId="0"/>
    <xf numFmtId="43" fontId="21" fillId="0" borderId="0" applyFont="0" applyFill="0" applyBorder="0" applyAlignment="0" applyProtection="0"/>
  </cellStyleXfs>
  <cellXfs count="2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/>
    <xf numFmtId="41" fontId="3" fillId="0" borderId="0" xfId="1" applyFont="1">
      <alignment vertical="center"/>
    </xf>
    <xf numFmtId="41" fontId="3" fillId="0" borderId="1" xfId="1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/>
    </xf>
    <xf numFmtId="177" fontId="3" fillId="0" borderId="0" xfId="0" applyNumberFormat="1" applyFont="1" applyAlignment="1"/>
    <xf numFmtId="9" fontId="3" fillId="0" borderId="0" xfId="0" applyNumberFormat="1" applyFont="1" applyAlignment="1"/>
    <xf numFmtId="41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/>
    <xf numFmtId="0" fontId="3" fillId="0" borderId="4" xfId="0" applyFont="1" applyBorder="1" applyAlignment="1"/>
    <xf numFmtId="0" fontId="3" fillId="0" borderId="6" xfId="0" applyFont="1" applyBorder="1">
      <alignment vertical="center"/>
    </xf>
    <xf numFmtId="41" fontId="3" fillId="0" borderId="6" xfId="1" applyFont="1" applyBorder="1">
      <alignment vertical="center"/>
    </xf>
    <xf numFmtId="176" fontId="3" fillId="0" borderId="6" xfId="0" applyNumberFormat="1" applyFont="1" applyBorder="1">
      <alignment vertical="center"/>
    </xf>
    <xf numFmtId="178" fontId="3" fillId="0" borderId="8" xfId="1" applyNumberFormat="1" applyFont="1" applyBorder="1">
      <alignment vertical="center"/>
    </xf>
    <xf numFmtId="178" fontId="3" fillId="0" borderId="15" xfId="1" applyNumberFormat="1" applyFont="1" applyFill="1" applyBorder="1" applyAlignment="1">
      <alignment vertical="center"/>
    </xf>
    <xf numFmtId="9" fontId="3" fillId="0" borderId="16" xfId="2" applyFont="1" applyFill="1" applyBorder="1" applyAlignment="1">
      <alignment vertical="center"/>
    </xf>
    <xf numFmtId="9" fontId="3" fillId="0" borderId="17" xfId="2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1" fontId="5" fillId="0" borderId="12" xfId="1" applyFont="1" applyBorder="1" applyAlignment="1">
      <alignment horizontal="right" vertical="center"/>
    </xf>
    <xf numFmtId="41" fontId="5" fillId="0" borderId="6" xfId="1" applyFont="1" applyBorder="1" applyAlignment="1">
      <alignment horizontal="right" vertical="center"/>
    </xf>
    <xf numFmtId="41" fontId="5" fillId="0" borderId="14" xfId="1" applyFont="1" applyBorder="1" applyAlignment="1">
      <alignment horizontal="right" vertical="center"/>
    </xf>
    <xf numFmtId="0" fontId="0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left" vertical="center"/>
    </xf>
    <xf numFmtId="41" fontId="5" fillId="0" borderId="1" xfId="1" applyFont="1" applyBorder="1" applyAlignment="1">
      <alignment horizontal="left" vertical="center"/>
    </xf>
    <xf numFmtId="41" fontId="5" fillId="0" borderId="1" xfId="1" applyFont="1" applyBorder="1" applyAlignment="1">
      <alignment horizontal="center" vertical="center"/>
    </xf>
    <xf numFmtId="41" fontId="13" fillId="4" borderId="1" xfId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/>
    </xf>
    <xf numFmtId="41" fontId="0" fillId="0" borderId="1" xfId="1" applyFont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9" fontId="13" fillId="8" borderId="1" xfId="0" applyNumberFormat="1" applyFont="1" applyFill="1" applyBorder="1" applyAlignment="1">
      <alignment horizontal="center" vertical="center"/>
    </xf>
    <xf numFmtId="180" fontId="0" fillId="0" borderId="1" xfId="2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quotePrefix="1">
      <alignment vertical="center"/>
    </xf>
    <xf numFmtId="0" fontId="16" fillId="10" borderId="24" xfId="0" applyFont="1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0" fillId="10" borderId="24" xfId="0" applyFill="1" applyBorder="1">
      <alignment vertical="center"/>
    </xf>
    <xf numFmtId="0" fontId="0" fillId="9" borderId="25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10" borderId="31" xfId="0" applyFill="1" applyBorder="1">
      <alignment vertical="center"/>
    </xf>
    <xf numFmtId="0" fontId="0" fillId="9" borderId="25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>
      <alignment vertical="center"/>
    </xf>
    <xf numFmtId="0" fontId="17" fillId="10" borderId="31" xfId="0" applyFont="1" applyFill="1" applyBorder="1" applyAlignment="1">
      <alignment horizontal="right"/>
    </xf>
    <xf numFmtId="0" fontId="17" fillId="10" borderId="31" xfId="0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0" fillId="9" borderId="35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182" fontId="0" fillId="0" borderId="38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84" fontId="0" fillId="0" borderId="0" xfId="0" applyNumberFormat="1">
      <alignment vertical="center"/>
    </xf>
    <xf numFmtId="0" fontId="0" fillId="0" borderId="0" xfId="1" applyNumberFormat="1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1" fontId="5" fillId="0" borderId="1" xfId="1" applyFont="1" applyFill="1" applyBorder="1" applyAlignment="1">
      <alignment horizontal="center"/>
    </xf>
    <xf numFmtId="41" fontId="0" fillId="0" borderId="1" xfId="1" applyFont="1" applyBorder="1">
      <alignment vertical="center"/>
    </xf>
    <xf numFmtId="41" fontId="0" fillId="0" borderId="0" xfId="0" applyNumberFormat="1">
      <alignment vertical="center"/>
    </xf>
    <xf numFmtId="0" fontId="11" fillId="0" borderId="0" xfId="0" applyFont="1">
      <alignment vertical="center"/>
    </xf>
    <xf numFmtId="0" fontId="5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3" fillId="0" borderId="0" xfId="4" applyFont="1"/>
    <xf numFmtId="0" fontId="3" fillId="0" borderId="0" xfId="4" applyFont="1" applyAlignment="1">
      <alignment horizontal="right"/>
    </xf>
    <xf numFmtId="0" fontId="26" fillId="0" borderId="0" xfId="0" applyFont="1" applyAlignment="1">
      <alignment horizontal="right" vertical="center"/>
    </xf>
    <xf numFmtId="0" fontId="14" fillId="12" borderId="1" xfId="0" applyFont="1" applyFill="1" applyBorder="1" applyAlignment="1">
      <alignment horizontal="center" vertical="center"/>
    </xf>
    <xf numFmtId="185" fontId="0" fillId="0" borderId="0" xfId="0" applyNumberFormat="1">
      <alignment vertical="center"/>
    </xf>
    <xf numFmtId="186" fontId="0" fillId="0" borderId="1" xfId="1" applyNumberFormat="1" applyFont="1" applyBorder="1" applyAlignment="1">
      <alignment horizontal="center" vertical="center"/>
    </xf>
    <xf numFmtId="44" fontId="0" fillId="0" borderId="0" xfId="0" applyNumberFormat="1">
      <alignment vertical="center"/>
    </xf>
    <xf numFmtId="176" fontId="0" fillId="0" borderId="0" xfId="0" applyNumberFormat="1">
      <alignment vertical="center"/>
    </xf>
    <xf numFmtId="42" fontId="0" fillId="0" borderId="0" xfId="3" applyFont="1">
      <alignment vertical="center"/>
    </xf>
    <xf numFmtId="187" fontId="0" fillId="0" borderId="0" xfId="0" applyNumberFormat="1">
      <alignment vertical="center"/>
    </xf>
    <xf numFmtId="41" fontId="0" fillId="0" borderId="1" xfId="0" applyNumberFormat="1" applyBorder="1">
      <alignment vertical="center"/>
    </xf>
    <xf numFmtId="0" fontId="22" fillId="0" borderId="0" xfId="0" applyFont="1" applyAlignment="1">
      <alignment horizontal="right" vertical="center"/>
    </xf>
    <xf numFmtId="0" fontId="21" fillId="0" borderId="0" xfId="4"/>
    <xf numFmtId="0" fontId="13" fillId="13" borderId="1" xfId="4" applyFont="1" applyFill="1" applyBorder="1" applyAlignment="1">
      <alignment horizontal="center" vertical="center" wrapText="1"/>
    </xf>
    <xf numFmtId="0" fontId="13" fillId="13" borderId="1" xfId="4" applyFont="1" applyFill="1" applyBorder="1" applyAlignment="1">
      <alignment horizontal="center" vertical="center"/>
    </xf>
    <xf numFmtId="41" fontId="13" fillId="13" borderId="1" xfId="6" applyFont="1" applyFill="1" applyBorder="1" applyAlignment="1">
      <alignment horizontal="center" vertical="center"/>
    </xf>
    <xf numFmtId="186" fontId="13" fillId="13" borderId="1" xfId="6" applyNumberFormat="1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/>
    </xf>
    <xf numFmtId="41" fontId="3" fillId="0" borderId="1" xfId="6" applyFont="1" applyBorder="1" applyAlignment="1">
      <alignment horizontal="center"/>
    </xf>
    <xf numFmtId="186" fontId="3" fillId="0" borderId="1" xfId="6" applyNumberFormat="1" applyFont="1" applyBorder="1" applyAlignment="1">
      <alignment horizontal="center"/>
    </xf>
    <xf numFmtId="41" fontId="3" fillId="0" borderId="0" xfId="6" applyFont="1" applyAlignment="1"/>
    <xf numFmtId="186" fontId="3" fillId="0" borderId="0" xfId="6" applyNumberFormat="1" applyFont="1" applyAlignment="1">
      <alignment horizontal="center"/>
    </xf>
    <xf numFmtId="0" fontId="0" fillId="0" borderId="1" xfId="0" applyBorder="1">
      <alignment vertical="center"/>
    </xf>
    <xf numFmtId="0" fontId="27" fillId="0" borderId="0" xfId="0" applyFont="1">
      <alignment vertical="center"/>
    </xf>
    <xf numFmtId="188" fontId="24" fillId="14" borderId="1" xfId="0" applyNumberFormat="1" applyFont="1" applyFill="1" applyBorder="1">
      <alignment vertical="center"/>
    </xf>
    <xf numFmtId="188" fontId="24" fillId="0" borderId="1" xfId="0" applyNumberFormat="1" applyFont="1" applyBorder="1">
      <alignment vertical="center"/>
    </xf>
    <xf numFmtId="0" fontId="16" fillId="0" borderId="0" xfId="0" applyFont="1">
      <alignment vertical="center"/>
    </xf>
    <xf numFmtId="0" fontId="0" fillId="15" borderId="1" xfId="0" applyFill="1" applyBorder="1" applyAlignment="1">
      <alignment horizontal="center" vertical="center"/>
    </xf>
    <xf numFmtId="9" fontId="0" fillId="0" borderId="1" xfId="1" applyNumberFormat="1" applyFont="1" applyBorder="1">
      <alignment vertical="center"/>
    </xf>
    <xf numFmtId="0" fontId="22" fillId="15" borderId="1" xfId="0" applyFont="1" applyFill="1" applyBorder="1" applyAlignment="1">
      <alignment horizontal="center" vertical="center"/>
    </xf>
    <xf numFmtId="0" fontId="0" fillId="0" borderId="1" xfId="1" applyNumberFormat="1" applyFont="1" applyBorder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181" fontId="0" fillId="0" borderId="0" xfId="0" applyNumberFormat="1">
      <alignment vertical="center"/>
    </xf>
    <xf numFmtId="0" fontId="3" fillId="0" borderId="3" xfId="1" applyNumberFormat="1" applyFont="1" applyBorder="1">
      <alignment vertical="center"/>
    </xf>
    <xf numFmtId="0" fontId="3" fillId="0" borderId="5" xfId="1" applyNumberFormat="1" applyFont="1" applyBorder="1">
      <alignment vertical="center"/>
    </xf>
    <xf numFmtId="0" fontId="3" fillId="0" borderId="46" xfId="0" applyFont="1" applyBorder="1" applyAlignment="1"/>
    <xf numFmtId="176" fontId="3" fillId="0" borderId="20" xfId="0" applyNumberFormat="1" applyFont="1" applyBorder="1">
      <alignment vertical="center"/>
    </xf>
    <xf numFmtId="0" fontId="3" fillId="0" borderId="20" xfId="0" applyFont="1" applyBorder="1">
      <alignment vertical="center"/>
    </xf>
    <xf numFmtId="0" fontId="3" fillId="0" borderId="47" xfId="1" applyNumberFormat="1" applyFont="1" applyBorder="1">
      <alignment vertical="center"/>
    </xf>
    <xf numFmtId="0" fontId="14" fillId="5" borderId="48" xfId="0" applyFont="1" applyFill="1" applyBorder="1" applyAlignment="1">
      <alignment horizontal="center"/>
    </xf>
    <xf numFmtId="0" fontId="14" fillId="5" borderId="49" xfId="0" applyFont="1" applyFill="1" applyBorder="1" applyAlignment="1">
      <alignment horizontal="center"/>
    </xf>
    <xf numFmtId="0" fontId="14" fillId="5" borderId="50" xfId="0" applyFont="1" applyFill="1" applyBorder="1" applyAlignment="1">
      <alignment horizontal="center"/>
    </xf>
    <xf numFmtId="0" fontId="0" fillId="14" borderId="1" xfId="0" applyFill="1" applyBorder="1" applyAlignment="1">
      <alignment horizontal="distributed" vertical="center" indent="1"/>
    </xf>
    <xf numFmtId="0" fontId="5" fillId="14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 vertical="center" wrapText="1"/>
    </xf>
    <xf numFmtId="41" fontId="3" fillId="16" borderId="1" xfId="6" applyFont="1" applyFill="1" applyBorder="1" applyAlignment="1">
      <alignment horizontal="center"/>
    </xf>
    <xf numFmtId="186" fontId="3" fillId="16" borderId="1" xfId="6" applyNumberFormat="1" applyFont="1" applyFill="1" applyBorder="1" applyAlignment="1">
      <alignment horizontal="center"/>
    </xf>
    <xf numFmtId="0" fontId="8" fillId="0" borderId="0" xfId="7" applyFont="1" applyAlignment="1">
      <alignment horizontal="centerContinuous"/>
    </xf>
    <xf numFmtId="0" fontId="3" fillId="0" borderId="0" xfId="7" applyFont="1"/>
    <xf numFmtId="0" fontId="15" fillId="17" borderId="51" xfId="7" applyFont="1" applyFill="1" applyBorder="1" applyAlignment="1">
      <alignment horizontal="center"/>
    </xf>
    <xf numFmtId="0" fontId="5" fillId="0" borderId="0" xfId="7" applyFont="1"/>
    <xf numFmtId="14" fontId="5" fillId="0" borderId="20" xfId="7" applyNumberFormat="1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89" fontId="23" fillId="0" borderId="20" xfId="8" applyNumberFormat="1" applyFont="1" applyFill="1" applyBorder="1" applyAlignment="1"/>
    <xf numFmtId="0" fontId="0" fillId="0" borderId="0" xfId="0" applyAlignment="1">
      <alignment horizontal="right" vertical="center"/>
    </xf>
    <xf numFmtId="14" fontId="5" fillId="0" borderId="1" xfId="7" applyNumberFormat="1" applyFont="1" applyBorder="1" applyAlignment="1">
      <alignment horizontal="center"/>
    </xf>
    <xf numFmtId="0" fontId="5" fillId="0" borderId="1" xfId="7" applyFont="1" applyBorder="1" applyAlignment="1">
      <alignment horizontal="center"/>
    </xf>
    <xf numFmtId="189" fontId="23" fillId="0" borderId="1" xfId="8" applyNumberFormat="1" applyFont="1" applyFill="1" applyBorder="1" applyAlignment="1"/>
    <xf numFmtId="0" fontId="5" fillId="0" borderId="0" xfId="7" quotePrefix="1" applyFont="1"/>
    <xf numFmtId="14" fontId="5" fillId="0" borderId="6" xfId="7" applyNumberFormat="1" applyFont="1" applyBorder="1" applyAlignment="1">
      <alignment horizontal="center"/>
    </xf>
    <xf numFmtId="0" fontId="5" fillId="0" borderId="6" xfId="7" applyFont="1" applyBorder="1" applyAlignment="1">
      <alignment horizontal="center"/>
    </xf>
    <xf numFmtId="189" fontId="23" fillId="0" borderId="6" xfId="8" applyNumberFormat="1" applyFont="1" applyFill="1" applyBorder="1" applyAlignment="1"/>
    <xf numFmtId="0" fontId="5" fillId="0" borderId="0" xfId="7" applyFont="1" applyAlignment="1">
      <alignment horizontal="center"/>
    </xf>
    <xf numFmtId="0" fontId="3" fillId="0" borderId="0" xfId="7" applyFont="1" applyAlignment="1">
      <alignment horizontal="center"/>
    </xf>
    <xf numFmtId="41" fontId="0" fillId="0" borderId="0" xfId="0" quotePrefix="1" applyNumberFormat="1">
      <alignment vertical="center"/>
    </xf>
    <xf numFmtId="0" fontId="0" fillId="0" borderId="4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83" fontId="0" fillId="0" borderId="41" xfId="0" applyNumberFormat="1" applyBorder="1" applyAlignment="1">
      <alignment horizontal="center" vertical="center"/>
    </xf>
    <xf numFmtId="183" fontId="0" fillId="0" borderId="42" xfId="0" applyNumberFormat="1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83" fontId="0" fillId="0" borderId="44" xfId="0" applyNumberFormat="1" applyBorder="1" applyAlignment="1">
      <alignment horizontal="center" vertical="center"/>
    </xf>
    <xf numFmtId="183" fontId="0" fillId="0" borderId="45" xfId="0" applyNumberFormat="1" applyBorder="1" applyAlignment="1">
      <alignment horizontal="center" vertical="center"/>
    </xf>
    <xf numFmtId="0" fontId="17" fillId="10" borderId="31" xfId="0" applyFont="1" applyFill="1" applyBorder="1" applyAlignment="1">
      <alignment horizontal="right"/>
    </xf>
    <xf numFmtId="0" fontId="0" fillId="9" borderId="34" xfId="0" applyFill="1" applyBorder="1" applyAlignment="1">
      <alignment horizontal="left" vertical="center"/>
    </xf>
    <xf numFmtId="0" fontId="0" fillId="9" borderId="26" xfId="0" applyFill="1" applyBorder="1" applyAlignment="1">
      <alignment horizontal="left" vertical="center"/>
    </xf>
    <xf numFmtId="0" fontId="0" fillId="9" borderId="35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183" fontId="0" fillId="0" borderId="38" xfId="0" applyNumberFormat="1" applyBorder="1" applyAlignment="1">
      <alignment horizontal="center" vertical="center"/>
    </xf>
    <xf numFmtId="183" fontId="0" fillId="0" borderId="39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 shrinkToFit="1"/>
    </xf>
    <xf numFmtId="0" fontId="0" fillId="9" borderId="11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vertical="center" shrinkToFit="1"/>
    </xf>
    <xf numFmtId="0" fontId="0" fillId="9" borderId="12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0" fillId="0" borderId="10" xfId="0" applyBorder="1" applyAlignment="1">
      <alignment horizontal="right" vertical="center" indent="3"/>
    </xf>
    <xf numFmtId="0" fontId="0" fillId="0" borderId="26" xfId="0" applyBorder="1" applyAlignment="1">
      <alignment horizontal="right" vertical="center" indent="3"/>
    </xf>
    <xf numFmtId="0" fontId="0" fillId="0" borderId="27" xfId="0" applyBorder="1" applyAlignment="1">
      <alignment horizontal="right" vertical="center" indent="3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1" xfId="1" applyNumberFormat="1" applyFont="1" applyBorder="1" applyAlignment="1">
      <alignment horizontal="center" vertical="center" shrinkToFit="1"/>
    </xf>
    <xf numFmtId="0" fontId="0" fillId="0" borderId="11" xfId="1" applyNumberFormat="1" applyFont="1" applyBorder="1" applyAlignment="1">
      <alignment horizontal="center" vertical="center" shrinkToFit="1"/>
    </xf>
    <xf numFmtId="0" fontId="0" fillId="0" borderId="12" xfId="0" applyBorder="1" applyAlignment="1">
      <alignment horizontal="right" vertical="center" indent="3"/>
    </xf>
    <xf numFmtId="0" fontId="0" fillId="0" borderId="21" xfId="0" applyBorder="1" applyAlignment="1">
      <alignment horizontal="right" vertical="center" indent="3"/>
    </xf>
    <xf numFmtId="0" fontId="0" fillId="0" borderId="28" xfId="0" applyBorder="1" applyAlignment="1">
      <alignment horizontal="right" vertical="center" indent="3"/>
    </xf>
    <xf numFmtId="1" fontId="0" fillId="0" borderId="14" xfId="1" applyNumberFormat="1" applyFont="1" applyBorder="1" applyAlignment="1">
      <alignment horizontal="center" vertical="center"/>
    </xf>
    <xf numFmtId="1" fontId="0" fillId="0" borderId="29" xfId="1" applyNumberFormat="1" applyFont="1" applyBorder="1" applyAlignment="1">
      <alignment horizontal="center" vertical="center"/>
    </xf>
    <xf numFmtId="1" fontId="0" fillId="0" borderId="13" xfId="1" applyNumberFormat="1" applyFont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0" borderId="14" xfId="0" applyBorder="1" applyAlignment="1">
      <alignment horizontal="right" vertical="center" indent="3"/>
    </xf>
    <xf numFmtId="0" fontId="0" fillId="0" borderId="29" xfId="0" applyBorder="1" applyAlignment="1">
      <alignment horizontal="right" vertical="center" indent="3"/>
    </xf>
    <xf numFmtId="0" fontId="0" fillId="0" borderId="30" xfId="0" applyBorder="1" applyAlignment="1">
      <alignment horizontal="right" vertical="center" indent="3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81" fontId="0" fillId="0" borderId="12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14" borderId="23" xfId="0" applyFont="1" applyFill="1" applyBorder="1" applyAlignment="1">
      <alignment horizontal="center" vertical="center"/>
    </xf>
    <xf numFmtId="0" fontId="5" fillId="14" borderId="20" xfId="0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/>
    </xf>
    <xf numFmtId="0" fontId="5" fillId="14" borderId="11" xfId="0" applyFont="1" applyFill="1" applyBorder="1" applyAlignment="1">
      <alignment horizontal="center"/>
    </xf>
    <xf numFmtId="0" fontId="13" fillId="13" borderId="12" xfId="4" applyFont="1" applyFill="1" applyBorder="1" applyAlignment="1">
      <alignment horizontal="center" vertical="center" wrapText="1"/>
    </xf>
    <xf numFmtId="0" fontId="13" fillId="13" borderId="11" xfId="4" applyFont="1" applyFill="1" applyBorder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3" fillId="16" borderId="12" xfId="4" applyFont="1" applyFill="1" applyBorder="1" applyAlignment="1">
      <alignment horizontal="center"/>
    </xf>
    <xf numFmtId="0" fontId="3" fillId="16" borderId="11" xfId="4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14" fillId="12" borderId="12" xfId="0" applyFont="1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41" fontId="3" fillId="0" borderId="12" xfId="1" applyFont="1" applyBorder="1">
      <alignment vertical="center"/>
    </xf>
    <xf numFmtId="0" fontId="15" fillId="7" borderId="19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5" fillId="7" borderId="5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1" fontId="5" fillId="0" borderId="23" xfId="1" applyFont="1" applyBorder="1" applyAlignment="1">
      <alignment horizontal="right" vertical="center"/>
    </xf>
    <xf numFmtId="41" fontId="3" fillId="0" borderId="53" xfId="1" applyFont="1" applyBorder="1">
      <alignment vertical="center"/>
    </xf>
    <xf numFmtId="41" fontId="0" fillId="0" borderId="0" xfId="1" applyFont="1">
      <alignment vertical="center"/>
    </xf>
    <xf numFmtId="41" fontId="15" fillId="7" borderId="20" xfId="1" applyFont="1" applyFill="1" applyBorder="1" applyAlignment="1">
      <alignment horizontal="center" vertical="center"/>
    </xf>
    <xf numFmtId="0" fontId="5" fillId="0" borderId="23" xfId="0" applyNumberFormat="1" applyFont="1" applyBorder="1" applyAlignment="1">
      <alignment horizontal="right" vertical="center"/>
    </xf>
    <xf numFmtId="0" fontId="3" fillId="0" borderId="53" xfId="0" applyNumberFormat="1" applyFont="1" applyBorder="1">
      <alignment vertical="center"/>
    </xf>
    <xf numFmtId="41" fontId="0" fillId="0" borderId="54" xfId="0" applyNumberFormat="1" applyBorder="1">
      <alignment vertical="center"/>
    </xf>
  </cellXfs>
  <cellStyles count="9">
    <cellStyle name="백분율" xfId="2" builtinId="5"/>
    <cellStyle name="쉼표 [0]" xfId="1" builtinId="6"/>
    <cellStyle name="쉼표 [0] 2" xfId="5" xr:uid="{3357FB62-717A-457A-B8C8-E8DA1D419B9A}"/>
    <cellStyle name="쉼표 [0] 3" xfId="6" xr:uid="{9454EF65-E6F3-4618-9F46-E68B47CAC902}"/>
    <cellStyle name="쉼표 2" xfId="8" xr:uid="{E3FC58B3-6625-425C-9500-42EE59BB053F}"/>
    <cellStyle name="통화 [0]" xfId="3" builtinId="7"/>
    <cellStyle name="표준" xfId="0" builtinId="0"/>
    <cellStyle name="표준 2" xfId="4" xr:uid="{A76A33D3-8499-459A-8092-BC717DC0E84B}"/>
    <cellStyle name="표준 2 2" xfId="7" xr:uid="{1E5C0037-F8BB-4007-B4A9-2E91A3572F3D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fill>
        <patternFill patternType="solid">
          <fgColor indexed="64"/>
          <bgColor rgb="FFD8D17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3"/>
        <charset val="129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88ACD8"/>
      <color rgb="FFD8D17A"/>
      <color rgb="FFFAF5B8"/>
      <color rgb="FF006699"/>
      <color rgb="FFFFEFFF"/>
      <color rgb="FFE6D5F3"/>
      <color rgb="FFD6E6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mlee7/&#44368;&#50977;&#44288;&#47144;&#51088;&#47308;&#49892;/01.%20&#51068;&#48152;_&#44368;&#50977;&#51088;&#47308;/3%20&#50641;&#49472;/5%20&#50808;&#48512;&#50696;&#51228;/&#46609;&#46609;&#54620;&#51649;&#50896;&#51060;&#54844;&#51088;&#48372;&#45716;&#50641;&#49472;&#54632;&#49688;&#51204;&#47029;/Excel%202007/&#50756;&#49457;&#54028;&#51068;/Ch-05/After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본"/>
      <sheetName val="응용"/>
      <sheetName val="활용"/>
    </sheetNames>
    <sheetDataSet>
      <sheetData sheetId="0" refreshError="1"/>
      <sheetData sheetId="1" refreshError="1"/>
      <sheetData sheetId="2">
        <row r="8">
          <cell r="B8">
            <v>39356</v>
          </cell>
          <cell r="C8" t="str">
            <v>C</v>
          </cell>
          <cell r="D8" t="str">
            <v>캐릭터 티셔츠</v>
          </cell>
          <cell r="F8">
            <v>18</v>
          </cell>
          <cell r="G8">
            <v>178200</v>
          </cell>
        </row>
        <row r="9">
          <cell r="B9">
            <v>39356</v>
          </cell>
          <cell r="C9" t="str">
            <v>A</v>
          </cell>
          <cell r="D9" t="str">
            <v>러브핑크팬츠</v>
          </cell>
          <cell r="F9">
            <v>21</v>
          </cell>
          <cell r="G9">
            <v>298200</v>
          </cell>
        </row>
        <row r="10">
          <cell r="B10">
            <v>39357</v>
          </cell>
          <cell r="C10" t="str">
            <v>B</v>
          </cell>
          <cell r="D10" t="str">
            <v>캐릭터 티셔츠</v>
          </cell>
          <cell r="F10">
            <v>14</v>
          </cell>
          <cell r="G10">
            <v>138600</v>
          </cell>
        </row>
        <row r="11">
          <cell r="B11">
            <v>39358</v>
          </cell>
          <cell r="C11" t="str">
            <v>E</v>
          </cell>
          <cell r="D11" t="str">
            <v>소매티+나시</v>
          </cell>
          <cell r="F11">
            <v>30</v>
          </cell>
          <cell r="G11">
            <v>558000</v>
          </cell>
        </row>
        <row r="12">
          <cell r="B12">
            <v>39359</v>
          </cell>
          <cell r="C12" t="str">
            <v>E</v>
          </cell>
          <cell r="D12" t="str">
            <v>러브핑크팬츠</v>
          </cell>
          <cell r="F12">
            <v>28</v>
          </cell>
          <cell r="G12">
            <v>397600</v>
          </cell>
        </row>
        <row r="13">
          <cell r="B13">
            <v>39360</v>
          </cell>
          <cell r="C13" t="str">
            <v>C</v>
          </cell>
          <cell r="D13" t="str">
            <v>스트라이프 홀터넥</v>
          </cell>
          <cell r="F13">
            <v>19</v>
          </cell>
          <cell r="G13">
            <v>256500</v>
          </cell>
        </row>
        <row r="14">
          <cell r="B14">
            <v>39361</v>
          </cell>
          <cell r="C14" t="str">
            <v>E</v>
          </cell>
          <cell r="D14" t="str">
            <v>소매티+나시</v>
          </cell>
          <cell r="F14">
            <v>19</v>
          </cell>
          <cell r="G14">
            <v>353400</v>
          </cell>
        </row>
        <row r="15">
          <cell r="B15">
            <v>39362</v>
          </cell>
          <cell r="C15" t="str">
            <v>E</v>
          </cell>
          <cell r="D15" t="str">
            <v>린넨셔츠</v>
          </cell>
          <cell r="F15">
            <v>25</v>
          </cell>
          <cell r="G15">
            <v>275000</v>
          </cell>
        </row>
        <row r="16">
          <cell r="B16">
            <v>39362</v>
          </cell>
          <cell r="C16" t="str">
            <v>E</v>
          </cell>
          <cell r="D16" t="str">
            <v>롱나시</v>
          </cell>
          <cell r="F16">
            <v>17</v>
          </cell>
          <cell r="G16">
            <v>129200</v>
          </cell>
        </row>
        <row r="17">
          <cell r="B17">
            <v>39363</v>
          </cell>
          <cell r="C17" t="str">
            <v>E</v>
          </cell>
          <cell r="D17" t="str">
            <v>스트라이프 홀터넥</v>
          </cell>
          <cell r="F17">
            <v>13</v>
          </cell>
          <cell r="G17">
            <v>175500</v>
          </cell>
        </row>
        <row r="18">
          <cell r="B18">
            <v>39365</v>
          </cell>
          <cell r="C18" t="str">
            <v>A</v>
          </cell>
          <cell r="D18" t="str">
            <v>캐릭터 티셔츠</v>
          </cell>
          <cell r="F18">
            <v>30</v>
          </cell>
          <cell r="G18">
            <v>297000</v>
          </cell>
        </row>
        <row r="19">
          <cell r="B19">
            <v>39366</v>
          </cell>
          <cell r="C19" t="str">
            <v>B</v>
          </cell>
          <cell r="D19" t="str">
            <v>캐릭터 티셔츠</v>
          </cell>
          <cell r="F19">
            <v>13</v>
          </cell>
          <cell r="G19">
            <v>128700</v>
          </cell>
        </row>
        <row r="20">
          <cell r="B20">
            <v>39366</v>
          </cell>
          <cell r="C20" t="str">
            <v>D</v>
          </cell>
          <cell r="D20" t="str">
            <v>롱나시</v>
          </cell>
          <cell r="F20">
            <v>15</v>
          </cell>
          <cell r="G20">
            <v>114000</v>
          </cell>
        </row>
        <row r="21">
          <cell r="B21">
            <v>39368</v>
          </cell>
          <cell r="C21" t="str">
            <v>E</v>
          </cell>
          <cell r="D21" t="str">
            <v>롱나시</v>
          </cell>
          <cell r="F21">
            <v>28</v>
          </cell>
          <cell r="G21">
            <v>212800</v>
          </cell>
        </row>
        <row r="22">
          <cell r="B22">
            <v>39368</v>
          </cell>
          <cell r="C22" t="str">
            <v>E</v>
          </cell>
          <cell r="D22" t="str">
            <v>캐릭터 티셔츠</v>
          </cell>
          <cell r="F22">
            <v>20</v>
          </cell>
          <cell r="G22">
            <v>198000</v>
          </cell>
        </row>
        <row r="23">
          <cell r="B23">
            <v>39370</v>
          </cell>
          <cell r="C23" t="str">
            <v>A</v>
          </cell>
          <cell r="D23" t="str">
            <v>캐릭터 티셔츠</v>
          </cell>
          <cell r="F23">
            <v>17</v>
          </cell>
          <cell r="G23">
            <v>168300</v>
          </cell>
        </row>
        <row r="24">
          <cell r="B24">
            <v>39371</v>
          </cell>
          <cell r="C24" t="str">
            <v>E</v>
          </cell>
          <cell r="D24" t="str">
            <v>린넨셔츠</v>
          </cell>
          <cell r="F24">
            <v>18</v>
          </cell>
          <cell r="G24">
            <v>198000</v>
          </cell>
        </row>
        <row r="25">
          <cell r="B25">
            <v>39371</v>
          </cell>
          <cell r="C25" t="str">
            <v>C</v>
          </cell>
          <cell r="D25" t="str">
            <v>스트라이프 홀터넥</v>
          </cell>
          <cell r="F25">
            <v>28</v>
          </cell>
          <cell r="G25">
            <v>378000</v>
          </cell>
        </row>
        <row r="26">
          <cell r="B26">
            <v>39372</v>
          </cell>
          <cell r="C26" t="str">
            <v>B</v>
          </cell>
          <cell r="D26" t="str">
            <v>스트라이프 홀터넥</v>
          </cell>
          <cell r="F26">
            <v>17</v>
          </cell>
          <cell r="G26">
            <v>229500</v>
          </cell>
        </row>
        <row r="27">
          <cell r="B27">
            <v>39374</v>
          </cell>
          <cell r="C27" t="str">
            <v>E</v>
          </cell>
          <cell r="D27" t="str">
            <v>린넨셔츠</v>
          </cell>
          <cell r="F27">
            <v>26</v>
          </cell>
          <cell r="G27">
            <v>286000</v>
          </cell>
        </row>
        <row r="28">
          <cell r="B28">
            <v>39375</v>
          </cell>
          <cell r="C28" t="str">
            <v>A</v>
          </cell>
          <cell r="D28" t="str">
            <v>스트라이프 홀터넥</v>
          </cell>
          <cell r="F28">
            <v>19</v>
          </cell>
          <cell r="G28">
            <v>256500</v>
          </cell>
        </row>
        <row r="29">
          <cell r="B29">
            <v>39375</v>
          </cell>
          <cell r="C29" t="str">
            <v>B</v>
          </cell>
          <cell r="D29" t="str">
            <v>소매티+나시</v>
          </cell>
          <cell r="F29">
            <v>18</v>
          </cell>
          <cell r="G29">
            <v>334800</v>
          </cell>
        </row>
        <row r="30">
          <cell r="B30">
            <v>39375</v>
          </cell>
          <cell r="C30" t="str">
            <v>C</v>
          </cell>
          <cell r="D30" t="str">
            <v>러브핑크팬츠</v>
          </cell>
          <cell r="F30">
            <v>14</v>
          </cell>
          <cell r="G30">
            <v>198800</v>
          </cell>
        </row>
        <row r="31">
          <cell r="B31">
            <v>39376</v>
          </cell>
          <cell r="C31" t="str">
            <v>D</v>
          </cell>
          <cell r="D31" t="str">
            <v>소매티+나시</v>
          </cell>
          <cell r="F31">
            <v>27</v>
          </cell>
          <cell r="G31">
            <v>502200</v>
          </cell>
        </row>
        <row r="32">
          <cell r="B32">
            <v>39377</v>
          </cell>
          <cell r="C32" t="str">
            <v>A</v>
          </cell>
          <cell r="D32" t="str">
            <v>스트라이프 홀터넥</v>
          </cell>
          <cell r="F32">
            <v>13</v>
          </cell>
          <cell r="G32">
            <v>175500</v>
          </cell>
        </row>
        <row r="33">
          <cell r="B33">
            <v>39378</v>
          </cell>
          <cell r="C33" t="str">
            <v>B</v>
          </cell>
          <cell r="D33" t="str">
            <v>큐티반바지</v>
          </cell>
          <cell r="F33">
            <v>26</v>
          </cell>
          <cell r="G33">
            <v>231400</v>
          </cell>
        </row>
        <row r="34">
          <cell r="B34">
            <v>39380</v>
          </cell>
          <cell r="C34" t="str">
            <v>C</v>
          </cell>
          <cell r="D34" t="str">
            <v>캐릭터 티셔츠</v>
          </cell>
          <cell r="F34">
            <v>18</v>
          </cell>
          <cell r="G34">
            <v>178200</v>
          </cell>
        </row>
        <row r="35">
          <cell r="B35">
            <v>39381</v>
          </cell>
          <cell r="C35" t="str">
            <v>A</v>
          </cell>
          <cell r="D35" t="str">
            <v>캐릭터 티셔츠</v>
          </cell>
          <cell r="F35">
            <v>29</v>
          </cell>
          <cell r="G35">
            <v>287100</v>
          </cell>
        </row>
        <row r="36">
          <cell r="B36">
            <v>39382</v>
          </cell>
          <cell r="C36" t="str">
            <v>D</v>
          </cell>
          <cell r="D36" t="str">
            <v>롱나시</v>
          </cell>
          <cell r="F36">
            <v>24</v>
          </cell>
          <cell r="G36">
            <v>182400</v>
          </cell>
        </row>
        <row r="37">
          <cell r="B37">
            <v>39383</v>
          </cell>
          <cell r="C37" t="str">
            <v>C</v>
          </cell>
          <cell r="D37" t="str">
            <v>스트라이프 홀터넥</v>
          </cell>
          <cell r="F37">
            <v>26</v>
          </cell>
          <cell r="G37">
            <v>351000</v>
          </cell>
        </row>
        <row r="38">
          <cell r="B38">
            <v>39384</v>
          </cell>
          <cell r="C38" t="str">
            <v>B</v>
          </cell>
          <cell r="D38" t="str">
            <v>스트라이프 홀터넥</v>
          </cell>
          <cell r="F38">
            <v>10</v>
          </cell>
          <cell r="G38">
            <v>135000</v>
          </cell>
        </row>
        <row r="39">
          <cell r="B39">
            <v>39384</v>
          </cell>
          <cell r="C39" t="str">
            <v>A</v>
          </cell>
          <cell r="D39" t="str">
            <v>롱나시</v>
          </cell>
          <cell r="F39">
            <v>15</v>
          </cell>
          <cell r="G39">
            <v>114000</v>
          </cell>
        </row>
        <row r="40">
          <cell r="B40">
            <v>39385</v>
          </cell>
          <cell r="C40" t="str">
            <v>A</v>
          </cell>
          <cell r="D40" t="str">
            <v>린넨셔츠</v>
          </cell>
          <cell r="F40">
            <v>11</v>
          </cell>
          <cell r="G40">
            <v>121000</v>
          </cell>
        </row>
        <row r="41">
          <cell r="B41">
            <v>39386</v>
          </cell>
          <cell r="C41" t="str">
            <v>E</v>
          </cell>
          <cell r="D41" t="str">
            <v>캐릭터 티셔츠</v>
          </cell>
          <cell r="F41">
            <v>28</v>
          </cell>
          <cell r="G41">
            <v>277200</v>
          </cell>
        </row>
        <row r="42">
          <cell r="B42">
            <v>39387</v>
          </cell>
          <cell r="C42" t="str">
            <v>B</v>
          </cell>
          <cell r="D42" t="str">
            <v>소매티+나시</v>
          </cell>
          <cell r="F42">
            <v>26</v>
          </cell>
          <cell r="G42">
            <v>483600</v>
          </cell>
        </row>
        <row r="43">
          <cell r="B43">
            <v>39387</v>
          </cell>
          <cell r="C43" t="str">
            <v>C</v>
          </cell>
          <cell r="D43" t="str">
            <v>러브핑크팬츠</v>
          </cell>
          <cell r="F43">
            <v>20</v>
          </cell>
          <cell r="G43">
            <v>284000</v>
          </cell>
        </row>
        <row r="44">
          <cell r="B44">
            <v>39387</v>
          </cell>
          <cell r="C44" t="str">
            <v>E</v>
          </cell>
          <cell r="D44" t="str">
            <v>소매티+나시</v>
          </cell>
          <cell r="F44">
            <v>23</v>
          </cell>
          <cell r="G44">
            <v>427800</v>
          </cell>
        </row>
        <row r="45">
          <cell r="B45">
            <v>39388</v>
          </cell>
          <cell r="C45" t="str">
            <v>C</v>
          </cell>
          <cell r="D45" t="str">
            <v>롱나시</v>
          </cell>
          <cell r="F45">
            <v>27</v>
          </cell>
          <cell r="G45">
            <v>205200</v>
          </cell>
        </row>
        <row r="46">
          <cell r="B46">
            <v>39389</v>
          </cell>
          <cell r="C46" t="str">
            <v>E</v>
          </cell>
          <cell r="D46" t="str">
            <v>롱나시</v>
          </cell>
          <cell r="F46">
            <v>15</v>
          </cell>
          <cell r="G46">
            <v>114000</v>
          </cell>
        </row>
        <row r="47">
          <cell r="B47">
            <v>39389</v>
          </cell>
          <cell r="C47" t="str">
            <v>D</v>
          </cell>
          <cell r="D47" t="str">
            <v>러브핑크팬츠</v>
          </cell>
          <cell r="F47">
            <v>19</v>
          </cell>
          <cell r="G47">
            <v>269800</v>
          </cell>
        </row>
        <row r="48">
          <cell r="B48">
            <v>39391</v>
          </cell>
          <cell r="C48" t="str">
            <v>E</v>
          </cell>
          <cell r="D48" t="str">
            <v>스트라이프 홀터넥</v>
          </cell>
          <cell r="F48">
            <v>10</v>
          </cell>
          <cell r="G48">
            <v>135000</v>
          </cell>
        </row>
        <row r="49">
          <cell r="B49">
            <v>39391</v>
          </cell>
          <cell r="C49" t="str">
            <v>A</v>
          </cell>
          <cell r="D49" t="str">
            <v>스트라이프 홀터넥</v>
          </cell>
          <cell r="F49">
            <v>24</v>
          </cell>
          <cell r="G49">
            <v>324000</v>
          </cell>
        </row>
        <row r="50">
          <cell r="B50">
            <v>39391</v>
          </cell>
          <cell r="C50" t="str">
            <v>B</v>
          </cell>
          <cell r="D50" t="str">
            <v>롱나시</v>
          </cell>
          <cell r="F50">
            <v>13</v>
          </cell>
          <cell r="G50">
            <v>98800</v>
          </cell>
        </row>
        <row r="51">
          <cell r="B51">
            <v>39391</v>
          </cell>
          <cell r="C51" t="str">
            <v>E</v>
          </cell>
          <cell r="D51" t="str">
            <v>롱나시</v>
          </cell>
          <cell r="F51">
            <v>16</v>
          </cell>
          <cell r="G51">
            <v>121600</v>
          </cell>
        </row>
        <row r="52">
          <cell r="B52">
            <v>39391</v>
          </cell>
          <cell r="C52" t="str">
            <v>A</v>
          </cell>
          <cell r="D52" t="str">
            <v>스트라이프 홀터넥</v>
          </cell>
          <cell r="F52">
            <v>20</v>
          </cell>
          <cell r="G52">
            <v>270000</v>
          </cell>
        </row>
        <row r="53">
          <cell r="B53">
            <v>39392</v>
          </cell>
          <cell r="C53" t="str">
            <v>A</v>
          </cell>
          <cell r="D53" t="str">
            <v>큐티반바지</v>
          </cell>
          <cell r="F53">
            <v>29</v>
          </cell>
          <cell r="G53">
            <v>258100</v>
          </cell>
        </row>
        <row r="54">
          <cell r="B54">
            <v>39394</v>
          </cell>
          <cell r="C54" t="str">
            <v>E</v>
          </cell>
          <cell r="D54" t="str">
            <v>스트라이프 홀터넥</v>
          </cell>
          <cell r="F54">
            <v>11</v>
          </cell>
          <cell r="G54">
            <v>148500</v>
          </cell>
        </row>
        <row r="55">
          <cell r="B55">
            <v>39395</v>
          </cell>
          <cell r="C55" t="str">
            <v>E</v>
          </cell>
          <cell r="D55" t="str">
            <v>소매티+나시</v>
          </cell>
          <cell r="F55">
            <v>21</v>
          </cell>
          <cell r="G55">
            <v>390600</v>
          </cell>
        </row>
        <row r="56">
          <cell r="B56">
            <v>39395</v>
          </cell>
          <cell r="C56" t="str">
            <v>A</v>
          </cell>
          <cell r="D56" t="str">
            <v>스트라이프 홀터넥</v>
          </cell>
          <cell r="F56">
            <v>12</v>
          </cell>
          <cell r="G56">
            <v>162000</v>
          </cell>
        </row>
        <row r="57">
          <cell r="B57">
            <v>39395</v>
          </cell>
          <cell r="C57" t="str">
            <v>B</v>
          </cell>
          <cell r="D57" t="str">
            <v>소매티+나시</v>
          </cell>
          <cell r="F57">
            <v>11</v>
          </cell>
          <cell r="G57">
            <v>204600</v>
          </cell>
        </row>
        <row r="58">
          <cell r="B58">
            <v>39396</v>
          </cell>
          <cell r="C58" t="str">
            <v>C</v>
          </cell>
          <cell r="D58" t="str">
            <v>캐릭터 티셔츠</v>
          </cell>
          <cell r="F58">
            <v>16</v>
          </cell>
          <cell r="G58">
            <v>158400</v>
          </cell>
        </row>
        <row r="59">
          <cell r="B59">
            <v>39396</v>
          </cell>
          <cell r="C59" t="str">
            <v>D</v>
          </cell>
          <cell r="D59" t="str">
            <v>롱나시</v>
          </cell>
          <cell r="F59">
            <v>25</v>
          </cell>
          <cell r="G59">
            <v>190000</v>
          </cell>
        </row>
        <row r="60">
          <cell r="B60">
            <v>39397</v>
          </cell>
          <cell r="C60" t="str">
            <v>A</v>
          </cell>
          <cell r="D60" t="str">
            <v>소매티+나시</v>
          </cell>
          <cell r="F60">
            <v>22</v>
          </cell>
          <cell r="G60">
            <v>409200</v>
          </cell>
        </row>
        <row r="61">
          <cell r="B61">
            <v>39397</v>
          </cell>
          <cell r="C61" t="str">
            <v>A</v>
          </cell>
          <cell r="D61" t="str">
            <v>소매티+나시</v>
          </cell>
          <cell r="F61">
            <v>14</v>
          </cell>
          <cell r="G61">
            <v>260400</v>
          </cell>
        </row>
        <row r="62">
          <cell r="B62">
            <v>39397</v>
          </cell>
          <cell r="C62" t="str">
            <v>D</v>
          </cell>
          <cell r="D62" t="str">
            <v>롱나시</v>
          </cell>
          <cell r="F62">
            <v>12</v>
          </cell>
          <cell r="G62">
            <v>91200</v>
          </cell>
        </row>
        <row r="63">
          <cell r="B63">
            <v>39398</v>
          </cell>
          <cell r="C63" t="str">
            <v>E</v>
          </cell>
          <cell r="D63" t="str">
            <v>린넨셔츠</v>
          </cell>
          <cell r="F63">
            <v>15</v>
          </cell>
          <cell r="G63">
            <v>165000</v>
          </cell>
        </row>
        <row r="64">
          <cell r="B64">
            <v>39398</v>
          </cell>
          <cell r="C64" t="str">
            <v>E</v>
          </cell>
          <cell r="D64" t="str">
            <v>린넨셔츠</v>
          </cell>
          <cell r="F64">
            <v>11</v>
          </cell>
          <cell r="G64">
            <v>121000</v>
          </cell>
        </row>
        <row r="65">
          <cell r="B65">
            <v>39398</v>
          </cell>
          <cell r="C65" t="str">
            <v>A</v>
          </cell>
          <cell r="D65" t="str">
            <v>캐릭터 티셔츠</v>
          </cell>
          <cell r="F65">
            <v>21</v>
          </cell>
          <cell r="G65">
            <v>207900</v>
          </cell>
        </row>
        <row r="66">
          <cell r="B66">
            <v>39399</v>
          </cell>
          <cell r="C66" t="str">
            <v>C</v>
          </cell>
          <cell r="D66" t="str">
            <v>소매티+나시</v>
          </cell>
          <cell r="F66">
            <v>18</v>
          </cell>
          <cell r="G66">
            <v>334800</v>
          </cell>
        </row>
        <row r="67">
          <cell r="B67">
            <v>39399</v>
          </cell>
          <cell r="C67" t="str">
            <v>B</v>
          </cell>
          <cell r="D67" t="str">
            <v>소매티+나시</v>
          </cell>
          <cell r="F67">
            <v>22</v>
          </cell>
          <cell r="G67">
            <v>409200</v>
          </cell>
        </row>
        <row r="68">
          <cell r="B68">
            <v>39400</v>
          </cell>
          <cell r="C68" t="str">
            <v>E</v>
          </cell>
          <cell r="D68" t="str">
            <v>롱나시</v>
          </cell>
          <cell r="F68">
            <v>21</v>
          </cell>
          <cell r="G68">
            <v>159600</v>
          </cell>
        </row>
        <row r="69">
          <cell r="B69">
            <v>39400</v>
          </cell>
          <cell r="C69" t="str">
            <v>D</v>
          </cell>
          <cell r="D69" t="str">
            <v>소매티+나시</v>
          </cell>
          <cell r="F69">
            <v>21</v>
          </cell>
          <cell r="G69">
            <v>390600</v>
          </cell>
        </row>
        <row r="70">
          <cell r="B70">
            <v>39401</v>
          </cell>
          <cell r="C70" t="str">
            <v>D</v>
          </cell>
          <cell r="D70" t="str">
            <v>소매티+나시</v>
          </cell>
          <cell r="F70">
            <v>19</v>
          </cell>
          <cell r="G70">
            <v>353400</v>
          </cell>
        </row>
        <row r="71">
          <cell r="B71">
            <v>39403</v>
          </cell>
          <cell r="C71" t="str">
            <v>A</v>
          </cell>
          <cell r="D71" t="str">
            <v>소매티+나시</v>
          </cell>
          <cell r="F71">
            <v>15</v>
          </cell>
          <cell r="G71">
            <v>279000</v>
          </cell>
        </row>
        <row r="72">
          <cell r="B72">
            <v>39404</v>
          </cell>
          <cell r="C72" t="str">
            <v>A</v>
          </cell>
          <cell r="D72" t="str">
            <v>스트라이프 홀터넥</v>
          </cell>
          <cell r="F72">
            <v>18</v>
          </cell>
          <cell r="G72">
            <v>243000</v>
          </cell>
        </row>
        <row r="73">
          <cell r="B73">
            <v>39404</v>
          </cell>
          <cell r="C73" t="str">
            <v>D</v>
          </cell>
          <cell r="D73" t="str">
            <v>린넨셔츠</v>
          </cell>
          <cell r="F73">
            <v>17</v>
          </cell>
          <cell r="G73">
            <v>187000</v>
          </cell>
        </row>
        <row r="74">
          <cell r="B74">
            <v>39404</v>
          </cell>
          <cell r="C74" t="str">
            <v>B</v>
          </cell>
          <cell r="D74" t="str">
            <v>캐릭터 티셔츠</v>
          </cell>
          <cell r="F74">
            <v>27</v>
          </cell>
          <cell r="G74">
            <v>267300</v>
          </cell>
        </row>
        <row r="75">
          <cell r="B75">
            <v>39405</v>
          </cell>
          <cell r="C75" t="str">
            <v>A</v>
          </cell>
          <cell r="D75" t="str">
            <v>소매티+나시</v>
          </cell>
          <cell r="F75">
            <v>28</v>
          </cell>
          <cell r="G75">
            <v>520800</v>
          </cell>
        </row>
        <row r="76">
          <cell r="B76">
            <v>39405</v>
          </cell>
          <cell r="C76" t="str">
            <v>A</v>
          </cell>
          <cell r="D76" t="str">
            <v>롱나시</v>
          </cell>
          <cell r="F76">
            <v>28</v>
          </cell>
          <cell r="G76">
            <v>212800</v>
          </cell>
        </row>
        <row r="77">
          <cell r="B77">
            <v>39405</v>
          </cell>
          <cell r="C77" t="str">
            <v>C</v>
          </cell>
          <cell r="D77" t="str">
            <v>린넨셔츠</v>
          </cell>
          <cell r="F77">
            <v>30</v>
          </cell>
          <cell r="G77">
            <v>330000</v>
          </cell>
        </row>
        <row r="78">
          <cell r="B78">
            <v>39407</v>
          </cell>
          <cell r="C78" t="str">
            <v>B</v>
          </cell>
          <cell r="D78" t="str">
            <v>캐릭터 티셔츠</v>
          </cell>
          <cell r="F78">
            <v>20</v>
          </cell>
          <cell r="G78">
            <v>198000</v>
          </cell>
        </row>
        <row r="79">
          <cell r="B79">
            <v>39408</v>
          </cell>
          <cell r="C79" t="str">
            <v>D</v>
          </cell>
          <cell r="D79" t="str">
            <v>소매티+나시</v>
          </cell>
          <cell r="F79">
            <v>19</v>
          </cell>
          <cell r="G79">
            <v>353400</v>
          </cell>
        </row>
        <row r="80">
          <cell r="B80">
            <v>39408</v>
          </cell>
          <cell r="C80" t="str">
            <v>C</v>
          </cell>
          <cell r="D80" t="str">
            <v>소매티+나시</v>
          </cell>
          <cell r="F80">
            <v>16</v>
          </cell>
          <cell r="G80">
            <v>297600</v>
          </cell>
        </row>
        <row r="81">
          <cell r="B81">
            <v>39410</v>
          </cell>
          <cell r="C81" t="str">
            <v>B</v>
          </cell>
          <cell r="D81" t="str">
            <v>스트라이프 홀터넥</v>
          </cell>
          <cell r="F81">
            <v>28</v>
          </cell>
          <cell r="G81">
            <v>378000</v>
          </cell>
        </row>
        <row r="82">
          <cell r="B82">
            <v>39411</v>
          </cell>
          <cell r="C82" t="str">
            <v>D</v>
          </cell>
          <cell r="D82" t="str">
            <v>롱나시</v>
          </cell>
          <cell r="F82">
            <v>16</v>
          </cell>
          <cell r="G82">
            <v>121600</v>
          </cell>
        </row>
        <row r="83">
          <cell r="B83">
            <v>39412</v>
          </cell>
          <cell r="C83" t="str">
            <v>E</v>
          </cell>
          <cell r="D83" t="str">
            <v>린넨셔츠</v>
          </cell>
          <cell r="F83">
            <v>25</v>
          </cell>
          <cell r="G83">
            <v>275000</v>
          </cell>
        </row>
        <row r="84">
          <cell r="B84">
            <v>39413</v>
          </cell>
          <cell r="C84" t="str">
            <v>A</v>
          </cell>
          <cell r="D84" t="str">
            <v>소매티+나시</v>
          </cell>
          <cell r="F84">
            <v>27</v>
          </cell>
          <cell r="G84">
            <v>502200</v>
          </cell>
        </row>
        <row r="85">
          <cell r="B85">
            <v>39414</v>
          </cell>
          <cell r="C85" t="str">
            <v>A</v>
          </cell>
          <cell r="D85" t="str">
            <v>소매티+나시</v>
          </cell>
          <cell r="F85">
            <v>12</v>
          </cell>
          <cell r="G85">
            <v>223200</v>
          </cell>
        </row>
        <row r="86">
          <cell r="B86">
            <v>39414</v>
          </cell>
          <cell r="C86" t="str">
            <v>A</v>
          </cell>
          <cell r="D86" t="str">
            <v>큐티반바지</v>
          </cell>
          <cell r="F86">
            <v>21</v>
          </cell>
          <cell r="G86">
            <v>186900</v>
          </cell>
        </row>
        <row r="87">
          <cell r="B87">
            <v>39415</v>
          </cell>
          <cell r="C87" t="str">
            <v>E</v>
          </cell>
          <cell r="D87" t="str">
            <v>롱나시</v>
          </cell>
          <cell r="F87">
            <v>18</v>
          </cell>
          <cell r="G87">
            <v>136800</v>
          </cell>
        </row>
        <row r="88">
          <cell r="B88">
            <v>39415</v>
          </cell>
          <cell r="C88" t="str">
            <v>D</v>
          </cell>
          <cell r="D88" t="str">
            <v>롱나시</v>
          </cell>
          <cell r="F88">
            <v>25</v>
          </cell>
          <cell r="G88">
            <v>190000</v>
          </cell>
        </row>
        <row r="89">
          <cell r="B89">
            <v>39415</v>
          </cell>
          <cell r="C89" t="str">
            <v>B</v>
          </cell>
          <cell r="D89" t="str">
            <v>러브핑크팬츠</v>
          </cell>
          <cell r="F89">
            <v>23</v>
          </cell>
          <cell r="G89">
            <v>326600</v>
          </cell>
        </row>
        <row r="90">
          <cell r="B90">
            <v>39416</v>
          </cell>
          <cell r="C90" t="str">
            <v>C</v>
          </cell>
          <cell r="D90" t="str">
            <v>린넨셔츠</v>
          </cell>
          <cell r="F90">
            <v>10</v>
          </cell>
          <cell r="G90">
            <v>110000</v>
          </cell>
        </row>
        <row r="91">
          <cell r="B91">
            <v>39419</v>
          </cell>
          <cell r="C91" t="str">
            <v>E</v>
          </cell>
          <cell r="D91" t="str">
            <v>러브핑크팬츠</v>
          </cell>
          <cell r="F91">
            <v>21</v>
          </cell>
          <cell r="G91">
            <v>298200</v>
          </cell>
        </row>
        <row r="92">
          <cell r="B92">
            <v>39419</v>
          </cell>
          <cell r="C92" t="str">
            <v>C</v>
          </cell>
          <cell r="D92" t="str">
            <v>러브핑크팬츠</v>
          </cell>
          <cell r="F92">
            <v>18</v>
          </cell>
          <cell r="G92">
            <v>255600</v>
          </cell>
        </row>
        <row r="93">
          <cell r="B93">
            <v>39422</v>
          </cell>
          <cell r="C93" t="str">
            <v>A</v>
          </cell>
          <cell r="D93" t="str">
            <v>캐릭터 티셔츠</v>
          </cell>
          <cell r="F93">
            <v>18</v>
          </cell>
          <cell r="G93">
            <v>178200</v>
          </cell>
        </row>
        <row r="94">
          <cell r="B94">
            <v>39422</v>
          </cell>
          <cell r="C94" t="str">
            <v>D</v>
          </cell>
          <cell r="D94" t="str">
            <v>소매티+나시</v>
          </cell>
          <cell r="F94">
            <v>13</v>
          </cell>
          <cell r="G94">
            <v>241800</v>
          </cell>
        </row>
        <row r="95">
          <cell r="B95">
            <v>39422</v>
          </cell>
          <cell r="C95" t="str">
            <v>E</v>
          </cell>
          <cell r="D95" t="str">
            <v>캐릭터 티셔츠</v>
          </cell>
          <cell r="F95">
            <v>14</v>
          </cell>
          <cell r="G95">
            <v>138600</v>
          </cell>
        </row>
        <row r="96">
          <cell r="B96">
            <v>39423</v>
          </cell>
          <cell r="C96" t="str">
            <v>B</v>
          </cell>
          <cell r="D96" t="str">
            <v>소매티+나시</v>
          </cell>
          <cell r="F96">
            <v>16</v>
          </cell>
          <cell r="G96">
            <v>297600</v>
          </cell>
        </row>
        <row r="97">
          <cell r="B97">
            <v>39423</v>
          </cell>
          <cell r="C97" t="str">
            <v>C</v>
          </cell>
          <cell r="D97" t="str">
            <v>캐릭터 티셔츠</v>
          </cell>
          <cell r="F97">
            <v>19</v>
          </cell>
          <cell r="G97">
            <v>188100</v>
          </cell>
        </row>
        <row r="98">
          <cell r="B98">
            <v>39424</v>
          </cell>
          <cell r="C98" t="str">
            <v>A</v>
          </cell>
          <cell r="D98" t="str">
            <v>큐티반바지</v>
          </cell>
          <cell r="F98">
            <v>30</v>
          </cell>
          <cell r="G98">
            <v>267000</v>
          </cell>
        </row>
        <row r="99">
          <cell r="B99">
            <v>39425</v>
          </cell>
          <cell r="C99" t="str">
            <v>D</v>
          </cell>
          <cell r="D99" t="str">
            <v>러브핑크팬츠</v>
          </cell>
          <cell r="F99">
            <v>23</v>
          </cell>
          <cell r="G99">
            <v>326600</v>
          </cell>
        </row>
        <row r="100">
          <cell r="B100">
            <v>39425</v>
          </cell>
          <cell r="C100" t="str">
            <v>E</v>
          </cell>
          <cell r="D100" t="str">
            <v>스트라이프 홀터넥</v>
          </cell>
          <cell r="F100">
            <v>20</v>
          </cell>
          <cell r="G100">
            <v>270000</v>
          </cell>
        </row>
        <row r="101">
          <cell r="B101">
            <v>39427</v>
          </cell>
          <cell r="C101" t="str">
            <v>B</v>
          </cell>
          <cell r="D101" t="str">
            <v>러브핑크팬츠</v>
          </cell>
          <cell r="F101">
            <v>16</v>
          </cell>
          <cell r="G101">
            <v>227200</v>
          </cell>
        </row>
        <row r="102">
          <cell r="B102">
            <v>39428</v>
          </cell>
          <cell r="C102" t="str">
            <v>A</v>
          </cell>
          <cell r="D102" t="str">
            <v>린넨셔츠</v>
          </cell>
          <cell r="F102">
            <v>28</v>
          </cell>
          <cell r="G102">
            <v>308000</v>
          </cell>
        </row>
        <row r="103">
          <cell r="B103">
            <v>39431</v>
          </cell>
          <cell r="C103" t="str">
            <v>D</v>
          </cell>
          <cell r="D103" t="str">
            <v>소매티+나시</v>
          </cell>
          <cell r="F103">
            <v>27</v>
          </cell>
          <cell r="G103">
            <v>502200</v>
          </cell>
        </row>
        <row r="104">
          <cell r="B104">
            <v>39432</v>
          </cell>
          <cell r="C104" t="str">
            <v>D</v>
          </cell>
          <cell r="D104" t="str">
            <v>롱나시</v>
          </cell>
          <cell r="F104">
            <v>21</v>
          </cell>
          <cell r="G104">
            <v>159600</v>
          </cell>
        </row>
        <row r="105">
          <cell r="B105">
            <v>39432</v>
          </cell>
          <cell r="C105" t="str">
            <v>A</v>
          </cell>
          <cell r="D105" t="str">
            <v>소매티+나시</v>
          </cell>
          <cell r="F105">
            <v>26</v>
          </cell>
          <cell r="G105">
            <v>483600</v>
          </cell>
        </row>
        <row r="106">
          <cell r="B106">
            <v>39432</v>
          </cell>
          <cell r="C106" t="str">
            <v>C</v>
          </cell>
          <cell r="D106" t="str">
            <v>소매티+나시</v>
          </cell>
          <cell r="F106">
            <v>17</v>
          </cell>
          <cell r="G106">
            <v>316200</v>
          </cell>
        </row>
        <row r="107">
          <cell r="B107">
            <v>39432</v>
          </cell>
          <cell r="C107" t="str">
            <v>E</v>
          </cell>
          <cell r="D107" t="str">
            <v>스트라이프 홀터넥</v>
          </cell>
          <cell r="F107">
            <v>17</v>
          </cell>
          <cell r="G107">
            <v>229500</v>
          </cell>
        </row>
        <row r="108">
          <cell r="B108">
            <v>39435</v>
          </cell>
          <cell r="C108" t="str">
            <v>B</v>
          </cell>
          <cell r="D108" t="str">
            <v>캐릭터 티셔츠</v>
          </cell>
          <cell r="F108">
            <v>24</v>
          </cell>
          <cell r="G108">
            <v>237600</v>
          </cell>
        </row>
        <row r="109">
          <cell r="B109">
            <v>39437</v>
          </cell>
          <cell r="C109" t="str">
            <v>E</v>
          </cell>
          <cell r="D109" t="str">
            <v>스트라이프 홀터넥</v>
          </cell>
          <cell r="F109">
            <v>22</v>
          </cell>
          <cell r="G109">
            <v>297000</v>
          </cell>
        </row>
        <row r="110">
          <cell r="B110">
            <v>39437</v>
          </cell>
          <cell r="C110" t="str">
            <v>B</v>
          </cell>
          <cell r="D110" t="str">
            <v>스트라이프 홀터넥</v>
          </cell>
          <cell r="F110">
            <v>21</v>
          </cell>
          <cell r="G110">
            <v>283500</v>
          </cell>
        </row>
        <row r="111">
          <cell r="B111">
            <v>39438</v>
          </cell>
          <cell r="C111" t="str">
            <v>D</v>
          </cell>
          <cell r="D111" t="str">
            <v>스트라이프 홀터넥</v>
          </cell>
          <cell r="F111">
            <v>21</v>
          </cell>
          <cell r="G111">
            <v>283500</v>
          </cell>
        </row>
        <row r="112">
          <cell r="B112">
            <v>39438</v>
          </cell>
          <cell r="C112" t="str">
            <v>A</v>
          </cell>
          <cell r="D112" t="str">
            <v>캐릭터 티셔츠</v>
          </cell>
          <cell r="F112">
            <v>21</v>
          </cell>
          <cell r="G112">
            <v>207900</v>
          </cell>
        </row>
        <row r="113">
          <cell r="B113">
            <v>39439</v>
          </cell>
          <cell r="C113" t="str">
            <v>B</v>
          </cell>
          <cell r="D113" t="str">
            <v>캐릭터 티셔츠</v>
          </cell>
          <cell r="F113">
            <v>28</v>
          </cell>
          <cell r="G113">
            <v>277200</v>
          </cell>
        </row>
        <row r="114">
          <cell r="B114">
            <v>39439</v>
          </cell>
          <cell r="C114" t="str">
            <v>A</v>
          </cell>
          <cell r="D114" t="str">
            <v>롱나시</v>
          </cell>
          <cell r="F114">
            <v>27</v>
          </cell>
          <cell r="G114">
            <v>205200</v>
          </cell>
        </row>
        <row r="115">
          <cell r="B115">
            <v>39439</v>
          </cell>
          <cell r="C115" t="str">
            <v>D</v>
          </cell>
          <cell r="D115" t="str">
            <v>러브핑크팬츠</v>
          </cell>
          <cell r="F115">
            <v>30</v>
          </cell>
          <cell r="G115">
            <v>426000</v>
          </cell>
        </row>
        <row r="116">
          <cell r="B116">
            <v>39439</v>
          </cell>
          <cell r="C116" t="str">
            <v>E</v>
          </cell>
          <cell r="D116" t="str">
            <v>스트라이프 홀터넥</v>
          </cell>
          <cell r="F116">
            <v>12</v>
          </cell>
          <cell r="G116">
            <v>162000</v>
          </cell>
        </row>
        <row r="117">
          <cell r="B117">
            <v>39440</v>
          </cell>
          <cell r="C117" t="str">
            <v>B</v>
          </cell>
          <cell r="D117" t="str">
            <v>러브핑크팬츠</v>
          </cell>
          <cell r="F117">
            <v>20</v>
          </cell>
          <cell r="G117">
            <v>284000</v>
          </cell>
        </row>
        <row r="118">
          <cell r="B118">
            <v>39440</v>
          </cell>
          <cell r="C118" t="str">
            <v>E</v>
          </cell>
          <cell r="D118" t="str">
            <v>롱나시</v>
          </cell>
          <cell r="F118">
            <v>10</v>
          </cell>
          <cell r="G118">
            <v>76000</v>
          </cell>
        </row>
        <row r="119">
          <cell r="B119">
            <v>39442</v>
          </cell>
          <cell r="C119" t="str">
            <v>D</v>
          </cell>
          <cell r="D119" t="str">
            <v>소매티+나시</v>
          </cell>
          <cell r="F119">
            <v>24</v>
          </cell>
          <cell r="G119">
            <v>446400</v>
          </cell>
        </row>
        <row r="120">
          <cell r="B120">
            <v>39443</v>
          </cell>
          <cell r="C120" t="str">
            <v>C</v>
          </cell>
          <cell r="D120" t="str">
            <v>소매티+나시</v>
          </cell>
          <cell r="F120">
            <v>26</v>
          </cell>
          <cell r="G120">
            <v>483600</v>
          </cell>
        </row>
        <row r="121">
          <cell r="B121">
            <v>39444</v>
          </cell>
          <cell r="C121" t="str">
            <v>D</v>
          </cell>
          <cell r="D121" t="str">
            <v>스트라이프 홀터넥</v>
          </cell>
          <cell r="F121">
            <v>12</v>
          </cell>
          <cell r="G121">
            <v>162000</v>
          </cell>
        </row>
        <row r="122">
          <cell r="B122">
            <v>39445</v>
          </cell>
          <cell r="C122" t="str">
            <v>D</v>
          </cell>
          <cell r="D122" t="str">
            <v>스트라이프 홀터넥</v>
          </cell>
          <cell r="F122">
            <v>11</v>
          </cell>
          <cell r="G122">
            <v>148500</v>
          </cell>
        </row>
        <row r="123">
          <cell r="B123">
            <v>39445</v>
          </cell>
          <cell r="C123" t="str">
            <v>D</v>
          </cell>
          <cell r="D123" t="str">
            <v>롱나시</v>
          </cell>
          <cell r="F123">
            <v>29</v>
          </cell>
          <cell r="G123">
            <v>220400</v>
          </cell>
        </row>
        <row r="124">
          <cell r="B124">
            <v>39445</v>
          </cell>
          <cell r="C124" t="str">
            <v>A</v>
          </cell>
          <cell r="D124" t="str">
            <v>스트라이프 홀터넥</v>
          </cell>
          <cell r="F124">
            <v>22</v>
          </cell>
          <cell r="G124">
            <v>297000</v>
          </cell>
        </row>
        <row r="125">
          <cell r="B125">
            <v>39446</v>
          </cell>
          <cell r="C125" t="str">
            <v>C</v>
          </cell>
          <cell r="D125" t="str">
            <v>캐릭터 티셔츠</v>
          </cell>
          <cell r="F125">
            <v>14</v>
          </cell>
          <cell r="G125">
            <v>138600</v>
          </cell>
        </row>
        <row r="126">
          <cell r="B126">
            <v>39447</v>
          </cell>
          <cell r="C126" t="str">
            <v>D</v>
          </cell>
          <cell r="D126" t="str">
            <v>린넨셔츠</v>
          </cell>
          <cell r="F126">
            <v>19</v>
          </cell>
          <cell r="G126">
            <v>209000</v>
          </cell>
        </row>
        <row r="127">
          <cell r="B127">
            <v>39447</v>
          </cell>
          <cell r="C127" t="str">
            <v>C</v>
          </cell>
          <cell r="D127" t="str">
            <v>소매티+나시</v>
          </cell>
          <cell r="F127">
            <v>22</v>
          </cell>
          <cell r="G127">
            <v>409200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1940FA-FB07-47D4-80F2-9D424E0014E1}" name="표1" displayName="표1" ref="B2:E14" totalsRowCount="1" headerRowDxfId="3" headerRowBorderDxfId="8" tableBorderDxfId="9" totalsRowBorderDxfId="7">
  <autoFilter ref="B2:E13" xr:uid="{901940FA-FB07-47D4-80F2-9D424E0014E1}"/>
  <tableColumns count="4">
    <tableColumn id="1" xr3:uid="{D2D39F62-D705-4A5A-ACD6-3EBC40CE8405}" name="상품" totalsRowLabel="요약" dataDxfId="6" totalsRowDxfId="2"/>
    <tableColumn id="2" xr3:uid="{6399B509-5353-46A6-A004-B952A38ED3AA}" name="수량" dataDxfId="5" totalsRowDxfId="1" dataCellStyle="쉼표 [0]" totalsRowCellStyle="쉼표 [0]"/>
    <tableColumn id="3" xr3:uid="{40077EBF-FBFF-46DC-AAA3-DA4F2066AAE7}" name="단가" dataDxfId="4" totalsRowDxfId="0" dataCellStyle="쉼표 [0]" totalsRowCellStyle="쉼표 [0]"/>
    <tableColumn id="4" xr3:uid="{F956740C-F878-46CA-A735-E94E3E8BFDDA}" name="금액" totalsRowFunction="sum" dataCellStyle="쉼표 [0]" totalsRowCellStyle="쉼표 [0]">
      <calculatedColumnFormula>표1[[#This Row],[수량]]*표1[[#This Row],[단가]]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파랑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3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9A2B5-F6DA-4F97-8F7A-93571E2E7B70}">
  <dimension ref="A1:I156"/>
  <sheetViews>
    <sheetView tabSelected="1" zoomScaleNormal="100" workbookViewId="0">
      <selection activeCell="J13" sqref="J13"/>
    </sheetView>
  </sheetViews>
  <sheetFormatPr defaultColWidth="8.8984375" defaultRowHeight="17.399999999999999"/>
  <cols>
    <col min="1" max="1" width="12.19921875" style="144" customWidth="1"/>
    <col min="2" max="2" width="11.296875" style="144" customWidth="1"/>
    <col min="3" max="3" width="11.3984375" style="144" customWidth="1"/>
    <col min="4" max="4" width="21.59765625" style="144" bestFit="1" customWidth="1"/>
    <col min="5" max="5" width="14.296875" style="144" customWidth="1"/>
    <col min="6" max="6" width="14.09765625" style="129" customWidth="1"/>
    <col min="7" max="7" width="7.796875" style="129" customWidth="1"/>
    <col min="8" max="16384" width="8.8984375" style="129"/>
  </cols>
  <sheetData>
    <row r="1" spans="1:9" ht="21">
      <c r="A1" s="128" t="s">
        <v>261</v>
      </c>
      <c r="B1" s="128"/>
      <c r="C1" s="128"/>
      <c r="D1" s="128"/>
      <c r="E1" s="128"/>
      <c r="F1" s="128"/>
    </row>
    <row r="3" spans="1:9" s="131" customFormat="1" ht="18" thickBot="1">
      <c r="A3" s="130" t="s">
        <v>262</v>
      </c>
      <c r="B3" s="130" t="s">
        <v>172</v>
      </c>
      <c r="C3" s="130" t="s">
        <v>263</v>
      </c>
      <c r="D3" s="130" t="s">
        <v>264</v>
      </c>
      <c r="E3" s="130" t="s">
        <v>265</v>
      </c>
      <c r="F3" s="130" t="s">
        <v>266</v>
      </c>
      <c r="H3" s="131" t="s">
        <v>267</v>
      </c>
    </row>
    <row r="4" spans="1:9" s="131" customFormat="1" ht="19.8" thickTop="1">
      <c r="A4" s="132">
        <v>45659</v>
      </c>
      <c r="B4" s="133" t="s">
        <v>174</v>
      </c>
      <c r="C4" s="133" t="s">
        <v>268</v>
      </c>
      <c r="D4" s="133" t="s">
        <v>269</v>
      </c>
      <c r="E4" s="133" t="s">
        <v>270</v>
      </c>
      <c r="F4" s="134">
        <v>54000</v>
      </c>
      <c r="H4" s="135" t="s">
        <v>128</v>
      </c>
      <c r="I4" s="131" t="s">
        <v>271</v>
      </c>
    </row>
    <row r="5" spans="1:9" s="131" customFormat="1" ht="19.2">
      <c r="A5" s="136">
        <v>45659</v>
      </c>
      <c r="B5" s="137" t="s">
        <v>173</v>
      </c>
      <c r="C5" s="137" t="s">
        <v>272</v>
      </c>
      <c r="D5" s="137" t="s">
        <v>273</v>
      </c>
      <c r="E5" s="137" t="s">
        <v>274</v>
      </c>
      <c r="F5" s="138">
        <v>160000</v>
      </c>
      <c r="I5" s="139" t="s">
        <v>275</v>
      </c>
    </row>
    <row r="6" spans="1:9" s="131" customFormat="1" ht="19.2">
      <c r="A6" s="136">
        <v>45659</v>
      </c>
      <c r="B6" s="137" t="s">
        <v>276</v>
      </c>
      <c r="C6" s="137" t="s">
        <v>277</v>
      </c>
      <c r="D6" s="137" t="s">
        <v>278</v>
      </c>
      <c r="E6" s="137" t="s">
        <v>279</v>
      </c>
      <c r="F6" s="138">
        <v>45000</v>
      </c>
      <c r="H6" s="135" t="s">
        <v>128</v>
      </c>
      <c r="I6" s="131" t="s">
        <v>280</v>
      </c>
    </row>
    <row r="7" spans="1:9" s="131" customFormat="1" ht="19.2">
      <c r="A7" s="136">
        <v>45663</v>
      </c>
      <c r="B7" s="137" t="s">
        <v>281</v>
      </c>
      <c r="C7" s="137" t="s">
        <v>282</v>
      </c>
      <c r="D7" s="137" t="s">
        <v>278</v>
      </c>
      <c r="E7" s="137" t="s">
        <v>279</v>
      </c>
      <c r="F7" s="138">
        <v>33000</v>
      </c>
      <c r="I7" s="131" t="s">
        <v>283</v>
      </c>
    </row>
    <row r="8" spans="1:9" s="131" customFormat="1" ht="19.2">
      <c r="A8" s="136">
        <v>45663</v>
      </c>
      <c r="B8" s="137" t="s">
        <v>281</v>
      </c>
      <c r="C8" s="137" t="s">
        <v>284</v>
      </c>
      <c r="D8" s="137" t="s">
        <v>285</v>
      </c>
      <c r="E8" s="137" t="s">
        <v>270</v>
      </c>
      <c r="F8" s="138">
        <v>145000</v>
      </c>
    </row>
    <row r="9" spans="1:9" s="131" customFormat="1" ht="19.2">
      <c r="A9" s="136">
        <v>45667</v>
      </c>
      <c r="B9" s="137" t="s">
        <v>286</v>
      </c>
      <c r="C9" s="137" t="s">
        <v>287</v>
      </c>
      <c r="D9" s="137" t="s">
        <v>288</v>
      </c>
      <c r="E9" s="137" t="s">
        <v>289</v>
      </c>
      <c r="F9" s="138">
        <v>50000</v>
      </c>
    </row>
    <row r="10" spans="1:9" s="131" customFormat="1" ht="19.2">
      <c r="A10" s="136">
        <v>45667</v>
      </c>
      <c r="B10" s="137" t="s">
        <v>286</v>
      </c>
      <c r="C10" s="137" t="s">
        <v>290</v>
      </c>
      <c r="D10" s="137" t="s">
        <v>291</v>
      </c>
      <c r="E10" s="137" t="s">
        <v>289</v>
      </c>
      <c r="F10" s="138">
        <v>15000</v>
      </c>
    </row>
    <row r="11" spans="1:9" s="131" customFormat="1" ht="19.2">
      <c r="A11" s="136">
        <v>45672</v>
      </c>
      <c r="B11" s="137" t="s">
        <v>276</v>
      </c>
      <c r="C11" s="137" t="s">
        <v>292</v>
      </c>
      <c r="D11" s="137" t="s">
        <v>293</v>
      </c>
      <c r="E11" s="137" t="s">
        <v>294</v>
      </c>
      <c r="F11" s="138">
        <v>34200</v>
      </c>
    </row>
    <row r="12" spans="1:9" s="131" customFormat="1" ht="19.2">
      <c r="A12" s="136">
        <v>45672</v>
      </c>
      <c r="B12" s="137" t="s">
        <v>276</v>
      </c>
      <c r="C12" s="137" t="s">
        <v>295</v>
      </c>
      <c r="D12" s="137" t="s">
        <v>296</v>
      </c>
      <c r="E12" s="137" t="s">
        <v>294</v>
      </c>
      <c r="F12" s="138">
        <v>34200</v>
      </c>
    </row>
    <row r="13" spans="1:9" s="131" customFormat="1" ht="19.2">
      <c r="A13" s="136">
        <v>45673</v>
      </c>
      <c r="B13" s="137" t="s">
        <v>297</v>
      </c>
      <c r="C13" s="137" t="s">
        <v>298</v>
      </c>
      <c r="D13" s="137" t="s">
        <v>299</v>
      </c>
      <c r="E13" s="137" t="s">
        <v>300</v>
      </c>
      <c r="F13" s="138">
        <v>421000</v>
      </c>
    </row>
    <row r="14" spans="1:9" s="131" customFormat="1" ht="19.2">
      <c r="A14" s="136">
        <v>45673</v>
      </c>
      <c r="B14" s="137" t="s">
        <v>301</v>
      </c>
      <c r="C14" s="137" t="s">
        <v>302</v>
      </c>
      <c r="D14" s="137" t="s">
        <v>303</v>
      </c>
      <c r="E14" s="137" t="s">
        <v>289</v>
      </c>
      <c r="F14" s="138">
        <v>45000</v>
      </c>
    </row>
    <row r="15" spans="1:9" s="131" customFormat="1" ht="19.2">
      <c r="A15" s="136">
        <v>45677</v>
      </c>
      <c r="B15" s="137" t="s">
        <v>304</v>
      </c>
      <c r="C15" s="137" t="s">
        <v>305</v>
      </c>
      <c r="D15" s="137" t="s">
        <v>306</v>
      </c>
      <c r="E15" s="137" t="s">
        <v>307</v>
      </c>
      <c r="F15" s="138">
        <v>254000</v>
      </c>
    </row>
    <row r="16" spans="1:9" s="131" customFormat="1" ht="19.2">
      <c r="A16" s="136">
        <v>45677</v>
      </c>
      <c r="B16" s="137" t="s">
        <v>301</v>
      </c>
      <c r="C16" s="137" t="s">
        <v>308</v>
      </c>
      <c r="D16" s="137" t="s">
        <v>306</v>
      </c>
      <c r="E16" s="137" t="s">
        <v>307</v>
      </c>
      <c r="F16" s="138">
        <v>254000</v>
      </c>
    </row>
    <row r="17" spans="1:6" s="131" customFormat="1" ht="19.2">
      <c r="A17" s="136">
        <v>45679</v>
      </c>
      <c r="B17" s="137" t="s">
        <v>281</v>
      </c>
      <c r="C17" s="137" t="s">
        <v>309</v>
      </c>
      <c r="D17" s="137" t="s">
        <v>288</v>
      </c>
      <c r="E17" s="137" t="s">
        <v>310</v>
      </c>
      <c r="F17" s="138">
        <v>15400</v>
      </c>
    </row>
    <row r="18" spans="1:6" s="131" customFormat="1" ht="19.2">
      <c r="A18" s="136">
        <v>45679</v>
      </c>
      <c r="B18" s="137" t="s">
        <v>281</v>
      </c>
      <c r="C18" s="137" t="s">
        <v>311</v>
      </c>
      <c r="D18" s="137" t="s">
        <v>312</v>
      </c>
      <c r="E18" s="137" t="s">
        <v>310</v>
      </c>
      <c r="F18" s="138">
        <v>15400</v>
      </c>
    </row>
    <row r="19" spans="1:6" s="131" customFormat="1" ht="19.2">
      <c r="A19" s="136">
        <v>45680</v>
      </c>
      <c r="B19" s="137" t="s">
        <v>313</v>
      </c>
      <c r="C19" s="137" t="s">
        <v>314</v>
      </c>
      <c r="D19" s="137" t="s">
        <v>315</v>
      </c>
      <c r="E19" s="137" t="s">
        <v>270</v>
      </c>
      <c r="F19" s="138">
        <v>85400</v>
      </c>
    </row>
    <row r="20" spans="1:6" s="131" customFormat="1" ht="19.2">
      <c r="A20" s="136">
        <v>45680</v>
      </c>
      <c r="B20" s="137" t="s">
        <v>313</v>
      </c>
      <c r="C20" s="137" t="s">
        <v>316</v>
      </c>
      <c r="D20" s="137" t="s">
        <v>317</v>
      </c>
      <c r="E20" s="137" t="s">
        <v>270</v>
      </c>
      <c r="F20" s="138">
        <v>35000</v>
      </c>
    </row>
    <row r="21" spans="1:6" s="131" customFormat="1" ht="19.2">
      <c r="A21" s="136">
        <v>45682</v>
      </c>
      <c r="B21" s="137" t="s">
        <v>276</v>
      </c>
      <c r="C21" s="137" t="s">
        <v>318</v>
      </c>
      <c r="D21" s="137" t="s">
        <v>319</v>
      </c>
      <c r="E21" s="137" t="s">
        <v>320</v>
      </c>
      <c r="F21" s="138">
        <v>100000</v>
      </c>
    </row>
    <row r="22" spans="1:6" s="131" customFormat="1" ht="19.8" thickBot="1">
      <c r="A22" s="140">
        <v>45682</v>
      </c>
      <c r="B22" s="141" t="s">
        <v>297</v>
      </c>
      <c r="C22" s="141" t="s">
        <v>321</v>
      </c>
      <c r="D22" s="141" t="s">
        <v>322</v>
      </c>
      <c r="E22" s="141" t="s">
        <v>320</v>
      </c>
      <c r="F22" s="142">
        <v>100000</v>
      </c>
    </row>
    <row r="23" spans="1:6" s="131" customFormat="1" ht="19.2">
      <c r="A23" s="132">
        <v>45693</v>
      </c>
      <c r="B23" s="133" t="s">
        <v>323</v>
      </c>
      <c r="C23" s="133" t="s">
        <v>324</v>
      </c>
      <c r="D23" s="133" t="s">
        <v>325</v>
      </c>
      <c r="E23" s="133" t="s">
        <v>326</v>
      </c>
      <c r="F23" s="134">
        <v>550000</v>
      </c>
    </row>
    <row r="24" spans="1:6" s="131" customFormat="1" ht="19.2">
      <c r="A24" s="136">
        <v>45693</v>
      </c>
      <c r="B24" s="137" t="s">
        <v>323</v>
      </c>
      <c r="C24" s="137" t="s">
        <v>327</v>
      </c>
      <c r="D24" s="137" t="s">
        <v>325</v>
      </c>
      <c r="E24" s="137" t="s">
        <v>326</v>
      </c>
      <c r="F24" s="138">
        <v>550000</v>
      </c>
    </row>
    <row r="25" spans="1:6" s="131" customFormat="1" ht="19.2">
      <c r="A25" s="136">
        <v>45693</v>
      </c>
      <c r="B25" s="137" t="s">
        <v>276</v>
      </c>
      <c r="C25" s="137" t="s">
        <v>268</v>
      </c>
      <c r="D25" s="137" t="s">
        <v>328</v>
      </c>
      <c r="E25" s="137" t="s">
        <v>326</v>
      </c>
      <c r="F25" s="138">
        <v>550000</v>
      </c>
    </row>
    <row r="26" spans="1:6" s="131" customFormat="1" ht="19.2">
      <c r="A26" s="136">
        <v>45693</v>
      </c>
      <c r="B26" s="137" t="s">
        <v>276</v>
      </c>
      <c r="C26" s="137" t="s">
        <v>272</v>
      </c>
      <c r="D26" s="137" t="s">
        <v>329</v>
      </c>
      <c r="E26" s="137" t="s">
        <v>270</v>
      </c>
      <c r="F26" s="138">
        <v>550000</v>
      </c>
    </row>
    <row r="27" spans="1:6" s="131" customFormat="1" ht="19.2">
      <c r="A27" s="136">
        <v>45695</v>
      </c>
      <c r="B27" s="137" t="s">
        <v>313</v>
      </c>
      <c r="C27" s="137" t="s">
        <v>330</v>
      </c>
      <c r="D27" s="137" t="s">
        <v>331</v>
      </c>
      <c r="E27" s="137" t="s">
        <v>270</v>
      </c>
      <c r="F27" s="138">
        <v>200000</v>
      </c>
    </row>
    <row r="28" spans="1:6" s="131" customFormat="1" ht="19.2">
      <c r="A28" s="136">
        <v>45695</v>
      </c>
      <c r="B28" s="137" t="s">
        <v>313</v>
      </c>
      <c r="C28" s="137" t="s">
        <v>277</v>
      </c>
      <c r="D28" s="137" t="s">
        <v>332</v>
      </c>
      <c r="E28" s="137" t="s">
        <v>333</v>
      </c>
      <c r="F28" s="138">
        <v>600000</v>
      </c>
    </row>
    <row r="29" spans="1:6" s="131" customFormat="1" ht="19.2">
      <c r="A29" s="136">
        <v>45695</v>
      </c>
      <c r="B29" s="137" t="s">
        <v>313</v>
      </c>
      <c r="C29" s="137" t="s">
        <v>282</v>
      </c>
      <c r="D29" s="137" t="s">
        <v>278</v>
      </c>
      <c r="E29" s="137" t="s">
        <v>279</v>
      </c>
      <c r="F29" s="138">
        <v>60000</v>
      </c>
    </row>
    <row r="30" spans="1:6" s="131" customFormat="1" ht="19.2">
      <c r="A30" s="136">
        <v>45695</v>
      </c>
      <c r="B30" s="137" t="s">
        <v>313</v>
      </c>
      <c r="C30" s="137" t="s">
        <v>284</v>
      </c>
      <c r="D30" s="137" t="s">
        <v>278</v>
      </c>
      <c r="E30" s="137" t="s">
        <v>279</v>
      </c>
      <c r="F30" s="138">
        <v>45300</v>
      </c>
    </row>
    <row r="31" spans="1:6" s="131" customFormat="1" ht="19.2">
      <c r="A31" s="136">
        <v>45698</v>
      </c>
      <c r="B31" s="137" t="s">
        <v>301</v>
      </c>
      <c r="C31" s="137" t="s">
        <v>292</v>
      </c>
      <c r="D31" s="137" t="s">
        <v>288</v>
      </c>
      <c r="E31" s="137" t="s">
        <v>289</v>
      </c>
      <c r="F31" s="138">
        <v>45000</v>
      </c>
    </row>
    <row r="32" spans="1:6" s="131" customFormat="1" ht="19.2">
      <c r="A32" s="136">
        <v>45698</v>
      </c>
      <c r="B32" s="137" t="s">
        <v>301</v>
      </c>
      <c r="C32" s="137" t="s">
        <v>295</v>
      </c>
      <c r="D32" s="137" t="s">
        <v>293</v>
      </c>
      <c r="E32" s="137" t="s">
        <v>294</v>
      </c>
      <c r="F32" s="138">
        <v>42000</v>
      </c>
    </row>
    <row r="33" spans="1:6" s="131" customFormat="1" ht="19.2">
      <c r="A33" s="136">
        <v>45699</v>
      </c>
      <c r="B33" s="137" t="s">
        <v>313</v>
      </c>
      <c r="C33" s="137" t="s">
        <v>298</v>
      </c>
      <c r="D33" s="137" t="s">
        <v>278</v>
      </c>
      <c r="E33" s="137" t="s">
        <v>279</v>
      </c>
      <c r="F33" s="138">
        <v>60000</v>
      </c>
    </row>
    <row r="34" spans="1:6" s="131" customFormat="1" ht="19.2">
      <c r="A34" s="136">
        <v>45699</v>
      </c>
      <c r="B34" s="137" t="s">
        <v>313</v>
      </c>
      <c r="C34" s="137" t="s">
        <v>302</v>
      </c>
      <c r="D34" s="137" t="s">
        <v>278</v>
      </c>
      <c r="E34" s="137" t="s">
        <v>279</v>
      </c>
      <c r="F34" s="138">
        <v>23000</v>
      </c>
    </row>
    <row r="35" spans="1:6" s="131" customFormat="1" ht="19.2">
      <c r="A35" s="136">
        <v>45701</v>
      </c>
      <c r="B35" s="137" t="s">
        <v>281</v>
      </c>
      <c r="C35" s="137" t="s">
        <v>309</v>
      </c>
      <c r="D35" s="137" t="s">
        <v>312</v>
      </c>
      <c r="E35" s="137" t="s">
        <v>310</v>
      </c>
      <c r="F35" s="138">
        <v>59000</v>
      </c>
    </row>
    <row r="36" spans="1:6" s="131" customFormat="1" ht="19.2">
      <c r="A36" s="136">
        <v>45701</v>
      </c>
      <c r="B36" s="137" t="s">
        <v>281</v>
      </c>
      <c r="C36" s="137" t="s">
        <v>311</v>
      </c>
      <c r="D36" s="137" t="s">
        <v>315</v>
      </c>
      <c r="E36" s="137" t="s">
        <v>310</v>
      </c>
      <c r="F36" s="138">
        <v>59000</v>
      </c>
    </row>
    <row r="37" spans="1:6" s="131" customFormat="1" ht="19.2">
      <c r="A37" s="136">
        <v>45701</v>
      </c>
      <c r="B37" s="137" t="s">
        <v>281</v>
      </c>
      <c r="C37" s="137" t="s">
        <v>314</v>
      </c>
      <c r="D37" s="137" t="s">
        <v>317</v>
      </c>
      <c r="E37" s="137" t="s">
        <v>310</v>
      </c>
      <c r="F37" s="138">
        <v>51200</v>
      </c>
    </row>
    <row r="38" spans="1:6" s="131" customFormat="1" ht="19.2">
      <c r="A38" s="136">
        <v>45701</v>
      </c>
      <c r="B38" s="137" t="s">
        <v>281</v>
      </c>
      <c r="C38" s="137" t="s">
        <v>316</v>
      </c>
      <c r="D38" s="137" t="s">
        <v>315</v>
      </c>
      <c r="E38" s="137" t="s">
        <v>310</v>
      </c>
      <c r="F38" s="138">
        <v>34000</v>
      </c>
    </row>
    <row r="39" spans="1:6" s="131" customFormat="1" ht="19.2">
      <c r="A39" s="136">
        <v>45708</v>
      </c>
      <c r="B39" s="137" t="s">
        <v>276</v>
      </c>
      <c r="C39" s="137" t="s">
        <v>327</v>
      </c>
      <c r="D39" s="137" t="s">
        <v>334</v>
      </c>
      <c r="E39" s="137" t="s">
        <v>270</v>
      </c>
      <c r="F39" s="138">
        <v>120000</v>
      </c>
    </row>
    <row r="40" spans="1:6" s="131" customFormat="1" ht="19.2">
      <c r="A40" s="136">
        <v>45713</v>
      </c>
      <c r="B40" s="137" t="s">
        <v>281</v>
      </c>
      <c r="C40" s="137" t="s">
        <v>268</v>
      </c>
      <c r="D40" s="137" t="s">
        <v>335</v>
      </c>
      <c r="E40" s="137" t="s">
        <v>333</v>
      </c>
      <c r="F40" s="138">
        <v>250000</v>
      </c>
    </row>
    <row r="41" spans="1:6" s="131" customFormat="1" ht="19.8" thickBot="1">
      <c r="A41" s="140">
        <v>45713</v>
      </c>
      <c r="B41" s="141" t="s">
        <v>281</v>
      </c>
      <c r="C41" s="141" t="s">
        <v>336</v>
      </c>
      <c r="D41" s="141" t="s">
        <v>285</v>
      </c>
      <c r="E41" s="141" t="s">
        <v>270</v>
      </c>
      <c r="F41" s="142">
        <v>250000</v>
      </c>
    </row>
    <row r="42" spans="1:6" s="131" customFormat="1" ht="19.2">
      <c r="A42" s="132">
        <v>45719</v>
      </c>
      <c r="B42" s="133" t="s">
        <v>301</v>
      </c>
      <c r="C42" s="133" t="s">
        <v>337</v>
      </c>
      <c r="D42" s="137" t="s">
        <v>288</v>
      </c>
      <c r="E42" s="133" t="s">
        <v>289</v>
      </c>
      <c r="F42" s="134">
        <v>292600</v>
      </c>
    </row>
    <row r="43" spans="1:6" s="131" customFormat="1" ht="19.2">
      <c r="A43" s="136">
        <v>45719</v>
      </c>
      <c r="B43" s="137" t="s">
        <v>301</v>
      </c>
      <c r="C43" s="137" t="s">
        <v>338</v>
      </c>
      <c r="D43" s="137" t="s">
        <v>291</v>
      </c>
      <c r="E43" s="137" t="s">
        <v>289</v>
      </c>
      <c r="F43" s="138">
        <v>292600</v>
      </c>
    </row>
    <row r="44" spans="1:6" s="131" customFormat="1" ht="19.2">
      <c r="A44" s="136">
        <v>45719</v>
      </c>
      <c r="B44" s="137" t="s">
        <v>301</v>
      </c>
      <c r="C44" s="137" t="s">
        <v>339</v>
      </c>
      <c r="D44" s="137" t="s">
        <v>303</v>
      </c>
      <c r="E44" s="137" t="s">
        <v>294</v>
      </c>
      <c r="F44" s="138">
        <v>292600</v>
      </c>
    </row>
    <row r="45" spans="1:6" s="131" customFormat="1" ht="19.2">
      <c r="A45" s="136">
        <v>45719</v>
      </c>
      <c r="B45" s="137" t="s">
        <v>301</v>
      </c>
      <c r="C45" s="137" t="s">
        <v>340</v>
      </c>
      <c r="D45" s="137" t="s">
        <v>341</v>
      </c>
      <c r="E45" s="137" t="s">
        <v>342</v>
      </c>
      <c r="F45" s="138">
        <v>292600</v>
      </c>
    </row>
    <row r="46" spans="1:6" s="131" customFormat="1" ht="19.2">
      <c r="A46" s="136">
        <v>45721</v>
      </c>
      <c r="B46" s="137" t="s">
        <v>276</v>
      </c>
      <c r="C46" s="137" t="s">
        <v>343</v>
      </c>
      <c r="D46" s="137" t="s">
        <v>344</v>
      </c>
      <c r="E46" s="137" t="s">
        <v>300</v>
      </c>
      <c r="F46" s="138">
        <v>46000</v>
      </c>
    </row>
    <row r="47" spans="1:6" s="131" customFormat="1" ht="19.2">
      <c r="A47" s="136">
        <v>45721</v>
      </c>
      <c r="B47" s="137" t="s">
        <v>276</v>
      </c>
      <c r="C47" s="137" t="s">
        <v>345</v>
      </c>
      <c r="D47" s="137" t="s">
        <v>278</v>
      </c>
      <c r="E47" s="137" t="s">
        <v>279</v>
      </c>
      <c r="F47" s="138">
        <v>46000</v>
      </c>
    </row>
    <row r="48" spans="1:6" s="131" customFormat="1" ht="19.2">
      <c r="A48" s="136">
        <v>45721</v>
      </c>
      <c r="B48" s="137" t="s">
        <v>297</v>
      </c>
      <c r="C48" s="137" t="s">
        <v>298</v>
      </c>
      <c r="D48" s="137" t="s">
        <v>346</v>
      </c>
      <c r="E48" s="137" t="s">
        <v>294</v>
      </c>
      <c r="F48" s="138">
        <v>46000</v>
      </c>
    </row>
    <row r="49" spans="1:6" s="131" customFormat="1" ht="19.2">
      <c r="A49" s="136">
        <v>45721</v>
      </c>
      <c r="B49" s="137" t="s">
        <v>297</v>
      </c>
      <c r="C49" s="137" t="s">
        <v>302</v>
      </c>
      <c r="D49" s="137" t="s">
        <v>347</v>
      </c>
      <c r="E49" s="137" t="s">
        <v>333</v>
      </c>
      <c r="F49" s="138">
        <v>67000</v>
      </c>
    </row>
    <row r="50" spans="1:6" s="131" customFormat="1" ht="19.2">
      <c r="A50" s="136">
        <v>45726</v>
      </c>
      <c r="B50" s="137" t="s">
        <v>304</v>
      </c>
      <c r="C50" s="137" t="s">
        <v>305</v>
      </c>
      <c r="D50" s="137" t="s">
        <v>278</v>
      </c>
      <c r="E50" s="137" t="s">
        <v>279</v>
      </c>
      <c r="F50" s="138">
        <v>83400</v>
      </c>
    </row>
    <row r="51" spans="1:6" s="131" customFormat="1" ht="19.2">
      <c r="A51" s="136">
        <v>45726</v>
      </c>
      <c r="B51" s="137" t="s">
        <v>304</v>
      </c>
      <c r="C51" s="137" t="s">
        <v>308</v>
      </c>
      <c r="D51" s="137" t="s">
        <v>278</v>
      </c>
      <c r="E51" s="137" t="s">
        <v>279</v>
      </c>
      <c r="F51" s="138">
        <v>23400</v>
      </c>
    </row>
    <row r="52" spans="1:6" s="131" customFormat="1" ht="19.2">
      <c r="A52" s="136">
        <v>45726</v>
      </c>
      <c r="B52" s="137" t="s">
        <v>174</v>
      </c>
      <c r="C52" s="137" t="s">
        <v>309</v>
      </c>
      <c r="D52" s="137" t="s">
        <v>348</v>
      </c>
      <c r="E52" s="137" t="s">
        <v>270</v>
      </c>
      <c r="F52" s="138">
        <v>83400</v>
      </c>
    </row>
    <row r="53" spans="1:6" s="131" customFormat="1" ht="19.2">
      <c r="A53" s="136">
        <v>45726</v>
      </c>
      <c r="B53" s="137" t="s">
        <v>174</v>
      </c>
      <c r="C53" s="137" t="s">
        <v>311</v>
      </c>
      <c r="D53" s="137" t="s">
        <v>349</v>
      </c>
      <c r="E53" s="137" t="s">
        <v>270</v>
      </c>
      <c r="F53" s="138">
        <v>53400</v>
      </c>
    </row>
    <row r="54" spans="1:6" s="131" customFormat="1" ht="19.2">
      <c r="A54" s="136">
        <v>45728</v>
      </c>
      <c r="B54" s="137" t="s">
        <v>301</v>
      </c>
      <c r="C54" s="137" t="s">
        <v>314</v>
      </c>
      <c r="D54" s="137" t="s">
        <v>335</v>
      </c>
      <c r="E54" s="137" t="s">
        <v>333</v>
      </c>
      <c r="F54" s="138">
        <v>157500</v>
      </c>
    </row>
    <row r="55" spans="1:6" s="131" customFormat="1" ht="19.2">
      <c r="A55" s="136">
        <v>45728</v>
      </c>
      <c r="B55" s="137" t="s">
        <v>301</v>
      </c>
      <c r="C55" s="137" t="s">
        <v>316</v>
      </c>
      <c r="D55" s="137" t="s">
        <v>278</v>
      </c>
      <c r="E55" s="137" t="s">
        <v>279</v>
      </c>
      <c r="F55" s="138">
        <v>157500</v>
      </c>
    </row>
    <row r="56" spans="1:6" s="131" customFormat="1" ht="19.2">
      <c r="A56" s="136">
        <v>45728</v>
      </c>
      <c r="B56" s="137" t="s">
        <v>301</v>
      </c>
      <c r="C56" s="137" t="s">
        <v>318</v>
      </c>
      <c r="D56" s="137" t="s">
        <v>278</v>
      </c>
      <c r="E56" s="137" t="s">
        <v>279</v>
      </c>
      <c r="F56" s="138">
        <v>157500</v>
      </c>
    </row>
    <row r="57" spans="1:6" s="131" customFormat="1" ht="19.2">
      <c r="A57" s="136">
        <v>45728</v>
      </c>
      <c r="B57" s="137" t="s">
        <v>301</v>
      </c>
      <c r="C57" s="137" t="s">
        <v>321</v>
      </c>
      <c r="D57" s="137" t="s">
        <v>350</v>
      </c>
      <c r="E57" s="137" t="s">
        <v>270</v>
      </c>
      <c r="F57" s="138">
        <v>157500</v>
      </c>
    </row>
    <row r="58" spans="1:6" s="131" customFormat="1" ht="19.2">
      <c r="A58" s="136">
        <v>45731</v>
      </c>
      <c r="B58" s="137" t="s">
        <v>281</v>
      </c>
      <c r="C58" s="137" t="s">
        <v>324</v>
      </c>
      <c r="D58" s="137" t="s">
        <v>288</v>
      </c>
      <c r="E58" s="137" t="s">
        <v>289</v>
      </c>
      <c r="F58" s="138">
        <v>44300</v>
      </c>
    </row>
    <row r="59" spans="1:6" s="131" customFormat="1" ht="19.2">
      <c r="A59" s="136">
        <v>45731</v>
      </c>
      <c r="B59" s="137" t="s">
        <v>281</v>
      </c>
      <c r="C59" s="137" t="s">
        <v>327</v>
      </c>
      <c r="D59" s="137" t="s">
        <v>291</v>
      </c>
      <c r="E59" s="137" t="s">
        <v>289</v>
      </c>
      <c r="F59" s="138">
        <v>10000</v>
      </c>
    </row>
    <row r="60" spans="1:6" s="131" customFormat="1" ht="19.2">
      <c r="A60" s="136">
        <v>45731</v>
      </c>
      <c r="B60" s="137" t="s">
        <v>281</v>
      </c>
      <c r="C60" s="137" t="s">
        <v>268</v>
      </c>
      <c r="D60" s="137" t="s">
        <v>303</v>
      </c>
      <c r="E60" s="137" t="s">
        <v>294</v>
      </c>
      <c r="F60" s="138">
        <v>50000</v>
      </c>
    </row>
    <row r="61" spans="1:6" s="131" customFormat="1" ht="19.2">
      <c r="A61" s="136">
        <v>45731</v>
      </c>
      <c r="B61" s="137" t="s">
        <v>281</v>
      </c>
      <c r="C61" s="137" t="s">
        <v>272</v>
      </c>
      <c r="D61" s="137" t="s">
        <v>312</v>
      </c>
      <c r="E61" s="137" t="s">
        <v>310</v>
      </c>
      <c r="F61" s="138">
        <v>44300</v>
      </c>
    </row>
    <row r="62" spans="1:6" s="131" customFormat="1" ht="19.2">
      <c r="A62" s="136">
        <v>45736</v>
      </c>
      <c r="B62" s="137" t="s">
        <v>313</v>
      </c>
      <c r="C62" s="137" t="s">
        <v>330</v>
      </c>
      <c r="D62" s="137" t="s">
        <v>315</v>
      </c>
      <c r="E62" s="137" t="s">
        <v>351</v>
      </c>
      <c r="F62" s="138">
        <v>250000</v>
      </c>
    </row>
    <row r="63" spans="1:6" s="131" customFormat="1" ht="19.2">
      <c r="A63" s="136">
        <v>45736</v>
      </c>
      <c r="B63" s="137" t="s">
        <v>313</v>
      </c>
      <c r="C63" s="137" t="s">
        <v>277</v>
      </c>
      <c r="D63" s="137" t="s">
        <v>352</v>
      </c>
      <c r="E63" s="137" t="s">
        <v>351</v>
      </c>
      <c r="F63" s="138">
        <v>70000</v>
      </c>
    </row>
    <row r="64" spans="1:6" s="131" customFormat="1" ht="19.2">
      <c r="A64" s="136">
        <v>45736</v>
      </c>
      <c r="B64" s="137" t="s">
        <v>353</v>
      </c>
      <c r="C64" s="137" t="s">
        <v>282</v>
      </c>
      <c r="D64" s="137" t="s">
        <v>354</v>
      </c>
      <c r="E64" s="137" t="s">
        <v>351</v>
      </c>
      <c r="F64" s="138">
        <v>120000</v>
      </c>
    </row>
    <row r="65" spans="1:6" s="131" customFormat="1" ht="19.8" thickBot="1">
      <c r="A65" s="140">
        <v>45736</v>
      </c>
      <c r="B65" s="141" t="s">
        <v>353</v>
      </c>
      <c r="C65" s="141" t="s">
        <v>284</v>
      </c>
      <c r="D65" s="141" t="s">
        <v>355</v>
      </c>
      <c r="E65" s="141" t="s">
        <v>351</v>
      </c>
      <c r="F65" s="142">
        <v>40000</v>
      </c>
    </row>
    <row r="66" spans="1:6" s="131" customFormat="1" ht="19.2">
      <c r="A66" s="132">
        <v>45749</v>
      </c>
      <c r="B66" s="133" t="s">
        <v>276</v>
      </c>
      <c r="C66" s="133" t="s">
        <v>287</v>
      </c>
      <c r="D66" s="133" t="s">
        <v>356</v>
      </c>
      <c r="E66" s="133" t="s">
        <v>326</v>
      </c>
      <c r="F66" s="134">
        <v>3000000</v>
      </c>
    </row>
    <row r="67" spans="1:6" ht="19.2">
      <c r="A67" s="136">
        <v>45749</v>
      </c>
      <c r="B67" s="137" t="s">
        <v>276</v>
      </c>
      <c r="C67" s="137" t="s">
        <v>290</v>
      </c>
      <c r="D67" s="137" t="s">
        <v>356</v>
      </c>
      <c r="E67" s="137" t="s">
        <v>326</v>
      </c>
      <c r="F67" s="138">
        <v>3000000</v>
      </c>
    </row>
    <row r="68" spans="1:6" ht="19.2">
      <c r="A68" s="136">
        <v>45749</v>
      </c>
      <c r="B68" s="137" t="s">
        <v>174</v>
      </c>
      <c r="C68" s="137" t="s">
        <v>292</v>
      </c>
      <c r="D68" s="137" t="s">
        <v>356</v>
      </c>
      <c r="E68" s="137" t="s">
        <v>326</v>
      </c>
      <c r="F68" s="138">
        <v>3000000</v>
      </c>
    </row>
    <row r="69" spans="1:6" ht="19.2">
      <c r="A69" s="136">
        <v>45749</v>
      </c>
      <c r="B69" s="137" t="s">
        <v>276</v>
      </c>
      <c r="C69" s="137" t="s">
        <v>295</v>
      </c>
      <c r="D69" s="137" t="s">
        <v>357</v>
      </c>
      <c r="E69" s="137" t="s">
        <v>300</v>
      </c>
      <c r="F69" s="138">
        <v>3000000</v>
      </c>
    </row>
    <row r="70" spans="1:6" ht="19.2">
      <c r="A70" s="136">
        <v>45754</v>
      </c>
      <c r="B70" s="137" t="s">
        <v>353</v>
      </c>
      <c r="C70" s="137" t="s">
        <v>298</v>
      </c>
      <c r="D70" s="137" t="s">
        <v>358</v>
      </c>
      <c r="E70" s="137" t="s">
        <v>326</v>
      </c>
      <c r="F70" s="138">
        <v>137000</v>
      </c>
    </row>
    <row r="71" spans="1:6" ht="19.2">
      <c r="A71" s="136">
        <v>45754</v>
      </c>
      <c r="B71" s="137" t="s">
        <v>301</v>
      </c>
      <c r="C71" s="137" t="s">
        <v>302</v>
      </c>
      <c r="D71" s="137" t="s">
        <v>359</v>
      </c>
      <c r="E71" s="137" t="s">
        <v>326</v>
      </c>
      <c r="F71" s="138">
        <v>137000</v>
      </c>
    </row>
    <row r="72" spans="1:6" ht="19.2">
      <c r="A72" s="136">
        <v>45754</v>
      </c>
      <c r="B72" s="137" t="s">
        <v>353</v>
      </c>
      <c r="C72" s="137" t="s">
        <v>305</v>
      </c>
      <c r="D72" s="137" t="s">
        <v>360</v>
      </c>
      <c r="E72" s="137" t="s">
        <v>326</v>
      </c>
      <c r="F72" s="138">
        <v>137000</v>
      </c>
    </row>
    <row r="73" spans="1:6" ht="19.2">
      <c r="A73" s="136">
        <v>45754</v>
      </c>
      <c r="B73" s="137" t="s">
        <v>301</v>
      </c>
      <c r="C73" s="137" t="s">
        <v>361</v>
      </c>
      <c r="D73" s="137" t="s">
        <v>362</v>
      </c>
      <c r="E73" s="137" t="s">
        <v>326</v>
      </c>
      <c r="F73" s="138">
        <v>137000</v>
      </c>
    </row>
    <row r="74" spans="1:6" ht="19.2">
      <c r="A74" s="136">
        <v>45759</v>
      </c>
      <c r="B74" s="137" t="s">
        <v>353</v>
      </c>
      <c r="C74" s="137" t="s">
        <v>336</v>
      </c>
      <c r="D74" s="137" t="s">
        <v>341</v>
      </c>
      <c r="E74" s="137" t="s">
        <v>363</v>
      </c>
      <c r="F74" s="138">
        <v>12000</v>
      </c>
    </row>
    <row r="75" spans="1:6" ht="19.2">
      <c r="A75" s="136">
        <v>45759</v>
      </c>
      <c r="B75" s="137" t="s">
        <v>301</v>
      </c>
      <c r="C75" s="137" t="s">
        <v>337</v>
      </c>
      <c r="D75" s="137" t="s">
        <v>364</v>
      </c>
      <c r="E75" s="137" t="s">
        <v>363</v>
      </c>
      <c r="F75" s="138">
        <v>12000</v>
      </c>
    </row>
    <row r="76" spans="1:6" ht="19.2">
      <c r="A76" s="136">
        <v>45759</v>
      </c>
      <c r="B76" s="137" t="s">
        <v>301</v>
      </c>
      <c r="C76" s="137" t="s">
        <v>338</v>
      </c>
      <c r="D76" s="137" t="s">
        <v>364</v>
      </c>
      <c r="E76" s="137" t="s">
        <v>363</v>
      </c>
      <c r="F76" s="138">
        <v>12000</v>
      </c>
    </row>
    <row r="77" spans="1:6" ht="19.2">
      <c r="A77" s="136">
        <v>45759</v>
      </c>
      <c r="B77" s="137" t="s">
        <v>301</v>
      </c>
      <c r="C77" s="137" t="s">
        <v>339</v>
      </c>
      <c r="D77" s="137" t="s">
        <v>364</v>
      </c>
      <c r="E77" s="137" t="s">
        <v>363</v>
      </c>
      <c r="F77" s="138">
        <v>12000</v>
      </c>
    </row>
    <row r="78" spans="1:6" ht="19.2">
      <c r="A78" s="136">
        <v>45764</v>
      </c>
      <c r="B78" s="137" t="s">
        <v>281</v>
      </c>
      <c r="C78" s="137" t="s">
        <v>340</v>
      </c>
      <c r="D78" s="137" t="s">
        <v>365</v>
      </c>
      <c r="E78" s="137" t="s">
        <v>342</v>
      </c>
      <c r="F78" s="138">
        <v>74000</v>
      </c>
    </row>
    <row r="79" spans="1:6" ht="19.2">
      <c r="A79" s="136">
        <v>45764</v>
      </c>
      <c r="B79" s="137" t="s">
        <v>353</v>
      </c>
      <c r="C79" s="137" t="s">
        <v>343</v>
      </c>
      <c r="D79" s="137" t="s">
        <v>366</v>
      </c>
      <c r="E79" s="137" t="s">
        <v>300</v>
      </c>
      <c r="F79" s="138">
        <v>174000</v>
      </c>
    </row>
    <row r="80" spans="1:6" ht="19.2">
      <c r="A80" s="136">
        <v>45764</v>
      </c>
      <c r="B80" s="137" t="s">
        <v>281</v>
      </c>
      <c r="C80" s="137" t="s">
        <v>345</v>
      </c>
      <c r="D80" s="137" t="s">
        <v>365</v>
      </c>
      <c r="E80" s="137" t="s">
        <v>342</v>
      </c>
      <c r="F80" s="138">
        <v>474000</v>
      </c>
    </row>
    <row r="81" spans="1:6" ht="19.2">
      <c r="A81" s="136">
        <v>45764</v>
      </c>
      <c r="B81" s="137" t="s">
        <v>281</v>
      </c>
      <c r="C81" s="137" t="s">
        <v>327</v>
      </c>
      <c r="D81" s="137" t="s">
        <v>365</v>
      </c>
      <c r="E81" s="137" t="s">
        <v>342</v>
      </c>
      <c r="F81" s="138">
        <v>14000</v>
      </c>
    </row>
    <row r="82" spans="1:6" ht="19.2">
      <c r="A82" s="136">
        <v>45767</v>
      </c>
      <c r="B82" s="137" t="s">
        <v>297</v>
      </c>
      <c r="C82" s="137" t="s">
        <v>268</v>
      </c>
      <c r="D82" s="137" t="s">
        <v>367</v>
      </c>
      <c r="E82" s="137" t="s">
        <v>342</v>
      </c>
      <c r="F82" s="138">
        <v>20000</v>
      </c>
    </row>
    <row r="83" spans="1:6" ht="19.2">
      <c r="A83" s="136">
        <v>45767</v>
      </c>
      <c r="B83" s="137" t="s">
        <v>301</v>
      </c>
      <c r="C83" s="137" t="s">
        <v>272</v>
      </c>
      <c r="D83" s="137" t="s">
        <v>364</v>
      </c>
      <c r="E83" s="137" t="s">
        <v>342</v>
      </c>
      <c r="F83" s="138">
        <v>450000</v>
      </c>
    </row>
    <row r="84" spans="1:6" ht="19.2">
      <c r="A84" s="136">
        <v>45767</v>
      </c>
      <c r="B84" s="137" t="s">
        <v>301</v>
      </c>
      <c r="C84" s="137" t="s">
        <v>330</v>
      </c>
      <c r="D84" s="137" t="s">
        <v>364</v>
      </c>
      <c r="E84" s="137" t="s">
        <v>342</v>
      </c>
      <c r="F84" s="138">
        <v>20000</v>
      </c>
    </row>
    <row r="85" spans="1:6" ht="19.2">
      <c r="A85" s="136">
        <v>45767</v>
      </c>
      <c r="B85" s="137" t="s">
        <v>301</v>
      </c>
      <c r="C85" s="137" t="s">
        <v>277</v>
      </c>
      <c r="D85" s="137" t="s">
        <v>368</v>
      </c>
      <c r="E85" s="137" t="s">
        <v>369</v>
      </c>
      <c r="F85" s="138">
        <v>30000</v>
      </c>
    </row>
    <row r="86" spans="1:6" ht="19.2">
      <c r="A86" s="136">
        <v>45774</v>
      </c>
      <c r="B86" s="137" t="s">
        <v>313</v>
      </c>
      <c r="C86" s="137" t="s">
        <v>282</v>
      </c>
      <c r="D86" s="137" t="s">
        <v>370</v>
      </c>
      <c r="E86" s="137" t="s">
        <v>369</v>
      </c>
      <c r="F86" s="138">
        <v>78000</v>
      </c>
    </row>
    <row r="87" spans="1:6" ht="19.2">
      <c r="A87" s="136">
        <v>45774</v>
      </c>
      <c r="B87" s="137" t="s">
        <v>313</v>
      </c>
      <c r="C87" s="137" t="s">
        <v>284</v>
      </c>
      <c r="D87" s="137" t="s">
        <v>370</v>
      </c>
      <c r="E87" s="137" t="s">
        <v>270</v>
      </c>
      <c r="F87" s="138">
        <v>78000</v>
      </c>
    </row>
    <row r="88" spans="1:6" ht="19.2">
      <c r="A88" s="136">
        <v>45774</v>
      </c>
      <c r="B88" s="137" t="s">
        <v>313</v>
      </c>
      <c r="C88" s="137" t="s">
        <v>287</v>
      </c>
      <c r="D88" s="137" t="s">
        <v>288</v>
      </c>
      <c r="E88" s="137" t="s">
        <v>289</v>
      </c>
      <c r="F88" s="138">
        <v>5000</v>
      </c>
    </row>
    <row r="89" spans="1:6" ht="19.8" thickBot="1">
      <c r="A89" s="140">
        <v>45774</v>
      </c>
      <c r="B89" s="141" t="s">
        <v>297</v>
      </c>
      <c r="C89" s="141" t="s">
        <v>290</v>
      </c>
      <c r="D89" s="141" t="s">
        <v>371</v>
      </c>
      <c r="E89" s="141" t="s">
        <v>289</v>
      </c>
      <c r="F89" s="142">
        <v>8000</v>
      </c>
    </row>
    <row r="90" spans="1:6" ht="19.2">
      <c r="A90" s="132">
        <v>45780</v>
      </c>
      <c r="B90" s="133" t="s">
        <v>353</v>
      </c>
      <c r="C90" s="133" t="s">
        <v>292</v>
      </c>
      <c r="D90" s="133" t="s">
        <v>372</v>
      </c>
      <c r="E90" s="133" t="s">
        <v>270</v>
      </c>
      <c r="F90" s="134">
        <v>50000</v>
      </c>
    </row>
    <row r="91" spans="1:6" ht="19.2">
      <c r="A91" s="136">
        <v>45780</v>
      </c>
      <c r="B91" s="137" t="s">
        <v>313</v>
      </c>
      <c r="C91" s="137" t="s">
        <v>295</v>
      </c>
      <c r="D91" s="137" t="s">
        <v>373</v>
      </c>
      <c r="E91" s="137" t="s">
        <v>270</v>
      </c>
      <c r="F91" s="138">
        <v>250000</v>
      </c>
    </row>
    <row r="92" spans="1:6" ht="19.2">
      <c r="A92" s="136">
        <v>45784</v>
      </c>
      <c r="B92" s="137" t="s">
        <v>276</v>
      </c>
      <c r="C92" s="137" t="s">
        <v>298</v>
      </c>
      <c r="D92" s="137" t="s">
        <v>312</v>
      </c>
      <c r="E92" s="137" t="s">
        <v>310</v>
      </c>
      <c r="F92" s="138">
        <v>45000</v>
      </c>
    </row>
    <row r="93" spans="1:6" ht="19.2">
      <c r="A93" s="136">
        <v>45784</v>
      </c>
      <c r="B93" s="137" t="s">
        <v>276</v>
      </c>
      <c r="C93" s="137" t="s">
        <v>302</v>
      </c>
      <c r="D93" s="137" t="s">
        <v>315</v>
      </c>
      <c r="E93" s="137" t="s">
        <v>310</v>
      </c>
      <c r="F93" s="138">
        <v>34000</v>
      </c>
    </row>
    <row r="94" spans="1:6" ht="19.2">
      <c r="A94" s="136">
        <v>45788</v>
      </c>
      <c r="B94" s="137" t="s">
        <v>313</v>
      </c>
      <c r="C94" s="137" t="s">
        <v>305</v>
      </c>
      <c r="D94" s="137" t="s">
        <v>317</v>
      </c>
      <c r="E94" s="137" t="s">
        <v>310</v>
      </c>
      <c r="F94" s="138">
        <v>68000</v>
      </c>
    </row>
    <row r="95" spans="1:6" ht="19.2">
      <c r="A95" s="136">
        <v>45788</v>
      </c>
      <c r="B95" s="137" t="s">
        <v>313</v>
      </c>
      <c r="C95" s="137" t="s">
        <v>308</v>
      </c>
      <c r="D95" s="137" t="s">
        <v>374</v>
      </c>
      <c r="E95" s="137" t="s">
        <v>310</v>
      </c>
      <c r="F95" s="138">
        <v>68000</v>
      </c>
    </row>
    <row r="96" spans="1:6" ht="19.2">
      <c r="A96" s="136">
        <v>45792</v>
      </c>
      <c r="B96" s="137" t="s">
        <v>301</v>
      </c>
      <c r="C96" s="137" t="s">
        <v>309</v>
      </c>
      <c r="D96" s="137" t="s">
        <v>375</v>
      </c>
      <c r="E96" s="137" t="s">
        <v>320</v>
      </c>
      <c r="F96" s="138">
        <v>80000</v>
      </c>
    </row>
    <row r="97" spans="1:6" ht="19.2">
      <c r="A97" s="136">
        <v>45792</v>
      </c>
      <c r="B97" s="137" t="s">
        <v>301</v>
      </c>
      <c r="C97" s="137" t="s">
        <v>311</v>
      </c>
      <c r="D97" s="137" t="s">
        <v>375</v>
      </c>
      <c r="E97" s="137" t="s">
        <v>320</v>
      </c>
      <c r="F97" s="138">
        <v>100000</v>
      </c>
    </row>
    <row r="98" spans="1:6" ht="19.2">
      <c r="A98" s="136">
        <v>45796</v>
      </c>
      <c r="B98" s="137" t="s">
        <v>281</v>
      </c>
      <c r="C98" s="137" t="s">
        <v>314</v>
      </c>
      <c r="D98" s="137" t="s">
        <v>376</v>
      </c>
      <c r="E98" s="137" t="s">
        <v>320</v>
      </c>
      <c r="F98" s="138">
        <v>120000</v>
      </c>
    </row>
    <row r="99" spans="1:6" ht="19.2">
      <c r="A99" s="136">
        <v>45796</v>
      </c>
      <c r="B99" s="137" t="s">
        <v>281</v>
      </c>
      <c r="C99" s="137" t="s">
        <v>316</v>
      </c>
      <c r="D99" s="137" t="s">
        <v>377</v>
      </c>
      <c r="E99" s="137" t="s">
        <v>270</v>
      </c>
      <c r="F99" s="138">
        <v>120000</v>
      </c>
    </row>
    <row r="100" spans="1:6" ht="19.2">
      <c r="A100" s="136">
        <v>45797</v>
      </c>
      <c r="B100" s="137" t="s">
        <v>301</v>
      </c>
      <c r="C100" s="137" t="s">
        <v>318</v>
      </c>
      <c r="D100" s="137" t="s">
        <v>375</v>
      </c>
      <c r="E100" s="137" t="s">
        <v>320</v>
      </c>
      <c r="F100" s="138">
        <v>45000</v>
      </c>
    </row>
    <row r="101" spans="1:6" ht="19.2">
      <c r="A101" s="136">
        <v>45797</v>
      </c>
      <c r="B101" s="137" t="s">
        <v>301</v>
      </c>
      <c r="C101" s="137" t="s">
        <v>321</v>
      </c>
      <c r="D101" s="137" t="s">
        <v>375</v>
      </c>
      <c r="E101" s="137" t="s">
        <v>320</v>
      </c>
      <c r="F101" s="138">
        <v>45000</v>
      </c>
    </row>
    <row r="102" spans="1:6" ht="19.2">
      <c r="A102" s="136">
        <v>45798</v>
      </c>
      <c r="B102" s="137" t="s">
        <v>276</v>
      </c>
      <c r="C102" s="137" t="s">
        <v>324</v>
      </c>
      <c r="D102" s="137" t="s">
        <v>378</v>
      </c>
      <c r="E102" s="137" t="s">
        <v>326</v>
      </c>
      <c r="F102" s="138">
        <v>1250000</v>
      </c>
    </row>
    <row r="103" spans="1:6" ht="19.2">
      <c r="A103" s="136">
        <v>45798</v>
      </c>
      <c r="B103" s="137" t="s">
        <v>281</v>
      </c>
      <c r="C103" s="137" t="s">
        <v>327</v>
      </c>
      <c r="D103" s="137" t="s">
        <v>379</v>
      </c>
      <c r="E103" s="137" t="s">
        <v>326</v>
      </c>
      <c r="F103" s="138">
        <v>650000</v>
      </c>
    </row>
    <row r="104" spans="1:6" ht="19.2">
      <c r="A104" s="136">
        <v>45798</v>
      </c>
      <c r="B104" s="137" t="s">
        <v>276</v>
      </c>
      <c r="C104" s="137" t="s">
        <v>268</v>
      </c>
      <c r="D104" s="137" t="s">
        <v>378</v>
      </c>
      <c r="E104" s="137" t="s">
        <v>326</v>
      </c>
      <c r="F104" s="138">
        <v>1250000</v>
      </c>
    </row>
    <row r="105" spans="1:6" ht="19.2">
      <c r="A105" s="136">
        <v>45798</v>
      </c>
      <c r="B105" s="137" t="s">
        <v>281</v>
      </c>
      <c r="C105" s="137" t="s">
        <v>272</v>
      </c>
      <c r="D105" s="137" t="s">
        <v>379</v>
      </c>
      <c r="E105" s="137" t="s">
        <v>326</v>
      </c>
      <c r="F105" s="138">
        <v>650000</v>
      </c>
    </row>
    <row r="106" spans="1:6" ht="19.2">
      <c r="A106" s="136">
        <v>45801</v>
      </c>
      <c r="B106" s="137" t="s">
        <v>286</v>
      </c>
      <c r="C106" s="137" t="s">
        <v>330</v>
      </c>
      <c r="D106" s="137" t="s">
        <v>380</v>
      </c>
      <c r="E106" s="137" t="s">
        <v>342</v>
      </c>
      <c r="F106" s="138">
        <v>12000</v>
      </c>
    </row>
    <row r="107" spans="1:6" ht="19.2">
      <c r="A107" s="136">
        <v>45801</v>
      </c>
      <c r="B107" s="137" t="s">
        <v>286</v>
      </c>
      <c r="C107" s="137" t="s">
        <v>277</v>
      </c>
      <c r="D107" s="137" t="s">
        <v>381</v>
      </c>
      <c r="E107" s="137" t="s">
        <v>279</v>
      </c>
      <c r="F107" s="138">
        <v>12000</v>
      </c>
    </row>
    <row r="108" spans="1:6" ht="19.2">
      <c r="A108" s="136">
        <v>45803</v>
      </c>
      <c r="B108" s="137" t="s">
        <v>276</v>
      </c>
      <c r="C108" s="137" t="s">
        <v>282</v>
      </c>
      <c r="D108" s="137" t="s">
        <v>382</v>
      </c>
      <c r="E108" s="137" t="s">
        <v>279</v>
      </c>
      <c r="F108" s="138">
        <v>45000</v>
      </c>
    </row>
    <row r="109" spans="1:6" ht="19.2">
      <c r="A109" s="136">
        <v>45803</v>
      </c>
      <c r="B109" s="137" t="s">
        <v>276</v>
      </c>
      <c r="C109" s="137" t="s">
        <v>284</v>
      </c>
      <c r="D109" s="137" t="s">
        <v>288</v>
      </c>
      <c r="E109" s="137" t="s">
        <v>270</v>
      </c>
      <c r="F109" s="138">
        <v>45000</v>
      </c>
    </row>
    <row r="110" spans="1:6" ht="19.2">
      <c r="A110" s="136">
        <v>45804</v>
      </c>
      <c r="B110" s="137" t="s">
        <v>276</v>
      </c>
      <c r="C110" s="137" t="s">
        <v>287</v>
      </c>
      <c r="D110" s="137" t="s">
        <v>288</v>
      </c>
      <c r="E110" s="137" t="s">
        <v>289</v>
      </c>
      <c r="F110" s="138">
        <v>55000</v>
      </c>
    </row>
    <row r="111" spans="1:6" ht="19.2">
      <c r="A111" s="136">
        <v>45804</v>
      </c>
      <c r="B111" s="137" t="s">
        <v>276</v>
      </c>
      <c r="C111" s="137" t="s">
        <v>290</v>
      </c>
      <c r="D111" s="137" t="s">
        <v>291</v>
      </c>
      <c r="E111" s="137" t="s">
        <v>289</v>
      </c>
      <c r="F111" s="138">
        <v>55000</v>
      </c>
    </row>
    <row r="112" spans="1:6" ht="19.2">
      <c r="A112" s="136">
        <v>45805</v>
      </c>
      <c r="B112" s="137" t="s">
        <v>276</v>
      </c>
      <c r="C112" s="137" t="s">
        <v>292</v>
      </c>
      <c r="D112" s="137" t="s">
        <v>303</v>
      </c>
      <c r="E112" s="137" t="s">
        <v>294</v>
      </c>
      <c r="F112" s="138">
        <v>30000</v>
      </c>
    </row>
    <row r="113" spans="1:6" ht="19.2">
      <c r="A113" s="136">
        <v>45805</v>
      </c>
      <c r="B113" s="137" t="s">
        <v>276</v>
      </c>
      <c r="C113" s="137" t="s">
        <v>295</v>
      </c>
      <c r="D113" s="137" t="s">
        <v>312</v>
      </c>
      <c r="E113" s="137" t="s">
        <v>310</v>
      </c>
      <c r="F113" s="138">
        <v>30000</v>
      </c>
    </row>
    <row r="114" spans="1:6" ht="19.2">
      <c r="A114" s="136">
        <v>45806</v>
      </c>
      <c r="B114" s="137" t="s">
        <v>301</v>
      </c>
      <c r="C114" s="137" t="s">
        <v>361</v>
      </c>
      <c r="D114" s="137" t="s">
        <v>315</v>
      </c>
      <c r="E114" s="137" t="s">
        <v>351</v>
      </c>
      <c r="F114" s="138">
        <v>350000</v>
      </c>
    </row>
    <row r="115" spans="1:6" ht="19.2">
      <c r="A115" s="136">
        <v>45806</v>
      </c>
      <c r="B115" s="137" t="s">
        <v>297</v>
      </c>
      <c r="C115" s="137" t="s">
        <v>336</v>
      </c>
      <c r="D115" s="137" t="s">
        <v>317</v>
      </c>
      <c r="E115" s="137" t="s">
        <v>351</v>
      </c>
      <c r="F115" s="138">
        <v>350000</v>
      </c>
    </row>
    <row r="116" spans="1:6" ht="19.2">
      <c r="A116" s="136">
        <v>45807</v>
      </c>
      <c r="B116" s="137" t="s">
        <v>297</v>
      </c>
      <c r="C116" s="137" t="s">
        <v>337</v>
      </c>
      <c r="D116" s="137" t="s">
        <v>383</v>
      </c>
      <c r="E116" s="137" t="s">
        <v>351</v>
      </c>
      <c r="F116" s="138">
        <v>54000</v>
      </c>
    </row>
    <row r="117" spans="1:6" ht="19.8" thickBot="1">
      <c r="A117" s="140">
        <v>45807</v>
      </c>
      <c r="B117" s="141" t="s">
        <v>276</v>
      </c>
      <c r="C117" s="141" t="s">
        <v>338</v>
      </c>
      <c r="D117" s="141" t="s">
        <v>384</v>
      </c>
      <c r="E117" s="141" t="s">
        <v>351</v>
      </c>
      <c r="F117" s="142">
        <v>54000</v>
      </c>
    </row>
    <row r="118" spans="1:6" ht="19.2">
      <c r="A118" s="132">
        <v>45811</v>
      </c>
      <c r="B118" s="133" t="s">
        <v>301</v>
      </c>
      <c r="C118" s="133" t="s">
        <v>339</v>
      </c>
      <c r="D118" s="133" t="s">
        <v>362</v>
      </c>
      <c r="E118" s="133" t="s">
        <v>326</v>
      </c>
      <c r="F118" s="134">
        <v>2000000</v>
      </c>
    </row>
    <row r="119" spans="1:6" ht="19.2">
      <c r="A119" s="136">
        <v>45811</v>
      </c>
      <c r="B119" s="137" t="s">
        <v>301</v>
      </c>
      <c r="C119" s="137" t="s">
        <v>340</v>
      </c>
      <c r="D119" s="137" t="s">
        <v>362</v>
      </c>
      <c r="E119" s="137" t="s">
        <v>326</v>
      </c>
      <c r="F119" s="138">
        <v>2000000</v>
      </c>
    </row>
    <row r="120" spans="1:6" ht="19.2">
      <c r="A120" s="136">
        <v>45813</v>
      </c>
      <c r="B120" s="137" t="s">
        <v>353</v>
      </c>
      <c r="C120" s="137" t="s">
        <v>343</v>
      </c>
      <c r="D120" s="137" t="s">
        <v>385</v>
      </c>
      <c r="E120" s="137" t="s">
        <v>326</v>
      </c>
      <c r="F120" s="138">
        <v>120000</v>
      </c>
    </row>
    <row r="121" spans="1:6" ht="19.2">
      <c r="A121" s="136">
        <v>45813</v>
      </c>
      <c r="B121" s="137" t="s">
        <v>353</v>
      </c>
      <c r="C121" s="137" t="s">
        <v>345</v>
      </c>
      <c r="D121" s="137" t="s">
        <v>386</v>
      </c>
      <c r="E121" s="137" t="s">
        <v>300</v>
      </c>
      <c r="F121" s="138">
        <v>120000</v>
      </c>
    </row>
    <row r="122" spans="1:6" ht="19.2">
      <c r="A122" s="136">
        <v>45816</v>
      </c>
      <c r="B122" s="137" t="s">
        <v>281</v>
      </c>
      <c r="C122" s="137" t="s">
        <v>318</v>
      </c>
      <c r="D122" s="137" t="s">
        <v>379</v>
      </c>
      <c r="E122" s="137" t="s">
        <v>326</v>
      </c>
      <c r="F122" s="138">
        <v>92000</v>
      </c>
    </row>
    <row r="123" spans="1:6" ht="19.2">
      <c r="A123" s="136">
        <v>45816</v>
      </c>
      <c r="B123" s="137" t="s">
        <v>281</v>
      </c>
      <c r="C123" s="137" t="s">
        <v>321</v>
      </c>
      <c r="D123" s="137" t="s">
        <v>379</v>
      </c>
      <c r="E123" s="137" t="s">
        <v>326</v>
      </c>
      <c r="F123" s="138">
        <v>92000</v>
      </c>
    </row>
    <row r="124" spans="1:6" ht="19.2">
      <c r="A124" s="136">
        <v>45817</v>
      </c>
      <c r="B124" s="137" t="s">
        <v>301</v>
      </c>
      <c r="C124" s="137" t="s">
        <v>324</v>
      </c>
      <c r="D124" s="137" t="s">
        <v>387</v>
      </c>
      <c r="E124" s="137" t="s">
        <v>363</v>
      </c>
      <c r="F124" s="138">
        <v>45000</v>
      </c>
    </row>
    <row r="125" spans="1:6" ht="19.2">
      <c r="A125" s="136">
        <v>45817</v>
      </c>
      <c r="B125" s="137" t="s">
        <v>301</v>
      </c>
      <c r="C125" s="137" t="s">
        <v>327</v>
      </c>
      <c r="D125" s="137" t="s">
        <v>368</v>
      </c>
      <c r="E125" s="137" t="s">
        <v>363</v>
      </c>
      <c r="F125" s="138">
        <v>45000</v>
      </c>
    </row>
    <row r="126" spans="1:6" ht="19.2">
      <c r="A126" s="136">
        <v>45821</v>
      </c>
      <c r="B126" s="137" t="s">
        <v>276</v>
      </c>
      <c r="C126" s="137" t="s">
        <v>268</v>
      </c>
      <c r="D126" s="137" t="s">
        <v>278</v>
      </c>
      <c r="E126" s="137" t="s">
        <v>279</v>
      </c>
      <c r="F126" s="138">
        <v>12000</v>
      </c>
    </row>
    <row r="127" spans="1:6" ht="19.2">
      <c r="A127" s="136">
        <v>45821</v>
      </c>
      <c r="B127" s="137" t="s">
        <v>174</v>
      </c>
      <c r="C127" s="137" t="s">
        <v>272</v>
      </c>
      <c r="D127" s="137" t="s">
        <v>278</v>
      </c>
      <c r="E127" s="137" t="s">
        <v>279</v>
      </c>
      <c r="F127" s="138">
        <v>12000</v>
      </c>
    </row>
    <row r="128" spans="1:6" ht="19.2">
      <c r="A128" s="136">
        <v>45822</v>
      </c>
      <c r="B128" s="137" t="s">
        <v>388</v>
      </c>
      <c r="C128" s="137" t="s">
        <v>330</v>
      </c>
      <c r="D128" s="137" t="s">
        <v>278</v>
      </c>
      <c r="E128" s="137" t="s">
        <v>279</v>
      </c>
      <c r="F128" s="138">
        <v>120000</v>
      </c>
    </row>
    <row r="129" spans="1:6" ht="19.2">
      <c r="A129" s="136">
        <v>45822</v>
      </c>
      <c r="B129" s="137" t="s">
        <v>388</v>
      </c>
      <c r="C129" s="137" t="s">
        <v>277</v>
      </c>
      <c r="D129" s="137" t="s">
        <v>278</v>
      </c>
      <c r="E129" s="137" t="s">
        <v>279</v>
      </c>
      <c r="F129" s="138">
        <v>120000</v>
      </c>
    </row>
    <row r="130" spans="1:6" ht="19.2">
      <c r="A130" s="136">
        <v>45823</v>
      </c>
      <c r="B130" s="137" t="s">
        <v>301</v>
      </c>
      <c r="C130" s="137" t="s">
        <v>282</v>
      </c>
      <c r="D130" s="137" t="s">
        <v>389</v>
      </c>
      <c r="E130" s="137" t="s">
        <v>270</v>
      </c>
      <c r="F130" s="138">
        <v>14000</v>
      </c>
    </row>
    <row r="131" spans="1:6" ht="19.2">
      <c r="A131" s="136">
        <v>45823</v>
      </c>
      <c r="B131" s="137" t="s">
        <v>301</v>
      </c>
      <c r="C131" s="137" t="s">
        <v>284</v>
      </c>
      <c r="D131" s="137" t="s">
        <v>288</v>
      </c>
      <c r="E131" s="137" t="s">
        <v>289</v>
      </c>
      <c r="F131" s="138">
        <v>14000</v>
      </c>
    </row>
    <row r="132" spans="1:6" ht="19.2">
      <c r="A132" s="136">
        <v>45825</v>
      </c>
      <c r="B132" s="137" t="s">
        <v>301</v>
      </c>
      <c r="C132" s="137" t="s">
        <v>287</v>
      </c>
      <c r="D132" s="137" t="s">
        <v>291</v>
      </c>
      <c r="E132" s="137" t="s">
        <v>289</v>
      </c>
      <c r="F132" s="138">
        <v>12000</v>
      </c>
    </row>
    <row r="133" spans="1:6" ht="19.2">
      <c r="A133" s="136">
        <v>45825</v>
      </c>
      <c r="B133" s="137" t="s">
        <v>301</v>
      </c>
      <c r="C133" s="137" t="s">
        <v>290</v>
      </c>
      <c r="D133" s="137" t="s">
        <v>303</v>
      </c>
      <c r="E133" s="137" t="s">
        <v>294</v>
      </c>
      <c r="F133" s="138">
        <v>12000</v>
      </c>
    </row>
    <row r="134" spans="1:6" ht="19.2">
      <c r="A134" s="136">
        <v>45826</v>
      </c>
      <c r="B134" s="137" t="s">
        <v>313</v>
      </c>
      <c r="C134" s="137" t="s">
        <v>292</v>
      </c>
      <c r="D134" s="137" t="s">
        <v>374</v>
      </c>
      <c r="E134" s="137" t="s">
        <v>310</v>
      </c>
      <c r="F134" s="138">
        <v>56000</v>
      </c>
    </row>
    <row r="135" spans="1:6" ht="19.2">
      <c r="A135" s="136">
        <v>45826</v>
      </c>
      <c r="B135" s="137" t="s">
        <v>313</v>
      </c>
      <c r="C135" s="137" t="s">
        <v>295</v>
      </c>
      <c r="D135" s="137" t="s">
        <v>390</v>
      </c>
      <c r="E135" s="137" t="s">
        <v>351</v>
      </c>
      <c r="F135" s="138">
        <v>56000</v>
      </c>
    </row>
    <row r="136" spans="1:6" ht="19.2">
      <c r="A136" s="136">
        <v>45827</v>
      </c>
      <c r="B136" s="137" t="s">
        <v>281</v>
      </c>
      <c r="C136" s="137" t="s">
        <v>298</v>
      </c>
      <c r="D136" s="137" t="s">
        <v>376</v>
      </c>
      <c r="E136" s="137" t="s">
        <v>351</v>
      </c>
      <c r="F136" s="138">
        <v>450000</v>
      </c>
    </row>
    <row r="137" spans="1:6" ht="19.2">
      <c r="A137" s="136">
        <v>45827</v>
      </c>
      <c r="B137" s="137" t="s">
        <v>281</v>
      </c>
      <c r="C137" s="137" t="s">
        <v>302</v>
      </c>
      <c r="D137" s="137" t="s">
        <v>376</v>
      </c>
      <c r="E137" s="137" t="s">
        <v>351</v>
      </c>
      <c r="F137" s="138">
        <v>450000</v>
      </c>
    </row>
    <row r="138" spans="1:6" ht="19.2">
      <c r="A138" s="136">
        <v>45828</v>
      </c>
      <c r="B138" s="137" t="s">
        <v>304</v>
      </c>
      <c r="C138" s="137" t="s">
        <v>305</v>
      </c>
      <c r="D138" s="137" t="s">
        <v>375</v>
      </c>
      <c r="E138" s="137" t="s">
        <v>351</v>
      </c>
      <c r="F138" s="138">
        <v>350000</v>
      </c>
    </row>
    <row r="139" spans="1:6" ht="19.2">
      <c r="A139" s="136">
        <v>45828</v>
      </c>
      <c r="B139" s="137" t="s">
        <v>301</v>
      </c>
      <c r="C139" s="137" t="s">
        <v>308</v>
      </c>
      <c r="D139" s="137" t="s">
        <v>362</v>
      </c>
      <c r="E139" s="137" t="s">
        <v>326</v>
      </c>
      <c r="F139" s="138">
        <v>600000</v>
      </c>
    </row>
    <row r="140" spans="1:6" ht="19.2">
      <c r="A140" s="136">
        <v>45828</v>
      </c>
      <c r="B140" s="137" t="s">
        <v>297</v>
      </c>
      <c r="C140" s="137" t="s">
        <v>309</v>
      </c>
      <c r="D140" s="137" t="s">
        <v>391</v>
      </c>
      <c r="E140" s="137" t="s">
        <v>326</v>
      </c>
      <c r="F140" s="138">
        <v>350000</v>
      </c>
    </row>
    <row r="141" spans="1:6" ht="19.2">
      <c r="A141" s="136">
        <v>45828</v>
      </c>
      <c r="B141" s="137" t="s">
        <v>297</v>
      </c>
      <c r="C141" s="137" t="s">
        <v>311</v>
      </c>
      <c r="D141" s="137" t="s">
        <v>391</v>
      </c>
      <c r="E141" s="137" t="s">
        <v>326</v>
      </c>
      <c r="F141" s="138">
        <v>600000</v>
      </c>
    </row>
    <row r="142" spans="1:6" ht="19.2">
      <c r="A142" s="136">
        <v>45829</v>
      </c>
      <c r="B142" s="137" t="s">
        <v>276</v>
      </c>
      <c r="C142" s="137" t="s">
        <v>314</v>
      </c>
      <c r="D142" s="137" t="s">
        <v>357</v>
      </c>
      <c r="E142" s="137" t="s">
        <v>300</v>
      </c>
      <c r="F142" s="138">
        <v>6900</v>
      </c>
    </row>
    <row r="143" spans="1:6" ht="19.2">
      <c r="A143" s="136">
        <v>45829</v>
      </c>
      <c r="B143" s="137" t="s">
        <v>276</v>
      </c>
      <c r="C143" s="137" t="s">
        <v>316</v>
      </c>
      <c r="D143" s="137" t="s">
        <v>378</v>
      </c>
      <c r="E143" s="137" t="s">
        <v>326</v>
      </c>
      <c r="F143" s="138">
        <v>6900</v>
      </c>
    </row>
    <row r="144" spans="1:6" ht="19.2">
      <c r="A144" s="136">
        <v>45831</v>
      </c>
      <c r="B144" s="137" t="s">
        <v>353</v>
      </c>
      <c r="C144" s="137" t="s">
        <v>318</v>
      </c>
      <c r="D144" s="137" t="s">
        <v>385</v>
      </c>
      <c r="E144" s="137" t="s">
        <v>326</v>
      </c>
      <c r="F144" s="138">
        <v>100000</v>
      </c>
    </row>
    <row r="145" spans="1:6" ht="19.2">
      <c r="A145" s="136">
        <v>45831</v>
      </c>
      <c r="B145" s="137" t="s">
        <v>353</v>
      </c>
      <c r="C145" s="137" t="s">
        <v>321</v>
      </c>
      <c r="D145" s="137" t="s">
        <v>312</v>
      </c>
      <c r="E145" s="137" t="s">
        <v>310</v>
      </c>
      <c r="F145" s="138">
        <v>145000</v>
      </c>
    </row>
    <row r="146" spans="1:6" ht="19.2">
      <c r="A146" s="136">
        <v>45831</v>
      </c>
      <c r="B146" s="137" t="s">
        <v>281</v>
      </c>
      <c r="C146" s="137" t="s">
        <v>324</v>
      </c>
      <c r="D146" s="137" t="s">
        <v>315</v>
      </c>
      <c r="E146" s="137" t="s">
        <v>310</v>
      </c>
      <c r="F146" s="138">
        <v>100000</v>
      </c>
    </row>
    <row r="147" spans="1:6" ht="19.2">
      <c r="A147" s="136">
        <v>45831</v>
      </c>
      <c r="B147" s="137" t="s">
        <v>286</v>
      </c>
      <c r="C147" s="137" t="s">
        <v>327</v>
      </c>
      <c r="D147" s="137" t="s">
        <v>317</v>
      </c>
      <c r="E147" s="137" t="s">
        <v>310</v>
      </c>
      <c r="F147" s="138">
        <v>145000</v>
      </c>
    </row>
    <row r="148" spans="1:6" ht="19.2">
      <c r="A148" s="136">
        <v>45833</v>
      </c>
      <c r="B148" s="137" t="s">
        <v>301</v>
      </c>
      <c r="C148" s="137" t="s">
        <v>361</v>
      </c>
      <c r="D148" s="137" t="s">
        <v>293</v>
      </c>
      <c r="E148" s="137" t="s">
        <v>294</v>
      </c>
      <c r="F148" s="138">
        <v>80000</v>
      </c>
    </row>
    <row r="149" spans="1:6" ht="19.2">
      <c r="A149" s="136">
        <v>45833</v>
      </c>
      <c r="B149" s="137" t="s">
        <v>353</v>
      </c>
      <c r="C149" s="137" t="s">
        <v>336</v>
      </c>
      <c r="D149" s="137" t="s">
        <v>392</v>
      </c>
      <c r="E149" s="137" t="s">
        <v>300</v>
      </c>
      <c r="F149" s="138">
        <v>450000</v>
      </c>
    </row>
    <row r="150" spans="1:6" ht="19.2">
      <c r="A150" s="136">
        <v>45833</v>
      </c>
      <c r="B150" s="137" t="s">
        <v>301</v>
      </c>
      <c r="C150" s="137" t="s">
        <v>337</v>
      </c>
      <c r="D150" s="137" t="s">
        <v>315</v>
      </c>
      <c r="E150" s="137" t="s">
        <v>310</v>
      </c>
      <c r="F150" s="138">
        <v>80000</v>
      </c>
    </row>
    <row r="151" spans="1:6" ht="19.2">
      <c r="A151" s="136">
        <v>45833</v>
      </c>
      <c r="B151" s="137" t="s">
        <v>301</v>
      </c>
      <c r="C151" s="137" t="s">
        <v>338</v>
      </c>
      <c r="D151" s="137" t="s">
        <v>317</v>
      </c>
      <c r="E151" s="137" t="s">
        <v>369</v>
      </c>
      <c r="F151" s="138">
        <v>450000</v>
      </c>
    </row>
    <row r="152" spans="1:6" ht="19.2">
      <c r="A152" s="136">
        <v>45835</v>
      </c>
      <c r="B152" s="137" t="s">
        <v>281</v>
      </c>
      <c r="C152" s="137" t="s">
        <v>339</v>
      </c>
      <c r="D152" s="137" t="s">
        <v>285</v>
      </c>
      <c r="E152" s="137" t="s">
        <v>270</v>
      </c>
      <c r="F152" s="138">
        <v>120000</v>
      </c>
    </row>
    <row r="153" spans="1:6" ht="19.2">
      <c r="A153" s="136">
        <v>45835</v>
      </c>
      <c r="B153" s="137" t="s">
        <v>174</v>
      </c>
      <c r="C153" s="137" t="s">
        <v>340</v>
      </c>
      <c r="D153" s="137" t="s">
        <v>331</v>
      </c>
      <c r="E153" s="137" t="s">
        <v>320</v>
      </c>
      <c r="F153" s="138">
        <v>240000</v>
      </c>
    </row>
    <row r="154" spans="1:6" ht="19.2">
      <c r="A154" s="136">
        <v>45835</v>
      </c>
      <c r="B154" s="137" t="s">
        <v>281</v>
      </c>
      <c r="C154" s="137" t="s">
        <v>343</v>
      </c>
      <c r="D154" s="137" t="s">
        <v>393</v>
      </c>
      <c r="E154" s="137" t="s">
        <v>326</v>
      </c>
      <c r="F154" s="138">
        <v>120000</v>
      </c>
    </row>
    <row r="155" spans="1:6" ht="19.2">
      <c r="A155" s="136">
        <v>45835</v>
      </c>
      <c r="B155" s="137" t="s">
        <v>353</v>
      </c>
      <c r="C155" s="137" t="s">
        <v>345</v>
      </c>
      <c r="D155" s="137" t="s">
        <v>394</v>
      </c>
      <c r="E155" s="137" t="s">
        <v>320</v>
      </c>
      <c r="F155" s="138">
        <v>240000</v>
      </c>
    </row>
    <row r="156" spans="1:6">
      <c r="A156" s="143"/>
      <c r="B156" s="143"/>
      <c r="C156" s="143"/>
      <c r="D156" s="143"/>
      <c r="E156" s="143"/>
      <c r="F156" s="131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748B-76C6-4DB5-A87C-5B182939E0D7}">
  <dimension ref="A1:I19"/>
  <sheetViews>
    <sheetView workbookViewId="0">
      <selection activeCell="E19" sqref="E19"/>
    </sheetView>
  </sheetViews>
  <sheetFormatPr defaultRowHeight="17.399999999999999"/>
  <cols>
    <col min="1" max="1" width="11" customWidth="1"/>
    <col min="2" max="3" width="10.69921875" customWidth="1"/>
    <col min="4" max="4" width="11.69921875" customWidth="1"/>
    <col min="5" max="5" width="14.5" customWidth="1"/>
    <col min="7" max="7" width="5.69921875" customWidth="1"/>
  </cols>
  <sheetData>
    <row r="1" spans="1:9" ht="30.75" customHeight="1">
      <c r="A1" s="217" t="s">
        <v>153</v>
      </c>
      <c r="B1" s="217"/>
      <c r="C1" s="217"/>
      <c r="D1" s="217"/>
      <c r="E1" s="217"/>
      <c r="F1" s="76"/>
    </row>
    <row r="2" spans="1:9" ht="9.75" customHeight="1"/>
    <row r="3" spans="1:9">
      <c r="A3" s="225" t="s">
        <v>134</v>
      </c>
      <c r="B3" s="227" t="s">
        <v>154</v>
      </c>
      <c r="C3" s="228"/>
      <c r="D3" s="225" t="s">
        <v>155</v>
      </c>
      <c r="E3" s="225" t="s">
        <v>156</v>
      </c>
      <c r="G3" s="77" t="s">
        <v>157</v>
      </c>
      <c r="H3" s="78"/>
    </row>
    <row r="4" spans="1:9">
      <c r="A4" s="226"/>
      <c r="B4" s="124" t="s">
        <v>245</v>
      </c>
      <c r="C4" s="124" t="s">
        <v>246</v>
      </c>
      <c r="D4" s="226"/>
      <c r="E4" s="226"/>
      <c r="G4" s="79" t="s">
        <v>128</v>
      </c>
      <c r="H4" s="77" t="s">
        <v>158</v>
      </c>
    </row>
    <row r="5" spans="1:9">
      <c r="A5" s="72" t="s">
        <v>140</v>
      </c>
      <c r="B5" s="74"/>
      <c r="C5" s="74"/>
      <c r="D5" s="74">
        <f>B5+C5</f>
        <v>0</v>
      </c>
      <c r="E5" s="74"/>
    </row>
    <row r="6" spans="1:9">
      <c r="A6" s="72" t="s">
        <v>141</v>
      </c>
      <c r="B6" s="74"/>
      <c r="C6" s="74"/>
      <c r="D6" s="74">
        <f t="shared" ref="D6:D13" si="0">B6+C6</f>
        <v>0</v>
      </c>
      <c r="E6" s="74"/>
      <c r="G6" t="s">
        <v>159</v>
      </c>
    </row>
    <row r="7" spans="1:9">
      <c r="A7" s="72" t="s">
        <v>142</v>
      </c>
      <c r="B7" s="74"/>
      <c r="C7" s="74"/>
      <c r="D7" s="74">
        <f t="shared" si="0"/>
        <v>0</v>
      </c>
      <c r="E7" s="74"/>
      <c r="G7" s="79" t="s">
        <v>128</v>
      </c>
      <c r="H7" t="s">
        <v>160</v>
      </c>
    </row>
    <row r="8" spans="1:9">
      <c r="A8" s="72" t="s">
        <v>143</v>
      </c>
      <c r="B8" s="74"/>
      <c r="C8" s="74"/>
      <c r="D8" s="74">
        <f t="shared" si="0"/>
        <v>0</v>
      </c>
      <c r="E8" s="74"/>
      <c r="H8" t="s">
        <v>161</v>
      </c>
    </row>
    <row r="9" spans="1:9">
      <c r="A9" s="72" t="s">
        <v>144</v>
      </c>
      <c r="B9" s="74"/>
      <c r="C9" s="74"/>
      <c r="D9" s="74">
        <f t="shared" si="0"/>
        <v>0</v>
      </c>
      <c r="E9" s="74"/>
      <c r="H9" t="s">
        <v>162</v>
      </c>
      <c r="I9" s="46" t="s">
        <v>167</v>
      </c>
    </row>
    <row r="10" spans="1:9">
      <c r="A10" s="72" t="s">
        <v>145</v>
      </c>
      <c r="B10" s="74"/>
      <c r="C10" s="74"/>
      <c r="D10" s="74">
        <f t="shared" si="0"/>
        <v>0</v>
      </c>
      <c r="E10" s="74"/>
      <c r="H10" t="s">
        <v>163</v>
      </c>
      <c r="I10" s="46" t="s">
        <v>168</v>
      </c>
    </row>
    <row r="11" spans="1:9">
      <c r="A11" s="72" t="s">
        <v>146</v>
      </c>
      <c r="B11" s="74"/>
      <c r="C11" s="74"/>
      <c r="D11" s="74">
        <f t="shared" si="0"/>
        <v>0</v>
      </c>
      <c r="E11" s="74"/>
      <c r="H11" t="s">
        <v>164</v>
      </c>
      <c r="I11" s="46" t="s">
        <v>169</v>
      </c>
    </row>
    <row r="12" spans="1:9">
      <c r="A12" s="72" t="s">
        <v>147</v>
      </c>
      <c r="B12" s="74"/>
      <c r="C12" s="74"/>
      <c r="D12" s="74">
        <f t="shared" si="0"/>
        <v>0</v>
      </c>
      <c r="E12" s="74"/>
      <c r="H12" t="s">
        <v>165</v>
      </c>
      <c r="I12" s="46" t="s">
        <v>170</v>
      </c>
    </row>
    <row r="13" spans="1:9">
      <c r="A13" s="72" t="s">
        <v>148</v>
      </c>
      <c r="B13" s="74"/>
      <c r="C13" s="74"/>
      <c r="D13" s="74">
        <f t="shared" si="0"/>
        <v>0</v>
      </c>
      <c r="E13" s="74"/>
      <c r="H13" t="s">
        <v>166</v>
      </c>
      <c r="I13" s="46" t="s">
        <v>171</v>
      </c>
    </row>
    <row r="15" spans="1:9">
      <c r="D15" s="123" t="s">
        <v>162</v>
      </c>
      <c r="E15" s="102"/>
    </row>
    <row r="16" spans="1:9">
      <c r="D16" s="123" t="s">
        <v>163</v>
      </c>
      <c r="E16" s="102"/>
    </row>
    <row r="17" spans="4:5">
      <c r="D17" s="123" t="s">
        <v>164</v>
      </c>
      <c r="E17" s="102"/>
    </row>
    <row r="18" spans="4:5">
      <c r="D18" s="123" t="s">
        <v>165</v>
      </c>
      <c r="E18" s="102"/>
    </row>
    <row r="19" spans="4:5">
      <c r="D19" s="123" t="s">
        <v>166</v>
      </c>
      <c r="E19" s="102"/>
    </row>
  </sheetData>
  <mergeCells count="5">
    <mergeCell ref="A1:E1"/>
    <mergeCell ref="A3:A4"/>
    <mergeCell ref="B3:C3"/>
    <mergeCell ref="D3:D4"/>
    <mergeCell ref="E3:E4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D8D37-BAD5-423F-A757-6F76F9A16181}">
  <dimension ref="A1:H20"/>
  <sheetViews>
    <sheetView workbookViewId="0">
      <selection activeCell="I14" sqref="I14"/>
    </sheetView>
  </sheetViews>
  <sheetFormatPr defaultRowHeight="17.399999999999999"/>
  <cols>
    <col min="2" max="2" width="12.3984375" bestFit="1" customWidth="1"/>
    <col min="3" max="3" width="12.796875" bestFit="1" customWidth="1"/>
    <col min="4" max="4" width="11.296875" bestFit="1" customWidth="1"/>
    <col min="5" max="5" width="8.59765625" bestFit="1" customWidth="1"/>
    <col min="6" max="6" width="11.69921875" bestFit="1" customWidth="1"/>
    <col min="7" max="7" width="4.69921875" customWidth="1"/>
  </cols>
  <sheetData>
    <row r="1" spans="1:8" ht="25.2">
      <c r="A1" s="231" t="s">
        <v>197</v>
      </c>
      <c r="B1" s="231"/>
      <c r="C1" s="231"/>
      <c r="D1" s="231"/>
      <c r="E1" s="231"/>
      <c r="F1" s="231"/>
    </row>
    <row r="2" spans="1:8" ht="9" customHeight="1">
      <c r="A2" s="92"/>
      <c r="B2" s="92"/>
      <c r="C2" s="92"/>
      <c r="D2" s="92"/>
      <c r="E2" s="92"/>
      <c r="F2" s="92"/>
    </row>
    <row r="3" spans="1:8">
      <c r="A3" s="93" t="s">
        <v>198</v>
      </c>
      <c r="B3" s="94" t="s">
        <v>199</v>
      </c>
      <c r="C3" s="95" t="s">
        <v>200</v>
      </c>
      <c r="D3" s="95" t="s">
        <v>201</v>
      </c>
      <c r="E3" s="96" t="s">
        <v>202</v>
      </c>
      <c r="F3" s="95" t="s">
        <v>203</v>
      </c>
    </row>
    <row r="4" spans="1:8">
      <c r="A4" s="97" t="s">
        <v>208</v>
      </c>
      <c r="B4" s="97" t="s">
        <v>209</v>
      </c>
      <c r="C4" s="98">
        <v>20000000</v>
      </c>
      <c r="D4" s="98">
        <v>29800</v>
      </c>
      <c r="E4" s="99">
        <v>27</v>
      </c>
      <c r="F4" s="98">
        <f>D4*E4</f>
        <v>804600</v>
      </c>
      <c r="H4" t="s">
        <v>255</v>
      </c>
    </row>
    <row r="5" spans="1:8">
      <c r="A5" s="97" t="s">
        <v>208</v>
      </c>
      <c r="B5" s="97" t="s">
        <v>205</v>
      </c>
      <c r="C5" s="98">
        <v>10000000</v>
      </c>
      <c r="D5" s="98">
        <v>178000</v>
      </c>
      <c r="E5" s="99">
        <v>10</v>
      </c>
      <c r="F5" s="98">
        <f>D5*E5</f>
        <v>1780000</v>
      </c>
      <c r="H5" t="s">
        <v>256</v>
      </c>
    </row>
    <row r="6" spans="1:8">
      <c r="A6" s="232" t="s">
        <v>250</v>
      </c>
      <c r="B6" s="233"/>
      <c r="C6" s="126"/>
      <c r="D6" s="126"/>
      <c r="E6" s="127"/>
      <c r="F6" s="126"/>
      <c r="H6" t="s">
        <v>257</v>
      </c>
    </row>
    <row r="7" spans="1:8">
      <c r="A7" s="97" t="s">
        <v>204</v>
      </c>
      <c r="B7" s="97" t="s">
        <v>205</v>
      </c>
      <c r="C7" s="98">
        <v>80000000</v>
      </c>
      <c r="D7" s="98">
        <v>248000</v>
      </c>
      <c r="E7" s="99">
        <v>52</v>
      </c>
      <c r="F7" s="98">
        <f>D7*E7</f>
        <v>12896000</v>
      </c>
      <c r="H7" t="s">
        <v>258</v>
      </c>
    </row>
    <row r="8" spans="1:8">
      <c r="A8" s="97" t="s">
        <v>204</v>
      </c>
      <c r="B8" s="97" t="s">
        <v>209</v>
      </c>
      <c r="C8" s="98">
        <v>20000000</v>
      </c>
      <c r="D8" s="98">
        <v>23800</v>
      </c>
      <c r="E8" s="99">
        <v>51</v>
      </c>
      <c r="F8" s="98">
        <f t="shared" ref="F8" si="0">D8*E8</f>
        <v>1213800</v>
      </c>
    </row>
    <row r="9" spans="1:8">
      <c r="A9" s="97" t="s">
        <v>204</v>
      </c>
      <c r="B9" s="97" t="s">
        <v>211</v>
      </c>
      <c r="C9" s="98">
        <v>20000000</v>
      </c>
      <c r="D9" s="98">
        <v>21450</v>
      </c>
      <c r="E9" s="99">
        <v>10</v>
      </c>
      <c r="F9" s="98">
        <f>D9*E9</f>
        <v>214500</v>
      </c>
    </row>
    <row r="10" spans="1:8">
      <c r="A10" s="232" t="s">
        <v>251</v>
      </c>
      <c r="B10" s="233"/>
      <c r="C10" s="126"/>
      <c r="D10" s="126"/>
      <c r="E10" s="127"/>
      <c r="F10" s="126"/>
    </row>
    <row r="11" spans="1:8">
      <c r="A11" s="97" t="s">
        <v>210</v>
      </c>
      <c r="B11" s="97" t="s">
        <v>207</v>
      </c>
      <c r="C11" s="98">
        <v>50000000</v>
      </c>
      <c r="D11" s="98">
        <v>134000</v>
      </c>
      <c r="E11" s="99">
        <v>29</v>
      </c>
      <c r="F11" s="98">
        <f>D11*E11</f>
        <v>3886000</v>
      </c>
    </row>
    <row r="12" spans="1:8">
      <c r="A12" s="97" t="s">
        <v>210</v>
      </c>
      <c r="B12" s="97" t="s">
        <v>214</v>
      </c>
      <c r="C12" s="98">
        <v>30000000</v>
      </c>
      <c r="D12" s="98">
        <v>98000</v>
      </c>
      <c r="E12" s="99">
        <v>35</v>
      </c>
      <c r="F12" s="98">
        <f>D12*E12</f>
        <v>3430000</v>
      </c>
    </row>
    <row r="13" spans="1:8">
      <c r="A13" s="97" t="s">
        <v>210</v>
      </c>
      <c r="B13" s="97" t="s">
        <v>212</v>
      </c>
      <c r="C13" s="98">
        <v>30000000</v>
      </c>
      <c r="D13" s="98">
        <v>34700</v>
      </c>
      <c r="E13" s="99">
        <v>5</v>
      </c>
      <c r="F13" s="98">
        <f>D13*E13</f>
        <v>173500</v>
      </c>
    </row>
    <row r="14" spans="1:8">
      <c r="A14" s="232" t="s">
        <v>252</v>
      </c>
      <c r="B14" s="233"/>
      <c r="C14" s="126"/>
      <c r="D14" s="126"/>
      <c r="E14" s="127"/>
      <c r="F14" s="126"/>
    </row>
    <row r="15" spans="1:8">
      <c r="A15" s="97" t="s">
        <v>206</v>
      </c>
      <c r="B15" s="97" t="s">
        <v>205</v>
      </c>
      <c r="C15" s="98">
        <v>80000000</v>
      </c>
      <c r="D15" s="98">
        <v>156000</v>
      </c>
      <c r="E15" s="99">
        <v>27</v>
      </c>
      <c r="F15" s="98">
        <f>D15*E15</f>
        <v>4212000</v>
      </c>
    </row>
    <row r="16" spans="1:8">
      <c r="A16" s="97" t="s">
        <v>206</v>
      </c>
      <c r="B16" s="97" t="s">
        <v>207</v>
      </c>
      <c r="C16" s="98">
        <v>150000000</v>
      </c>
      <c r="D16" s="98">
        <v>244000</v>
      </c>
      <c r="E16" s="99">
        <v>63</v>
      </c>
      <c r="F16" s="98">
        <f>D16*E16</f>
        <v>15372000</v>
      </c>
    </row>
    <row r="17" spans="1:6">
      <c r="A17" s="97" t="s">
        <v>206</v>
      </c>
      <c r="B17" s="97" t="s">
        <v>207</v>
      </c>
      <c r="C17" s="98">
        <v>40000000</v>
      </c>
      <c r="D17" s="98">
        <v>164000</v>
      </c>
      <c r="E17" s="99">
        <v>30</v>
      </c>
      <c r="F17" s="98">
        <f>D17*E17</f>
        <v>4920000</v>
      </c>
    </row>
    <row r="18" spans="1:6">
      <c r="A18" s="97" t="s">
        <v>206</v>
      </c>
      <c r="B18" s="97" t="s">
        <v>207</v>
      </c>
      <c r="C18" s="98">
        <v>40000000</v>
      </c>
      <c r="D18" s="98">
        <v>164000</v>
      </c>
      <c r="E18" s="99">
        <v>10</v>
      </c>
      <c r="F18" s="98">
        <f>D18*E18</f>
        <v>1640000</v>
      </c>
    </row>
    <row r="19" spans="1:6">
      <c r="A19" s="232" t="s">
        <v>253</v>
      </c>
      <c r="B19" s="233"/>
      <c r="C19" s="126"/>
      <c r="D19" s="126"/>
      <c r="E19" s="127"/>
      <c r="F19" s="126"/>
    </row>
    <row r="20" spans="1:6">
      <c r="A20" s="229" t="s">
        <v>254</v>
      </c>
      <c r="B20" s="230"/>
      <c r="C20" s="93"/>
      <c r="D20" s="93"/>
      <c r="E20" s="93"/>
      <c r="F20" s="93"/>
    </row>
  </sheetData>
  <sortState xmlns:xlrd2="http://schemas.microsoft.com/office/spreadsheetml/2017/richdata2" ref="A4:F18">
    <sortCondition ref="A5:A18"/>
  </sortState>
  <mergeCells count="6">
    <mergeCell ref="A20:B20"/>
    <mergeCell ref="A1:F1"/>
    <mergeCell ref="A6:B6"/>
    <mergeCell ref="A10:B10"/>
    <mergeCell ref="A14:B14"/>
    <mergeCell ref="A19:B19"/>
  </mergeCells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AEEE4-E314-4085-B5CB-EBE92A9E63C3}">
  <dimension ref="A1:L18"/>
  <sheetViews>
    <sheetView workbookViewId="0">
      <selection activeCell="J16" sqref="J16"/>
    </sheetView>
  </sheetViews>
  <sheetFormatPr defaultRowHeight="17.399999999999999"/>
  <cols>
    <col min="1" max="1" width="11.59765625" customWidth="1"/>
    <col min="2" max="3" width="10.19921875" customWidth="1"/>
    <col min="4" max="6" width="13.8984375" customWidth="1"/>
    <col min="7" max="7" width="6.796875" customWidth="1"/>
    <col min="9" max="9" width="9.19921875" bestFit="1" customWidth="1"/>
    <col min="10" max="11" width="12.8984375" bestFit="1" customWidth="1"/>
    <col min="12" max="12" width="9.3984375" bestFit="1" customWidth="1"/>
  </cols>
  <sheetData>
    <row r="1" spans="1:12" ht="31.5" customHeight="1">
      <c r="A1" s="234" t="s">
        <v>175</v>
      </c>
      <c r="B1" s="234"/>
      <c r="C1" s="234"/>
      <c r="D1" s="234"/>
      <c r="E1" s="234"/>
      <c r="F1" s="234"/>
    </row>
    <row r="2" spans="1:12">
      <c r="A2" s="82"/>
    </row>
    <row r="3" spans="1:12" ht="17.25" customHeight="1">
      <c r="A3" s="83" t="s">
        <v>176</v>
      </c>
      <c r="B3" s="36">
        <v>10030</v>
      </c>
      <c r="D3" s="84"/>
    </row>
    <row r="4" spans="1:12" ht="17.25" customHeight="1">
      <c r="A4" s="83" t="s">
        <v>177</v>
      </c>
      <c r="B4" s="36">
        <f>B3*1.5</f>
        <v>15045</v>
      </c>
    </row>
    <row r="5" spans="1:12" ht="17.25" customHeight="1"/>
    <row r="6" spans="1:12" ht="42" customHeight="1">
      <c r="A6" s="83" t="s">
        <v>178</v>
      </c>
      <c r="B6" s="125" t="s">
        <v>179</v>
      </c>
      <c r="C6" s="125" t="s">
        <v>180</v>
      </c>
      <c r="D6" s="125" t="s">
        <v>259</v>
      </c>
      <c r="E6" s="125" t="s">
        <v>260</v>
      </c>
      <c r="F6" s="125" t="s">
        <v>181</v>
      </c>
    </row>
    <row r="7" spans="1:12" ht="17.25" customHeight="1">
      <c r="A7" s="3" t="s">
        <v>182</v>
      </c>
      <c r="B7" s="85">
        <v>8</v>
      </c>
      <c r="C7" s="85">
        <v>2</v>
      </c>
      <c r="D7" s="74"/>
      <c r="E7" s="74"/>
      <c r="F7" s="74"/>
      <c r="G7" s="86"/>
      <c r="H7" s="91" t="s">
        <v>259</v>
      </c>
      <c r="I7" s="87" t="s">
        <v>194</v>
      </c>
      <c r="J7" s="88"/>
      <c r="K7" s="88"/>
      <c r="L7" s="89"/>
    </row>
    <row r="8" spans="1:12" ht="17.25" customHeight="1">
      <c r="A8" s="3" t="s">
        <v>183</v>
      </c>
      <c r="B8" s="85">
        <v>6</v>
      </c>
      <c r="C8" s="85">
        <v>4</v>
      </c>
      <c r="D8" s="74"/>
      <c r="E8" s="74"/>
      <c r="F8" s="74"/>
      <c r="H8" s="91" t="s">
        <v>260</v>
      </c>
      <c r="I8" t="s">
        <v>195</v>
      </c>
    </row>
    <row r="9" spans="1:12" ht="17.25" customHeight="1">
      <c r="A9" s="3" t="s">
        <v>184</v>
      </c>
      <c r="B9" s="85">
        <v>2</v>
      </c>
      <c r="C9" s="85">
        <v>4</v>
      </c>
      <c r="D9" s="74"/>
      <c r="E9" s="74"/>
      <c r="F9" s="74"/>
      <c r="H9" s="91" t="s">
        <v>193</v>
      </c>
      <c r="I9" t="s">
        <v>196</v>
      </c>
    </row>
    <row r="10" spans="1:12" ht="17.25" customHeight="1">
      <c r="A10" s="3" t="s">
        <v>185</v>
      </c>
      <c r="B10" s="85">
        <v>8</v>
      </c>
      <c r="C10" s="85">
        <v>0</v>
      </c>
      <c r="D10" s="74"/>
      <c r="E10" s="74"/>
      <c r="F10" s="74"/>
    </row>
    <row r="11" spans="1:12" ht="17.25" customHeight="1">
      <c r="A11" s="3" t="s">
        <v>186</v>
      </c>
      <c r="B11" s="85">
        <v>5</v>
      </c>
      <c r="C11" s="85">
        <v>5</v>
      </c>
      <c r="D11" s="74"/>
      <c r="E11" s="74"/>
      <c r="F11" s="74"/>
    </row>
    <row r="12" spans="1:12" ht="17.25" customHeight="1">
      <c r="A12" s="3" t="s">
        <v>187</v>
      </c>
      <c r="B12" s="85">
        <v>0</v>
      </c>
      <c r="C12" s="85">
        <v>5</v>
      </c>
      <c r="D12" s="74"/>
      <c r="E12" s="74"/>
      <c r="F12" s="74"/>
    </row>
    <row r="13" spans="1:12" ht="17.25" customHeight="1">
      <c r="A13" s="3" t="s">
        <v>188</v>
      </c>
      <c r="B13" s="85">
        <v>3</v>
      </c>
      <c r="C13" s="85">
        <v>5</v>
      </c>
      <c r="D13" s="74"/>
      <c r="E13" s="74"/>
      <c r="F13" s="74"/>
    </row>
    <row r="14" spans="1:12" ht="17.25" customHeight="1">
      <c r="A14" s="3" t="s">
        <v>189</v>
      </c>
      <c r="B14" s="85">
        <v>8</v>
      </c>
      <c r="C14" s="85">
        <v>0</v>
      </c>
      <c r="D14" s="74"/>
      <c r="E14" s="74"/>
      <c r="F14" s="74"/>
    </row>
    <row r="15" spans="1:12" ht="17.25" customHeight="1">
      <c r="A15" s="3" t="s">
        <v>190</v>
      </c>
      <c r="B15" s="85">
        <v>3</v>
      </c>
      <c r="C15" s="85">
        <v>5</v>
      </c>
      <c r="D15" s="74"/>
      <c r="E15" s="74"/>
      <c r="F15" s="74"/>
    </row>
    <row r="16" spans="1:12">
      <c r="A16" s="3" t="s">
        <v>191</v>
      </c>
      <c r="B16" s="85">
        <v>0</v>
      </c>
      <c r="C16" s="85">
        <v>3</v>
      </c>
      <c r="D16" s="74"/>
      <c r="E16" s="74"/>
      <c r="F16" s="74"/>
    </row>
    <row r="17" spans="1:6">
      <c r="A17" s="3" t="s">
        <v>192</v>
      </c>
      <c r="B17" s="85">
        <v>5</v>
      </c>
      <c r="C17" s="85">
        <v>2</v>
      </c>
      <c r="D17" s="74"/>
      <c r="E17" s="74"/>
      <c r="F17" s="74"/>
    </row>
    <row r="18" spans="1:6">
      <c r="A18" s="235" t="s">
        <v>162</v>
      </c>
      <c r="B18" s="236"/>
      <c r="C18" s="237"/>
      <c r="D18" s="90"/>
      <c r="E18" s="90"/>
      <c r="F18" s="90"/>
    </row>
  </sheetData>
  <mergeCells count="2">
    <mergeCell ref="A1:F1"/>
    <mergeCell ref="A18:C18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0DD5A-7435-43F9-A9CD-6214E8188F02}">
  <dimension ref="B2:S19"/>
  <sheetViews>
    <sheetView workbookViewId="0">
      <selection activeCell="T12" sqref="T12"/>
    </sheetView>
  </sheetViews>
  <sheetFormatPr defaultRowHeight="19.2"/>
  <cols>
    <col min="1" max="1" width="5" style="103" customWidth="1"/>
    <col min="2" max="2" width="6.296875" style="103" customWidth="1"/>
    <col min="3" max="17" width="6.59765625" style="103" customWidth="1"/>
    <col min="18" max="18" width="5.69921875" style="103" customWidth="1"/>
    <col min="19" max="16384" width="8.796875" style="103"/>
  </cols>
  <sheetData>
    <row r="2" spans="2:19" ht="25.2">
      <c r="B2" s="106" t="s">
        <v>219</v>
      </c>
    </row>
    <row r="3" spans="2:19" ht="13.2" customHeight="1"/>
    <row r="4" spans="2:19">
      <c r="B4" s="104"/>
      <c r="C4" s="104">
        <v>2</v>
      </c>
      <c r="D4" s="104">
        <v>3</v>
      </c>
      <c r="E4" s="104">
        <v>4</v>
      </c>
      <c r="F4" s="104">
        <v>5</v>
      </c>
      <c r="G4" s="104">
        <v>6</v>
      </c>
      <c r="H4" s="104">
        <v>7</v>
      </c>
      <c r="I4" s="104">
        <v>8</v>
      </c>
      <c r="J4" s="104">
        <v>9</v>
      </c>
      <c r="K4" s="104">
        <v>10</v>
      </c>
      <c r="L4" s="104">
        <v>11</v>
      </c>
      <c r="M4" s="104">
        <v>12</v>
      </c>
      <c r="N4" s="104">
        <v>13</v>
      </c>
      <c r="O4" s="104">
        <v>14</v>
      </c>
      <c r="P4" s="104">
        <v>15</v>
      </c>
      <c r="Q4" s="104">
        <v>16</v>
      </c>
    </row>
    <row r="5" spans="2:19">
      <c r="B5" s="104">
        <v>2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S5" s="103" t="s">
        <v>220</v>
      </c>
    </row>
    <row r="6" spans="2:19">
      <c r="B6" s="104">
        <v>3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S6" s="103" t="s">
        <v>221</v>
      </c>
    </row>
    <row r="7" spans="2:19">
      <c r="B7" s="104">
        <v>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</row>
    <row r="8" spans="2:19">
      <c r="B8" s="104">
        <v>5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2:19">
      <c r="B9" s="104">
        <v>6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</row>
    <row r="10" spans="2:19">
      <c r="B10" s="104">
        <v>7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</row>
    <row r="11" spans="2:19">
      <c r="B11" s="104">
        <v>8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</row>
    <row r="12" spans="2:19">
      <c r="B12" s="104">
        <v>9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</row>
    <row r="13" spans="2:19">
      <c r="B13" s="104">
        <v>10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2:19">
      <c r="B14" s="104">
        <v>11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2:19">
      <c r="B15" s="104">
        <v>12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2:19">
      <c r="B16" s="104">
        <v>13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2:17">
      <c r="B17" s="104">
        <v>14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2:17">
      <c r="B18" s="104">
        <v>15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</row>
    <row r="19" spans="2:17">
      <c r="B19" s="104">
        <v>16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DDD7-ED79-44CD-9C76-DCDA94FCCD0D}">
  <dimension ref="B2:F14"/>
  <sheetViews>
    <sheetView showGridLines="0" zoomScaleNormal="100" workbookViewId="0">
      <selection activeCell="R19" sqref="R19"/>
    </sheetView>
  </sheetViews>
  <sheetFormatPr defaultRowHeight="17.399999999999999"/>
  <cols>
    <col min="1" max="1" width="3.19921875" customWidth="1"/>
    <col min="2" max="5" width="10.59765625" customWidth="1"/>
    <col min="6" max="6" width="9.296875" bestFit="1" customWidth="1"/>
  </cols>
  <sheetData>
    <row r="2" spans="2:6" ht="18.75" customHeight="1">
      <c r="B2" s="107" t="s">
        <v>222</v>
      </c>
      <c r="C2" s="74">
        <v>65000</v>
      </c>
      <c r="D2" s="107" t="s">
        <v>223</v>
      </c>
      <c r="E2" s="108">
        <v>0.7</v>
      </c>
    </row>
    <row r="3" spans="2:6" ht="12" customHeight="1"/>
    <row r="4" spans="2:6" ht="18.75" customHeight="1">
      <c r="B4" s="109" t="s">
        <v>224</v>
      </c>
      <c r="C4" s="109" t="s">
        <v>225</v>
      </c>
      <c r="D4" s="109" t="s">
        <v>226</v>
      </c>
      <c r="E4" s="109" t="s">
        <v>227</v>
      </c>
      <c r="F4" s="109" t="s">
        <v>228</v>
      </c>
    </row>
    <row r="5" spans="2:6" ht="18.75" customHeight="1">
      <c r="B5" s="3" t="s">
        <v>229</v>
      </c>
      <c r="C5" s="74">
        <v>158000</v>
      </c>
      <c r="D5" s="110"/>
      <c r="E5" s="110"/>
      <c r="F5" s="102"/>
    </row>
    <row r="6" spans="2:6" ht="18.75" customHeight="1">
      <c r="B6" s="3" t="s">
        <v>230</v>
      </c>
      <c r="C6" s="74">
        <v>179000</v>
      </c>
      <c r="D6" s="110"/>
      <c r="E6" s="110"/>
      <c r="F6" s="102"/>
    </row>
    <row r="7" spans="2:6" ht="18.75" customHeight="1">
      <c r="B7" s="3" t="s">
        <v>231</v>
      </c>
      <c r="C7" s="74">
        <v>250000</v>
      </c>
      <c r="D7" s="110"/>
      <c r="E7" s="110"/>
      <c r="F7" s="102"/>
    </row>
    <row r="8" spans="2:6" ht="18.75" customHeight="1">
      <c r="B8" s="3" t="s">
        <v>232</v>
      </c>
      <c r="C8" s="74">
        <v>123000</v>
      </c>
      <c r="D8" s="110"/>
      <c r="E8" s="110"/>
      <c r="F8" s="102"/>
    </row>
    <row r="9" spans="2:6" ht="18.75" customHeight="1">
      <c r="B9" s="3" t="s">
        <v>233</v>
      </c>
      <c r="C9" s="74">
        <v>175000</v>
      </c>
      <c r="D9" s="110"/>
      <c r="E9" s="110"/>
      <c r="F9" s="102"/>
    </row>
    <row r="10" spans="2:6" ht="9" customHeight="1"/>
    <row r="11" spans="2:6">
      <c r="B11" s="111" t="s">
        <v>234</v>
      </c>
    </row>
    <row r="12" spans="2:6">
      <c r="B12" s="111" t="s">
        <v>235</v>
      </c>
    </row>
    <row r="13" spans="2:6">
      <c r="B13" s="111" t="s">
        <v>236</v>
      </c>
    </row>
    <row r="14" spans="2:6">
      <c r="B14" s="112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B27C-3B17-4543-AB55-38838AD8EA04}">
  <dimension ref="A2:E12"/>
  <sheetViews>
    <sheetView workbookViewId="0">
      <selection activeCell="I5" sqref="I5"/>
    </sheetView>
  </sheetViews>
  <sheetFormatPr defaultRowHeight="17.399999999999999"/>
  <cols>
    <col min="4" max="4" width="3.59765625" customWidth="1"/>
  </cols>
  <sheetData>
    <row r="2" spans="1:5">
      <c r="A2" s="71" t="s">
        <v>134</v>
      </c>
      <c r="B2" s="71" t="s">
        <v>138</v>
      </c>
      <c r="C2" s="71" t="s">
        <v>395</v>
      </c>
      <c r="E2" s="145" t="s">
        <v>396</v>
      </c>
    </row>
    <row r="3" spans="1:5">
      <c r="A3" s="72" t="s">
        <v>140</v>
      </c>
      <c r="B3" s="74">
        <v>5457</v>
      </c>
      <c r="C3" s="102"/>
    </row>
    <row r="4" spans="1:5">
      <c r="A4" s="72" t="s">
        <v>141</v>
      </c>
      <c r="B4" s="74">
        <v>1783</v>
      </c>
      <c r="C4" s="102"/>
      <c r="E4" s="75"/>
    </row>
    <row r="5" spans="1:5">
      <c r="A5" s="72" t="s">
        <v>142</v>
      </c>
      <c r="B5" s="74">
        <v>6326</v>
      </c>
      <c r="C5" s="102"/>
      <c r="E5" s="75"/>
    </row>
    <row r="6" spans="1:5">
      <c r="A6" s="72" t="s">
        <v>143</v>
      </c>
      <c r="B6" s="74">
        <v>9498</v>
      </c>
      <c r="C6" s="102"/>
      <c r="E6" s="75"/>
    </row>
    <row r="7" spans="1:5">
      <c r="A7" s="72" t="s">
        <v>144</v>
      </c>
      <c r="B7" s="74">
        <v>4872</v>
      </c>
      <c r="C7" s="102"/>
      <c r="E7" s="75"/>
    </row>
    <row r="8" spans="1:5">
      <c r="A8" s="72" t="s">
        <v>145</v>
      </c>
      <c r="B8" s="74">
        <v>4132</v>
      </c>
      <c r="C8" s="102"/>
      <c r="E8" s="75"/>
    </row>
    <row r="9" spans="1:5">
      <c r="A9" s="72" t="s">
        <v>146</v>
      </c>
      <c r="B9" s="74">
        <v>3898</v>
      </c>
      <c r="C9" s="102"/>
      <c r="E9" s="75"/>
    </row>
    <row r="10" spans="1:5">
      <c r="A10" s="72" t="s">
        <v>147</v>
      </c>
      <c r="B10" s="74">
        <v>19066</v>
      </c>
      <c r="C10" s="102"/>
      <c r="E10" s="75"/>
    </row>
    <row r="11" spans="1:5">
      <c r="A11" s="72" t="s">
        <v>148</v>
      </c>
      <c r="B11" s="74">
        <v>6884</v>
      </c>
      <c r="C11" s="102"/>
      <c r="E11" s="75"/>
    </row>
    <row r="12" spans="1:5">
      <c r="B12" s="75"/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38BC-6CB7-4387-B51E-61958BD92929}">
  <dimension ref="B2:G14"/>
  <sheetViews>
    <sheetView workbookViewId="0">
      <selection activeCell="N13" sqref="N13"/>
    </sheetView>
  </sheetViews>
  <sheetFormatPr defaultRowHeight="17.399999999999999"/>
  <cols>
    <col min="1" max="1" width="2.8984375" customWidth="1"/>
    <col min="2" max="2" width="15.796875" bestFit="1" customWidth="1"/>
    <col min="5" max="5" width="12" style="245" customWidth="1"/>
    <col min="6" max="6" width="2.19921875" customWidth="1"/>
    <col min="7" max="7" width="9.796875" customWidth="1"/>
  </cols>
  <sheetData>
    <row r="2" spans="2:7">
      <c r="B2" s="239" t="s">
        <v>61</v>
      </c>
      <c r="C2" s="240" t="s">
        <v>0</v>
      </c>
      <c r="D2" s="241" t="s">
        <v>1</v>
      </c>
      <c r="E2" s="246" t="s">
        <v>6</v>
      </c>
      <c r="G2" t="s">
        <v>404</v>
      </c>
    </row>
    <row r="3" spans="2:7">
      <c r="B3" s="23" t="s">
        <v>52</v>
      </c>
      <c r="C3" s="11">
        <v>12</v>
      </c>
      <c r="D3" s="238">
        <v>83000</v>
      </c>
      <c r="E3" s="238">
        <f>표1[[#This Row],[수량]]*표1[[#This Row],[단가]]</f>
        <v>996000</v>
      </c>
      <c r="G3" t="s">
        <v>405</v>
      </c>
    </row>
    <row r="4" spans="2:7">
      <c r="B4" s="23" t="s">
        <v>47</v>
      </c>
      <c r="C4" s="11">
        <v>10</v>
      </c>
      <c r="D4" s="238">
        <v>156000</v>
      </c>
      <c r="E4" s="238">
        <f>표1[[#This Row],[수량]]*표1[[#This Row],[단가]]</f>
        <v>1560000</v>
      </c>
      <c r="G4" t="s">
        <v>406</v>
      </c>
    </row>
    <row r="5" spans="2:7">
      <c r="B5" s="23" t="s">
        <v>48</v>
      </c>
      <c r="C5" s="11">
        <v>15</v>
      </c>
      <c r="D5" s="238">
        <v>246000</v>
      </c>
      <c r="E5" s="238">
        <f>표1[[#This Row],[수량]]*표1[[#This Row],[단가]]</f>
        <v>3690000</v>
      </c>
      <c r="G5" s="46" t="s">
        <v>397</v>
      </c>
    </row>
    <row r="6" spans="2:7">
      <c r="B6" s="23" t="s">
        <v>53</v>
      </c>
      <c r="C6" s="11">
        <v>10</v>
      </c>
      <c r="D6" s="238">
        <v>28000</v>
      </c>
      <c r="E6" s="238">
        <f>표1[[#This Row],[수량]]*표1[[#This Row],[단가]]</f>
        <v>280000</v>
      </c>
      <c r="G6" t="s">
        <v>400</v>
      </c>
    </row>
    <row r="7" spans="2:7">
      <c r="B7" s="23" t="s">
        <v>51</v>
      </c>
      <c r="C7" s="11">
        <v>15</v>
      </c>
      <c r="D7" s="238">
        <v>352000</v>
      </c>
      <c r="E7" s="238">
        <f>표1[[#This Row],[수량]]*표1[[#This Row],[단가]]</f>
        <v>5280000</v>
      </c>
    </row>
    <row r="8" spans="2:7">
      <c r="B8" s="23" t="s">
        <v>44</v>
      </c>
      <c r="C8" s="11">
        <v>15</v>
      </c>
      <c r="D8" s="238">
        <v>28000</v>
      </c>
      <c r="E8" s="238">
        <f>표1[[#This Row],[수량]]*표1[[#This Row],[단가]]</f>
        <v>420000</v>
      </c>
      <c r="G8" t="s">
        <v>399</v>
      </c>
    </row>
    <row r="9" spans="2:7">
      <c r="B9" s="23" t="s">
        <v>45</v>
      </c>
      <c r="C9" s="11">
        <v>10</v>
      </c>
      <c r="D9" s="238">
        <v>128000</v>
      </c>
      <c r="E9" s="238">
        <f>표1[[#This Row],[수량]]*표1[[#This Row],[단가]]</f>
        <v>1280000</v>
      </c>
      <c r="G9" t="s">
        <v>401</v>
      </c>
    </row>
    <row r="10" spans="2:7">
      <c r="B10" s="23" t="s">
        <v>43</v>
      </c>
      <c r="C10" s="11">
        <v>5</v>
      </c>
      <c r="D10" s="238">
        <v>78000</v>
      </c>
      <c r="E10" s="238">
        <f>표1[[#This Row],[수량]]*표1[[#This Row],[단가]]</f>
        <v>390000</v>
      </c>
      <c r="G10" t="s">
        <v>402</v>
      </c>
    </row>
    <row r="11" spans="2:7">
      <c r="B11" s="23" t="s">
        <v>50</v>
      </c>
      <c r="C11" s="11">
        <v>20</v>
      </c>
      <c r="D11" s="238">
        <v>36000</v>
      </c>
      <c r="E11" s="238">
        <f>표1[[#This Row],[수량]]*표1[[#This Row],[단가]]</f>
        <v>720000</v>
      </c>
      <c r="G11" t="s">
        <v>403</v>
      </c>
    </row>
    <row r="12" spans="2:7">
      <c r="B12" s="23" t="s">
        <v>46</v>
      </c>
      <c r="C12" s="11">
        <v>10</v>
      </c>
      <c r="D12" s="238">
        <v>543000</v>
      </c>
      <c r="E12" s="238">
        <f>표1[[#This Row],[수량]]*표1[[#This Row],[단가]]</f>
        <v>5430000</v>
      </c>
    </row>
    <row r="13" spans="2:7">
      <c r="B13" s="242" t="s">
        <v>49</v>
      </c>
      <c r="C13" s="243">
        <v>10</v>
      </c>
      <c r="D13" s="244">
        <v>632000</v>
      </c>
      <c r="E13" s="238">
        <f>표1[[#This Row],[수량]]*표1[[#This Row],[단가]]</f>
        <v>6320000</v>
      </c>
    </row>
    <row r="14" spans="2:7">
      <c r="B14" s="242" t="s">
        <v>398</v>
      </c>
      <c r="C14" s="247"/>
      <c r="D14" s="248"/>
      <c r="E14" s="249">
        <f>SUBTOTAL(109,표1[금액])</f>
        <v>26366000</v>
      </c>
    </row>
  </sheetData>
  <phoneticPr fontId="2" type="noConversion"/>
  <pageMargins left="0.7" right="0.7" top="0.75" bottom="0.75" header="0.3" footer="0.3"/>
  <legacy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5E11-6177-4BE9-A9B0-45CBFA0BA883}">
  <dimension ref="A1:I39"/>
  <sheetViews>
    <sheetView workbookViewId="0">
      <selection activeCell="L11" sqref="L11"/>
    </sheetView>
  </sheetViews>
  <sheetFormatPr defaultColWidth="7.796875" defaultRowHeight="17.399999999999999"/>
  <cols>
    <col min="1" max="1" width="8.19921875" style="80" customWidth="1"/>
    <col min="2" max="2" width="13.09765625" style="80" customWidth="1"/>
    <col min="3" max="3" width="12.796875" style="100" bestFit="1" customWidth="1"/>
    <col min="4" max="4" width="10.69921875" style="100" bestFit="1" customWidth="1"/>
    <col min="5" max="5" width="8.19921875" style="101" bestFit="1" customWidth="1"/>
    <col min="6" max="6" width="11.69921875" style="100" bestFit="1" customWidth="1"/>
    <col min="7" max="7" width="5.296875" style="80" customWidth="1"/>
    <col min="8" max="8" width="5.59765625" style="80" customWidth="1"/>
    <col min="9" max="16384" width="7.796875" style="80"/>
  </cols>
  <sheetData>
    <row r="1" spans="1:9" ht="25.2">
      <c r="A1" s="231" t="s">
        <v>197</v>
      </c>
      <c r="B1" s="231"/>
      <c r="C1" s="231"/>
      <c r="D1" s="231"/>
      <c r="E1" s="231"/>
      <c r="F1" s="231"/>
    </row>
    <row r="2" spans="1:9" ht="12.75" customHeight="1">
      <c r="A2" s="92"/>
      <c r="B2" s="92"/>
      <c r="C2" s="92"/>
      <c r="D2" s="92"/>
      <c r="E2" s="92"/>
      <c r="F2" s="92"/>
    </row>
    <row r="3" spans="1:9" ht="20.25" customHeight="1">
      <c r="A3" s="93" t="s">
        <v>198</v>
      </c>
      <c r="B3" s="94" t="s">
        <v>199</v>
      </c>
      <c r="C3" s="95" t="s">
        <v>200</v>
      </c>
      <c r="D3" s="95" t="s">
        <v>201</v>
      </c>
      <c r="E3" s="96" t="s">
        <v>202</v>
      </c>
      <c r="F3" s="95" t="s">
        <v>203</v>
      </c>
      <c r="H3" s="80" t="s">
        <v>215</v>
      </c>
    </row>
    <row r="4" spans="1:9">
      <c r="A4" s="97" t="s">
        <v>204</v>
      </c>
      <c r="B4" s="97" t="s">
        <v>205</v>
      </c>
      <c r="C4" s="98">
        <v>80000000</v>
      </c>
      <c r="D4" s="98">
        <v>248000</v>
      </c>
      <c r="E4" s="99">
        <v>52</v>
      </c>
      <c r="F4" s="98">
        <f>D4*E4</f>
        <v>12896000</v>
      </c>
      <c r="H4" s="81" t="s">
        <v>128</v>
      </c>
      <c r="I4" s="80" t="s">
        <v>249</v>
      </c>
    </row>
    <row r="5" spans="1:9">
      <c r="A5" s="97" t="s">
        <v>206</v>
      </c>
      <c r="B5" s="97" t="s">
        <v>207</v>
      </c>
      <c r="C5" s="98">
        <v>50000000</v>
      </c>
      <c r="D5" s="98">
        <v>181000</v>
      </c>
      <c r="E5" s="99">
        <v>18</v>
      </c>
      <c r="F5" s="98">
        <f>D5*E5</f>
        <v>3258000</v>
      </c>
      <c r="H5" s="81" t="s">
        <v>128</v>
      </c>
      <c r="I5" s="80" t="s">
        <v>218</v>
      </c>
    </row>
    <row r="6" spans="1:9">
      <c r="A6" s="97" t="s">
        <v>208</v>
      </c>
      <c r="B6" s="97" t="s">
        <v>209</v>
      </c>
      <c r="C6" s="98">
        <v>20000000</v>
      </c>
      <c r="D6" s="98">
        <v>29800</v>
      </c>
      <c r="E6" s="99">
        <v>27</v>
      </c>
      <c r="F6" s="98">
        <f>D6*E6</f>
        <v>804600</v>
      </c>
      <c r="I6" s="80" t="s">
        <v>216</v>
      </c>
    </row>
    <row r="7" spans="1:9">
      <c r="A7" s="97" t="s">
        <v>210</v>
      </c>
      <c r="B7" s="97" t="s">
        <v>207</v>
      </c>
      <c r="C7" s="98">
        <v>50000000</v>
      </c>
      <c r="D7" s="98">
        <v>134000</v>
      </c>
      <c r="E7" s="99">
        <v>29</v>
      </c>
      <c r="F7" s="98">
        <f>D7*E7</f>
        <v>3886000</v>
      </c>
      <c r="H7" s="81" t="s">
        <v>128</v>
      </c>
      <c r="I7" s="80" t="s">
        <v>217</v>
      </c>
    </row>
    <row r="8" spans="1:9">
      <c r="A8" s="97" t="s">
        <v>206</v>
      </c>
      <c r="B8" s="97" t="s">
        <v>205</v>
      </c>
      <c r="C8" s="98">
        <v>80000000</v>
      </c>
      <c r="D8" s="98">
        <v>156000</v>
      </c>
      <c r="E8" s="99">
        <v>27</v>
      </c>
      <c r="F8" s="98">
        <f>D8*E8</f>
        <v>4212000</v>
      </c>
      <c r="H8" s="81" t="s">
        <v>128</v>
      </c>
      <c r="I8" s="80" t="s">
        <v>237</v>
      </c>
    </row>
    <row r="9" spans="1:9">
      <c r="A9" s="97" t="s">
        <v>206</v>
      </c>
      <c r="B9" s="97" t="s">
        <v>207</v>
      </c>
      <c r="C9" s="98">
        <v>100000000</v>
      </c>
      <c r="D9" s="98">
        <v>201400</v>
      </c>
      <c r="E9" s="99">
        <v>35</v>
      </c>
      <c r="F9" s="98">
        <f>D9*E9</f>
        <v>7049000</v>
      </c>
    </row>
    <row r="10" spans="1:9">
      <c r="A10" s="97" t="s">
        <v>208</v>
      </c>
      <c r="B10" s="97" t="s">
        <v>207</v>
      </c>
      <c r="C10" s="98">
        <v>50000000</v>
      </c>
      <c r="D10" s="98">
        <v>120000</v>
      </c>
      <c r="E10" s="99">
        <v>27</v>
      </c>
      <c r="F10" s="98">
        <f>D10*E10</f>
        <v>3240000</v>
      </c>
    </row>
    <row r="11" spans="1:9">
      <c r="A11" s="97" t="s">
        <v>204</v>
      </c>
      <c r="B11" s="97" t="s">
        <v>211</v>
      </c>
      <c r="C11" s="98">
        <v>20000000</v>
      </c>
      <c r="D11" s="98">
        <v>21450</v>
      </c>
      <c r="E11" s="99">
        <v>23</v>
      </c>
      <c r="F11" s="98">
        <f>D11*E11</f>
        <v>493350</v>
      </c>
    </row>
    <row r="12" spans="1:9">
      <c r="A12" s="97" t="s">
        <v>206</v>
      </c>
      <c r="B12" s="97" t="s">
        <v>207</v>
      </c>
      <c r="C12" s="98">
        <v>150000000</v>
      </c>
      <c r="D12" s="98">
        <v>244000</v>
      </c>
      <c r="E12" s="99">
        <v>63</v>
      </c>
      <c r="F12" s="98">
        <f>D12*E12</f>
        <v>15372000</v>
      </c>
    </row>
    <row r="13" spans="1:9">
      <c r="A13" s="97" t="s">
        <v>208</v>
      </c>
      <c r="B13" s="97" t="s">
        <v>205</v>
      </c>
      <c r="C13" s="98">
        <v>100000000</v>
      </c>
      <c r="D13" s="98">
        <v>178000</v>
      </c>
      <c r="E13" s="99">
        <v>35</v>
      </c>
      <c r="F13" s="98">
        <f>D13*E13</f>
        <v>6230000</v>
      </c>
    </row>
    <row r="14" spans="1:9">
      <c r="A14" s="97" t="s">
        <v>206</v>
      </c>
      <c r="B14" s="97" t="s">
        <v>207</v>
      </c>
      <c r="C14" s="98">
        <v>40000000</v>
      </c>
      <c r="D14" s="98">
        <v>164000</v>
      </c>
      <c r="E14" s="99">
        <v>30</v>
      </c>
      <c r="F14" s="98">
        <f>D14*E14</f>
        <v>4920000</v>
      </c>
    </row>
    <row r="15" spans="1:9">
      <c r="A15" s="97" t="s">
        <v>210</v>
      </c>
      <c r="B15" s="97" t="s">
        <v>212</v>
      </c>
      <c r="C15" s="98">
        <v>30000000</v>
      </c>
      <c r="D15" s="98">
        <v>34700</v>
      </c>
      <c r="E15" s="99">
        <v>2</v>
      </c>
      <c r="F15" s="98">
        <f>D15*E15</f>
        <v>69400</v>
      </c>
    </row>
    <row r="16" spans="1:9">
      <c r="A16" s="97" t="s">
        <v>210</v>
      </c>
      <c r="B16" s="97" t="s">
        <v>212</v>
      </c>
      <c r="C16" s="98">
        <v>30000000</v>
      </c>
      <c r="D16" s="98">
        <v>18340</v>
      </c>
      <c r="E16" s="99">
        <v>27</v>
      </c>
      <c r="F16" s="98">
        <f>D16*E16</f>
        <v>495180</v>
      </c>
    </row>
    <row r="17" spans="1:6">
      <c r="A17" s="97" t="s">
        <v>204</v>
      </c>
      <c r="B17" s="97" t="s">
        <v>209</v>
      </c>
      <c r="C17" s="98">
        <v>20000000</v>
      </c>
      <c r="D17" s="98">
        <v>23800</v>
      </c>
      <c r="E17" s="99">
        <v>51</v>
      </c>
      <c r="F17" s="98">
        <f>D17*E17</f>
        <v>1213800</v>
      </c>
    </row>
    <row r="18" spans="1:6">
      <c r="A18" s="97" t="s">
        <v>208</v>
      </c>
      <c r="B18" s="97" t="s">
        <v>212</v>
      </c>
      <c r="C18" s="98">
        <v>30000000</v>
      </c>
      <c r="D18" s="98">
        <v>21200</v>
      </c>
      <c r="E18" s="99">
        <v>10</v>
      </c>
      <c r="F18" s="98">
        <f>D18*E18</f>
        <v>212000</v>
      </c>
    </row>
    <row r="19" spans="1:6">
      <c r="A19" s="97" t="s">
        <v>208</v>
      </c>
      <c r="B19" s="97" t="s">
        <v>209</v>
      </c>
      <c r="C19" s="98">
        <v>40000000</v>
      </c>
      <c r="D19" s="98">
        <v>45600</v>
      </c>
      <c r="E19" s="99">
        <v>63</v>
      </c>
      <c r="F19" s="98">
        <f>D19*E19</f>
        <v>2872800</v>
      </c>
    </row>
    <row r="20" spans="1:6">
      <c r="A20" s="97" t="s">
        <v>206</v>
      </c>
      <c r="B20" s="97" t="s">
        <v>213</v>
      </c>
      <c r="C20" s="98">
        <v>10000000</v>
      </c>
      <c r="D20" s="98">
        <v>9870</v>
      </c>
      <c r="E20" s="99">
        <v>27</v>
      </c>
      <c r="F20" s="98">
        <f>D20*E20</f>
        <v>266490</v>
      </c>
    </row>
    <row r="21" spans="1:6">
      <c r="A21" s="97" t="s">
        <v>208</v>
      </c>
      <c r="B21" s="97" t="s">
        <v>214</v>
      </c>
      <c r="C21" s="98">
        <v>30000000</v>
      </c>
      <c r="D21" s="98">
        <v>89000</v>
      </c>
      <c r="E21" s="99">
        <v>27</v>
      </c>
      <c r="F21" s="98">
        <f>D21*E21</f>
        <v>2403000</v>
      </c>
    </row>
    <row r="22" spans="1:6">
      <c r="A22" s="97" t="s">
        <v>204</v>
      </c>
      <c r="B22" s="97" t="s">
        <v>209</v>
      </c>
      <c r="C22" s="98">
        <v>20000000</v>
      </c>
      <c r="D22" s="98">
        <v>24500</v>
      </c>
      <c r="E22" s="99">
        <v>35</v>
      </c>
      <c r="F22" s="98">
        <f>D22*E22</f>
        <v>857500</v>
      </c>
    </row>
    <row r="23" spans="1:6">
      <c r="A23" s="97" t="s">
        <v>210</v>
      </c>
      <c r="B23" s="97" t="s">
        <v>214</v>
      </c>
      <c r="C23" s="98">
        <v>50000000</v>
      </c>
      <c r="D23" s="98">
        <v>210000</v>
      </c>
      <c r="E23" s="99">
        <v>27</v>
      </c>
      <c r="F23" s="98">
        <f>D23*E23</f>
        <v>5670000</v>
      </c>
    </row>
    <row r="24" spans="1:6">
      <c r="A24" s="97" t="s">
        <v>204</v>
      </c>
      <c r="B24" s="97" t="s">
        <v>205</v>
      </c>
      <c r="C24" s="98">
        <v>100000000</v>
      </c>
      <c r="D24" s="98">
        <v>154000</v>
      </c>
      <c r="E24" s="99">
        <v>4</v>
      </c>
      <c r="F24" s="98">
        <f>D24*E24</f>
        <v>616000</v>
      </c>
    </row>
    <row r="25" spans="1:6">
      <c r="A25" s="97" t="s">
        <v>206</v>
      </c>
      <c r="B25" s="97" t="s">
        <v>214</v>
      </c>
      <c r="C25" s="98">
        <v>50000000</v>
      </c>
      <c r="D25" s="98">
        <v>140000</v>
      </c>
      <c r="E25" s="99">
        <v>35</v>
      </c>
      <c r="F25" s="98">
        <f>D25*E25</f>
        <v>4900000</v>
      </c>
    </row>
    <row r="26" spans="1:6">
      <c r="A26" s="97" t="s">
        <v>208</v>
      </c>
      <c r="B26" s="97" t="s">
        <v>212</v>
      </c>
      <c r="C26" s="98">
        <v>30000000</v>
      </c>
      <c r="D26" s="98">
        <v>16700</v>
      </c>
      <c r="E26" s="99">
        <v>2</v>
      </c>
      <c r="F26" s="98">
        <f>D26*E26</f>
        <v>33400</v>
      </c>
    </row>
    <row r="27" spans="1:6">
      <c r="A27" s="97" t="s">
        <v>208</v>
      </c>
      <c r="B27" s="97" t="s">
        <v>209</v>
      </c>
      <c r="C27" s="98">
        <v>20000000</v>
      </c>
      <c r="D27" s="98">
        <v>34500</v>
      </c>
      <c r="E27" s="99">
        <v>15</v>
      </c>
      <c r="F27" s="98">
        <f>D27*E27</f>
        <v>517500</v>
      </c>
    </row>
    <row r="28" spans="1:6">
      <c r="A28" s="97" t="s">
        <v>204</v>
      </c>
      <c r="B28" s="97" t="s">
        <v>209</v>
      </c>
      <c r="C28" s="98">
        <v>30000000</v>
      </c>
      <c r="D28" s="98">
        <v>38900</v>
      </c>
      <c r="E28" s="99">
        <v>5</v>
      </c>
      <c r="F28" s="98">
        <f>D28*E28</f>
        <v>194500</v>
      </c>
    </row>
    <row r="29" spans="1:6">
      <c r="A29" s="97" t="s">
        <v>204</v>
      </c>
      <c r="B29" s="97" t="s">
        <v>212</v>
      </c>
      <c r="C29" s="98">
        <v>30000000</v>
      </c>
      <c r="D29" s="98">
        <v>24500</v>
      </c>
      <c r="E29" s="99">
        <v>10</v>
      </c>
      <c r="F29" s="98">
        <f>D29*E29</f>
        <v>245000</v>
      </c>
    </row>
    <row r="30" spans="1:6">
      <c r="A30" s="97" t="s">
        <v>208</v>
      </c>
      <c r="B30" s="97" t="s">
        <v>207</v>
      </c>
      <c r="C30" s="98">
        <v>50000000</v>
      </c>
      <c r="D30" s="98">
        <v>134000</v>
      </c>
      <c r="E30" s="99">
        <v>35</v>
      </c>
      <c r="F30" s="98">
        <f>D30*E30</f>
        <v>4690000</v>
      </c>
    </row>
    <row r="31" spans="1:6">
      <c r="A31" s="97" t="s">
        <v>210</v>
      </c>
      <c r="B31" s="97" t="s">
        <v>207</v>
      </c>
      <c r="C31" s="98">
        <v>50000000</v>
      </c>
      <c r="D31" s="98">
        <v>134000</v>
      </c>
      <c r="E31" s="99">
        <v>63</v>
      </c>
      <c r="F31" s="98">
        <f>D31*E31</f>
        <v>8442000</v>
      </c>
    </row>
    <row r="32" spans="1:6">
      <c r="A32" s="97" t="s">
        <v>210</v>
      </c>
      <c r="B32" s="97" t="s">
        <v>214</v>
      </c>
      <c r="C32" s="98">
        <v>30000000</v>
      </c>
      <c r="D32" s="98">
        <v>98000</v>
      </c>
      <c r="E32" s="99">
        <v>35</v>
      </c>
      <c r="F32" s="98">
        <f>D32*E32</f>
        <v>3430000</v>
      </c>
    </row>
    <row r="33" spans="1:6">
      <c r="A33" s="97" t="s">
        <v>204</v>
      </c>
      <c r="B33" s="97" t="s">
        <v>211</v>
      </c>
      <c r="C33" s="98">
        <v>20000000</v>
      </c>
      <c r="D33" s="98">
        <v>43200</v>
      </c>
      <c r="E33" s="99">
        <v>10</v>
      </c>
      <c r="F33" s="98">
        <f>D33*E33</f>
        <v>432000</v>
      </c>
    </row>
    <row r="34" spans="1:6">
      <c r="A34" s="97" t="s">
        <v>208</v>
      </c>
      <c r="B34" s="97" t="s">
        <v>207</v>
      </c>
      <c r="C34" s="98">
        <v>50000000</v>
      </c>
      <c r="D34" s="98">
        <v>120000</v>
      </c>
      <c r="E34" s="99">
        <v>5</v>
      </c>
      <c r="F34" s="98">
        <f>D34*E34</f>
        <v>600000</v>
      </c>
    </row>
    <row r="35" spans="1:6">
      <c r="A35" s="97" t="s">
        <v>204</v>
      </c>
      <c r="B35" s="97" t="s">
        <v>211</v>
      </c>
      <c r="C35" s="98">
        <v>20000000</v>
      </c>
      <c r="D35" s="98">
        <v>21450</v>
      </c>
      <c r="E35" s="99">
        <v>10</v>
      </c>
      <c r="F35" s="98">
        <f>D35*E35</f>
        <v>214500</v>
      </c>
    </row>
    <row r="36" spans="1:6">
      <c r="A36" s="97" t="s">
        <v>206</v>
      </c>
      <c r="B36" s="97" t="s">
        <v>207</v>
      </c>
      <c r="C36" s="98">
        <v>50000000</v>
      </c>
      <c r="D36" s="98">
        <v>244000</v>
      </c>
      <c r="E36" s="99">
        <v>15</v>
      </c>
      <c r="F36" s="98">
        <f>D36*E36</f>
        <v>3660000</v>
      </c>
    </row>
    <row r="37" spans="1:6">
      <c r="A37" s="97" t="s">
        <v>208</v>
      </c>
      <c r="B37" s="97" t="s">
        <v>205</v>
      </c>
      <c r="C37" s="98">
        <v>10000000</v>
      </c>
      <c r="D37" s="98">
        <v>178000</v>
      </c>
      <c r="E37" s="99">
        <v>10</v>
      </c>
      <c r="F37" s="98">
        <f>D37*E37</f>
        <v>1780000</v>
      </c>
    </row>
    <row r="38" spans="1:6">
      <c r="A38" s="97" t="s">
        <v>206</v>
      </c>
      <c r="B38" s="97" t="s">
        <v>207</v>
      </c>
      <c r="C38" s="98">
        <v>40000000</v>
      </c>
      <c r="D38" s="98">
        <v>164000</v>
      </c>
      <c r="E38" s="99">
        <v>10</v>
      </c>
      <c r="F38" s="98">
        <f>D38*E38</f>
        <v>1640000</v>
      </c>
    </row>
    <row r="39" spans="1:6">
      <c r="A39" s="97" t="s">
        <v>210</v>
      </c>
      <c r="B39" s="97" t="s">
        <v>212</v>
      </c>
      <c r="C39" s="98">
        <v>30000000</v>
      </c>
      <c r="D39" s="98">
        <v>34700</v>
      </c>
      <c r="E39" s="99">
        <v>5</v>
      </c>
      <c r="F39" s="98">
        <f>D39*E39</f>
        <v>173500</v>
      </c>
    </row>
  </sheetData>
  <mergeCells count="1">
    <mergeCell ref="A1:F1"/>
  </mergeCells>
  <phoneticPr fontId="2" type="noConversion"/>
  <pageMargins left="0.25" right="0.25" top="0.75" bottom="0.75" header="0.3" footer="0.3"/>
  <pageSetup paperSize="9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4F6E-DF39-4AE1-AC00-2D0451D0D5EC}">
  <dimension ref="B1:Q34"/>
  <sheetViews>
    <sheetView zoomScaleNormal="100" workbookViewId="0">
      <selection activeCell="T15" sqref="T15"/>
    </sheetView>
  </sheetViews>
  <sheetFormatPr defaultRowHeight="17.399999999999999"/>
  <cols>
    <col min="1" max="1" width="2.5" customWidth="1"/>
    <col min="2" max="2" width="7.8984375" customWidth="1"/>
    <col min="3" max="3" width="16" customWidth="1"/>
    <col min="4" max="5" width="8.09765625" customWidth="1"/>
    <col min="6" max="11" width="3.69921875" customWidth="1"/>
    <col min="13" max="13" width="7.3984375" customWidth="1"/>
    <col min="14" max="14" width="3.69921875" customWidth="1"/>
    <col min="15" max="15" width="3.296875" customWidth="1"/>
    <col min="17" max="17" width="12.59765625" bestFit="1" customWidth="1"/>
  </cols>
  <sheetData>
    <row r="1" spans="2:17" ht="12.75" customHeight="1"/>
    <row r="2" spans="2:17" ht="18.600000000000001" customHeight="1">
      <c r="B2" s="208" t="s">
        <v>73</v>
      </c>
      <c r="C2" s="209"/>
      <c r="D2" s="209"/>
      <c r="E2" s="209"/>
      <c r="F2" s="209"/>
      <c r="G2" s="209"/>
      <c r="H2" s="209"/>
      <c r="I2" s="181" t="s">
        <v>74</v>
      </c>
      <c r="J2" s="181"/>
      <c r="K2" s="181"/>
      <c r="L2" s="162">
        <v>12345</v>
      </c>
      <c r="M2" s="162"/>
      <c r="N2" s="162"/>
      <c r="O2" s="46"/>
    </row>
    <row r="3" spans="2:17" ht="18.600000000000001" customHeight="1">
      <c r="B3" s="210"/>
      <c r="C3" s="211"/>
      <c r="D3" s="211"/>
      <c r="E3" s="211"/>
      <c r="F3" s="211"/>
      <c r="G3" s="211"/>
      <c r="H3" s="211"/>
      <c r="I3" s="179" t="s">
        <v>75</v>
      </c>
      <c r="J3" s="214"/>
      <c r="K3" s="180"/>
      <c r="L3" s="159" t="s">
        <v>76</v>
      </c>
      <c r="M3" s="215"/>
      <c r="N3" s="160"/>
    </row>
    <row r="4" spans="2:17" ht="18.600000000000001" customHeight="1">
      <c r="B4" s="212"/>
      <c r="C4" s="213"/>
      <c r="D4" s="213"/>
      <c r="E4" s="213"/>
      <c r="F4" s="213"/>
      <c r="G4" s="213"/>
      <c r="H4" s="213"/>
      <c r="I4" s="179" t="s">
        <v>77</v>
      </c>
      <c r="J4" s="214"/>
      <c r="K4" s="180"/>
      <c r="L4" s="216">
        <v>46146</v>
      </c>
      <c r="M4" s="215"/>
      <c r="N4" s="160"/>
    </row>
    <row r="5" spans="2:17" ht="18.600000000000001" customHeight="1" thickBot="1">
      <c r="B5" s="47"/>
      <c r="C5" s="47"/>
      <c r="D5" s="47"/>
      <c r="E5" s="47"/>
      <c r="F5" s="47"/>
      <c r="G5" s="47"/>
      <c r="H5" s="47"/>
      <c r="I5" s="48"/>
      <c r="J5" s="48"/>
      <c r="K5" s="48"/>
      <c r="L5" s="49"/>
      <c r="M5" s="49"/>
      <c r="N5" s="49"/>
    </row>
    <row r="6" spans="2:17" ht="18.600000000000001" customHeight="1">
      <c r="B6" s="50" t="s">
        <v>78</v>
      </c>
      <c r="C6" s="51" t="s">
        <v>79</v>
      </c>
      <c r="D6" s="51" t="s">
        <v>80</v>
      </c>
      <c r="E6" s="185" t="s">
        <v>81</v>
      </c>
      <c r="F6" s="187"/>
      <c r="G6" s="187"/>
      <c r="H6" s="186"/>
      <c r="I6" s="174" t="s">
        <v>82</v>
      </c>
      <c r="J6" s="174"/>
      <c r="K6" s="174"/>
      <c r="L6" s="188">
        <v>20000</v>
      </c>
      <c r="M6" s="189"/>
      <c r="N6" s="190"/>
    </row>
    <row r="7" spans="2:17" ht="18.600000000000001" customHeight="1">
      <c r="B7" s="191" t="s">
        <v>83</v>
      </c>
      <c r="C7" s="162" t="s">
        <v>84</v>
      </c>
      <c r="D7" s="162" t="s">
        <v>76</v>
      </c>
      <c r="E7" s="194">
        <v>143000</v>
      </c>
      <c r="F7" s="195"/>
      <c r="G7" s="196">
        <f>E7</f>
        <v>143000</v>
      </c>
      <c r="H7" s="197"/>
      <c r="I7" s="181" t="s">
        <v>85</v>
      </c>
      <c r="J7" s="181"/>
      <c r="K7" s="181"/>
      <c r="L7" s="198">
        <f>L21</f>
        <v>796</v>
      </c>
      <c r="M7" s="199"/>
      <c r="N7" s="200"/>
    </row>
    <row r="8" spans="2:17" ht="18.600000000000001" customHeight="1" thickBot="1">
      <c r="B8" s="192"/>
      <c r="C8" s="193"/>
      <c r="D8" s="193"/>
      <c r="E8" s="201">
        <v>100</v>
      </c>
      <c r="F8" s="202"/>
      <c r="G8" s="202"/>
      <c r="H8" s="203"/>
      <c r="I8" s="204" t="s">
        <v>86</v>
      </c>
      <c r="J8" s="204"/>
      <c r="K8" s="204"/>
      <c r="L8" s="205">
        <f>L6+L7</f>
        <v>20796</v>
      </c>
      <c r="M8" s="206"/>
      <c r="N8" s="207"/>
    </row>
    <row r="9" spans="2:17" ht="17.399999999999999" customHeight="1" thickBot="1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Q9" s="67"/>
    </row>
    <row r="10" spans="2:17">
      <c r="B10" s="183" t="s">
        <v>87</v>
      </c>
      <c r="C10" s="174" t="s">
        <v>88</v>
      </c>
      <c r="D10" s="185" t="s">
        <v>89</v>
      </c>
      <c r="E10" s="186"/>
      <c r="F10" s="185" t="s">
        <v>90</v>
      </c>
      <c r="G10" s="187"/>
      <c r="H10" s="187"/>
      <c r="I10" s="187"/>
      <c r="J10" s="187"/>
      <c r="K10" s="186"/>
      <c r="L10" s="174" t="s">
        <v>85</v>
      </c>
      <c r="M10" s="174" t="s">
        <v>91</v>
      </c>
      <c r="N10" s="175"/>
      <c r="Q10" s="113"/>
    </row>
    <row r="11" spans="2:17">
      <c r="B11" s="184"/>
      <c r="C11" s="181"/>
      <c r="D11" s="55" t="s">
        <v>92</v>
      </c>
      <c r="E11" s="55" t="s">
        <v>93</v>
      </c>
      <c r="F11" s="176" t="s">
        <v>94</v>
      </c>
      <c r="G11" s="177"/>
      <c r="H11" s="178" t="s">
        <v>95</v>
      </c>
      <c r="I11" s="178"/>
      <c r="J11" s="179" t="s">
        <v>118</v>
      </c>
      <c r="K11" s="180"/>
      <c r="L11" s="181"/>
      <c r="M11" s="181"/>
      <c r="N11" s="182"/>
    </row>
    <row r="12" spans="2:17" ht="22.95" customHeight="1">
      <c r="B12" s="56" t="s">
        <v>96</v>
      </c>
      <c r="C12" s="57" t="s">
        <v>97</v>
      </c>
      <c r="D12" s="3" t="s">
        <v>56</v>
      </c>
      <c r="E12" s="3" t="s">
        <v>98</v>
      </c>
      <c r="F12" s="161">
        <v>0.375</v>
      </c>
      <c r="G12" s="173"/>
      <c r="H12" s="161">
        <v>0.45833333333333331</v>
      </c>
      <c r="I12" s="160"/>
      <c r="J12" s="161">
        <f>H12-F12</f>
        <v>8.3333333333333315E-2</v>
      </c>
      <c r="K12" s="160"/>
      <c r="L12" s="3">
        <v>123</v>
      </c>
      <c r="M12" s="162"/>
      <c r="N12" s="163"/>
    </row>
    <row r="13" spans="2:17" ht="22.95" customHeight="1">
      <c r="B13" s="56" t="s">
        <v>99</v>
      </c>
      <c r="C13" s="57" t="s">
        <v>97</v>
      </c>
      <c r="D13" s="3" t="s">
        <v>98</v>
      </c>
      <c r="E13" s="3" t="s">
        <v>100</v>
      </c>
      <c r="F13" s="161">
        <v>0.58333333333333337</v>
      </c>
      <c r="G13" s="173"/>
      <c r="H13" s="161">
        <v>0.72569444444444453</v>
      </c>
      <c r="I13" s="160"/>
      <c r="J13" s="161">
        <f>H13-F13</f>
        <v>0.14236111111111116</v>
      </c>
      <c r="K13" s="160"/>
      <c r="L13" s="3">
        <v>210</v>
      </c>
      <c r="M13" s="162"/>
      <c r="N13" s="163"/>
    </row>
    <row r="14" spans="2:17" ht="22.95" customHeight="1">
      <c r="B14" s="56"/>
      <c r="C14" s="57" t="s">
        <v>101</v>
      </c>
      <c r="D14" s="3" t="s">
        <v>100</v>
      </c>
      <c r="E14" s="3" t="s">
        <v>56</v>
      </c>
      <c r="F14" s="161">
        <v>0.93055555555555547</v>
      </c>
      <c r="G14" s="173"/>
      <c r="H14" s="161">
        <v>1.0868055555555556</v>
      </c>
      <c r="I14" s="160"/>
      <c r="J14" s="161">
        <f>H14-F14</f>
        <v>0.15625000000000011</v>
      </c>
      <c r="K14" s="160"/>
      <c r="L14" s="3">
        <v>340</v>
      </c>
      <c r="M14" s="162"/>
      <c r="N14" s="163"/>
    </row>
    <row r="15" spans="2:17" ht="22.95" customHeight="1">
      <c r="B15" s="56"/>
      <c r="C15" s="57" t="s">
        <v>102</v>
      </c>
      <c r="D15" s="3" t="s">
        <v>56</v>
      </c>
      <c r="E15" s="3" t="s">
        <v>98</v>
      </c>
      <c r="F15" s="161">
        <v>0.375</v>
      </c>
      <c r="G15" s="173"/>
      <c r="H15" s="161">
        <v>0.45833333333333331</v>
      </c>
      <c r="I15" s="160"/>
      <c r="J15" s="161">
        <f>H15-F15</f>
        <v>8.3333333333333315E-2</v>
      </c>
      <c r="K15" s="160"/>
      <c r="L15" s="3">
        <v>123</v>
      </c>
      <c r="M15" s="162"/>
      <c r="N15" s="163"/>
    </row>
    <row r="16" spans="2:17" ht="22.95" customHeight="1">
      <c r="B16" s="56"/>
      <c r="C16" s="3"/>
      <c r="D16" s="3"/>
      <c r="E16" s="3"/>
      <c r="F16" s="159"/>
      <c r="G16" s="160"/>
      <c r="H16" s="159"/>
      <c r="I16" s="160"/>
      <c r="J16" s="161"/>
      <c r="K16" s="160"/>
      <c r="L16" s="3"/>
      <c r="M16" s="162"/>
      <c r="N16" s="163"/>
    </row>
    <row r="17" spans="2:14" ht="22.95" customHeight="1">
      <c r="B17" s="56"/>
      <c r="C17" s="3"/>
      <c r="D17" s="3"/>
      <c r="E17" s="3"/>
      <c r="F17" s="159"/>
      <c r="G17" s="160"/>
      <c r="H17" s="159"/>
      <c r="I17" s="160"/>
      <c r="J17" s="161"/>
      <c r="K17" s="160"/>
      <c r="L17" s="3"/>
      <c r="M17" s="162"/>
      <c r="N17" s="163"/>
    </row>
    <row r="18" spans="2:14" ht="22.95" customHeight="1">
      <c r="B18" s="56"/>
      <c r="C18" s="3"/>
      <c r="D18" s="3"/>
      <c r="E18" s="3"/>
      <c r="F18" s="159"/>
      <c r="G18" s="160"/>
      <c r="H18" s="159"/>
      <c r="I18" s="160"/>
      <c r="J18" s="161"/>
      <c r="K18" s="160"/>
      <c r="L18" s="3"/>
      <c r="M18" s="162"/>
      <c r="N18" s="163"/>
    </row>
    <row r="19" spans="2:14" ht="22.95" customHeight="1">
      <c r="B19" s="56"/>
      <c r="C19" s="3"/>
      <c r="D19" s="3"/>
      <c r="E19" s="3"/>
      <c r="F19" s="159"/>
      <c r="G19" s="160"/>
      <c r="H19" s="159"/>
      <c r="I19" s="160"/>
      <c r="J19" s="161"/>
      <c r="K19" s="160"/>
      <c r="L19" s="3"/>
      <c r="M19" s="162"/>
      <c r="N19" s="163"/>
    </row>
    <row r="20" spans="2:14" ht="22.95" customHeight="1">
      <c r="B20" s="56"/>
      <c r="C20" s="3"/>
      <c r="D20" s="3"/>
      <c r="E20" s="3"/>
      <c r="F20" s="159"/>
      <c r="G20" s="160"/>
      <c r="H20" s="159"/>
      <c r="I20" s="160"/>
      <c r="J20" s="161"/>
      <c r="K20" s="160"/>
      <c r="L20" s="3"/>
      <c r="M20" s="162"/>
      <c r="N20" s="163"/>
    </row>
    <row r="21" spans="2:14" ht="22.95" customHeight="1" thickBot="1">
      <c r="B21" s="168" t="s">
        <v>103</v>
      </c>
      <c r="C21" s="169"/>
      <c r="D21" s="169"/>
      <c r="E21" s="169"/>
      <c r="F21" s="169"/>
      <c r="G21" s="169"/>
      <c r="H21" s="169"/>
      <c r="I21" s="169"/>
      <c r="J21" s="169"/>
      <c r="K21" s="170"/>
      <c r="L21" s="58">
        <f>SUM(L12:L20)</f>
        <v>796</v>
      </c>
      <c r="M21" s="171"/>
      <c r="N21" s="172"/>
    </row>
    <row r="22" spans="2:14" s="61" customFormat="1" ht="25.5" customHeight="1" thickBot="1">
      <c r="B22" s="59"/>
      <c r="C22" s="59"/>
      <c r="D22" s="59"/>
      <c r="E22" s="59"/>
      <c r="F22" s="59"/>
      <c r="G22" s="59"/>
      <c r="H22" s="154" t="s">
        <v>104</v>
      </c>
      <c r="I22" s="154"/>
      <c r="J22" s="154"/>
      <c r="K22" s="154"/>
      <c r="L22" s="154"/>
      <c r="M22" s="154"/>
      <c r="N22" s="154"/>
    </row>
    <row r="23" spans="2:14" ht="22.95" customHeight="1">
      <c r="B23" s="155" t="s">
        <v>105</v>
      </c>
      <c r="C23" s="156"/>
      <c r="D23" s="156"/>
      <c r="E23" s="156"/>
      <c r="F23" s="156"/>
      <c r="G23" s="156"/>
      <c r="H23" s="156"/>
      <c r="I23" s="156"/>
      <c r="J23" s="156"/>
      <c r="K23" s="156"/>
      <c r="L23" s="62" t="s">
        <v>106</v>
      </c>
      <c r="M23" s="157" t="s">
        <v>91</v>
      </c>
      <c r="N23" s="158"/>
    </row>
    <row r="24" spans="2:14" ht="22.95" customHeight="1">
      <c r="B24" s="164" t="s">
        <v>107</v>
      </c>
      <c r="C24" s="165"/>
      <c r="D24" s="165"/>
      <c r="E24" s="165"/>
      <c r="F24" s="165"/>
      <c r="G24" s="165"/>
      <c r="H24" s="165"/>
      <c r="I24" s="165"/>
      <c r="J24" s="165"/>
      <c r="K24" s="165"/>
      <c r="L24" s="64">
        <v>0</v>
      </c>
      <c r="M24" s="166"/>
      <c r="N24" s="167"/>
    </row>
    <row r="25" spans="2:14" ht="22.95" customHeight="1">
      <c r="B25" s="146" t="s">
        <v>108</v>
      </c>
      <c r="C25" s="147"/>
      <c r="D25" s="147"/>
      <c r="E25" s="147"/>
      <c r="F25" s="147"/>
      <c r="G25" s="147"/>
      <c r="H25" s="147"/>
      <c r="I25" s="147"/>
      <c r="J25" s="147"/>
      <c r="K25" s="147"/>
      <c r="L25" s="65"/>
      <c r="M25" s="148"/>
      <c r="N25" s="149"/>
    </row>
    <row r="26" spans="2:14" ht="22.95" customHeight="1">
      <c r="B26" s="146" t="s">
        <v>109</v>
      </c>
      <c r="C26" s="147"/>
      <c r="D26" s="147"/>
      <c r="E26" s="147"/>
      <c r="F26" s="147"/>
      <c r="G26" s="147"/>
      <c r="H26" s="147"/>
      <c r="I26" s="147"/>
      <c r="J26" s="147"/>
      <c r="K26" s="147"/>
      <c r="L26" s="65"/>
      <c r="M26" s="148"/>
      <c r="N26" s="149"/>
    </row>
    <row r="27" spans="2:14" ht="22.95" customHeight="1">
      <c r="B27" s="146" t="s">
        <v>110</v>
      </c>
      <c r="C27" s="147"/>
      <c r="D27" s="147"/>
      <c r="E27" s="147"/>
      <c r="F27" s="147"/>
      <c r="G27" s="147"/>
      <c r="H27" s="147"/>
      <c r="I27" s="147"/>
      <c r="J27" s="147"/>
      <c r="K27" s="147"/>
      <c r="L27" s="65"/>
      <c r="M27" s="148"/>
      <c r="N27" s="149"/>
    </row>
    <row r="28" spans="2:14" ht="22.95" customHeight="1">
      <c r="B28" s="146" t="s">
        <v>111</v>
      </c>
      <c r="C28" s="147"/>
      <c r="D28" s="147"/>
      <c r="E28" s="147"/>
      <c r="F28" s="147"/>
      <c r="G28" s="147"/>
      <c r="H28" s="147"/>
      <c r="I28" s="147"/>
      <c r="J28" s="147"/>
      <c r="K28" s="147"/>
      <c r="L28" s="65"/>
      <c r="M28" s="148"/>
      <c r="N28" s="149"/>
    </row>
    <row r="29" spans="2:14" ht="22.95" customHeight="1">
      <c r="B29" s="146" t="s">
        <v>112</v>
      </c>
      <c r="C29" s="147"/>
      <c r="D29" s="147"/>
      <c r="E29" s="147"/>
      <c r="F29" s="147"/>
      <c r="G29" s="147"/>
      <c r="H29" s="147"/>
      <c r="I29" s="147"/>
      <c r="J29" s="147"/>
      <c r="K29" s="147"/>
      <c r="L29" s="65"/>
      <c r="M29" s="148"/>
      <c r="N29" s="149"/>
    </row>
    <row r="30" spans="2:14" ht="22.95" customHeight="1">
      <c r="B30" s="146" t="s">
        <v>113</v>
      </c>
      <c r="C30" s="147"/>
      <c r="D30" s="147"/>
      <c r="E30" s="147"/>
      <c r="F30" s="147"/>
      <c r="G30" s="147"/>
      <c r="H30" s="147"/>
      <c r="I30" s="147"/>
      <c r="J30" s="147"/>
      <c r="K30" s="147"/>
      <c r="L30" s="65"/>
      <c r="M30" s="148"/>
      <c r="N30" s="149"/>
    </row>
    <row r="31" spans="2:14" ht="22.95" customHeight="1">
      <c r="B31" s="146" t="s">
        <v>114</v>
      </c>
      <c r="C31" s="147"/>
      <c r="D31" s="147"/>
      <c r="E31" s="147"/>
      <c r="F31" s="147"/>
      <c r="G31" s="147"/>
      <c r="H31" s="147"/>
      <c r="I31" s="147"/>
      <c r="J31" s="147"/>
      <c r="K31" s="147"/>
      <c r="L31" s="65"/>
      <c r="M31" s="148"/>
      <c r="N31" s="149"/>
    </row>
    <row r="32" spans="2:14" ht="22.95" customHeight="1">
      <c r="B32" s="146" t="s">
        <v>115</v>
      </c>
      <c r="C32" s="147"/>
      <c r="D32" s="147"/>
      <c r="E32" s="147"/>
      <c r="F32" s="147"/>
      <c r="G32" s="147"/>
      <c r="H32" s="147"/>
      <c r="I32" s="147"/>
      <c r="J32" s="147"/>
      <c r="K32" s="147"/>
      <c r="L32" s="65"/>
      <c r="M32" s="148"/>
      <c r="N32" s="149"/>
    </row>
    <row r="33" spans="2:14" ht="22.95" customHeight="1">
      <c r="B33" s="146" t="s">
        <v>116</v>
      </c>
      <c r="C33" s="147"/>
      <c r="D33" s="147"/>
      <c r="E33" s="147"/>
      <c r="F33" s="147"/>
      <c r="G33" s="147"/>
      <c r="H33" s="147"/>
      <c r="I33" s="147"/>
      <c r="J33" s="147"/>
      <c r="K33" s="147"/>
      <c r="L33" s="65"/>
      <c r="M33" s="148"/>
      <c r="N33" s="149"/>
    </row>
    <row r="34" spans="2:14" ht="22.95" customHeight="1" thickBot="1">
      <c r="B34" s="150" t="s">
        <v>117</v>
      </c>
      <c r="C34" s="151"/>
      <c r="D34" s="151"/>
      <c r="E34" s="151"/>
      <c r="F34" s="151"/>
      <c r="G34" s="151"/>
      <c r="H34" s="151"/>
      <c r="I34" s="151"/>
      <c r="J34" s="151"/>
      <c r="K34" s="151"/>
      <c r="L34" s="66"/>
      <c r="M34" s="152"/>
      <c r="N34" s="153"/>
    </row>
  </sheetData>
  <mergeCells count="93">
    <mergeCell ref="B2:H4"/>
    <mergeCell ref="I2:K2"/>
    <mergeCell ref="L2:N2"/>
    <mergeCell ref="I3:K3"/>
    <mergeCell ref="L3:N3"/>
    <mergeCell ref="I4:K4"/>
    <mergeCell ref="L4:N4"/>
    <mergeCell ref="E6:H6"/>
    <mergeCell ref="I6:K6"/>
    <mergeCell ref="L6:N6"/>
    <mergeCell ref="B7:B8"/>
    <mergeCell ref="C7:C8"/>
    <mergeCell ref="D7:D8"/>
    <mergeCell ref="E7:F7"/>
    <mergeCell ref="G7:H7"/>
    <mergeCell ref="I7:K7"/>
    <mergeCell ref="L7:N7"/>
    <mergeCell ref="E8:H8"/>
    <mergeCell ref="I8:K8"/>
    <mergeCell ref="L8:N8"/>
    <mergeCell ref="B10:B11"/>
    <mergeCell ref="C10:C11"/>
    <mergeCell ref="D10:E10"/>
    <mergeCell ref="F10:K10"/>
    <mergeCell ref="L10:L11"/>
    <mergeCell ref="M10:N10"/>
    <mergeCell ref="F11:G11"/>
    <mergeCell ref="H11:I11"/>
    <mergeCell ref="J11:K11"/>
    <mergeCell ref="M11:N11"/>
    <mergeCell ref="F12:G12"/>
    <mergeCell ref="H12:I12"/>
    <mergeCell ref="J12:K12"/>
    <mergeCell ref="M12:N12"/>
    <mergeCell ref="F13:G13"/>
    <mergeCell ref="H13:I13"/>
    <mergeCell ref="J13:K13"/>
    <mergeCell ref="M13:N13"/>
    <mergeCell ref="F14:G14"/>
    <mergeCell ref="H14:I14"/>
    <mergeCell ref="J14:K14"/>
    <mergeCell ref="M14:N14"/>
    <mergeCell ref="F15:G15"/>
    <mergeCell ref="H15:I15"/>
    <mergeCell ref="J15:K15"/>
    <mergeCell ref="M15:N15"/>
    <mergeCell ref="F16:G16"/>
    <mergeCell ref="H16:I16"/>
    <mergeCell ref="J16:K16"/>
    <mergeCell ref="M16:N16"/>
    <mergeCell ref="F17:G17"/>
    <mergeCell ref="H17:I17"/>
    <mergeCell ref="J17:K17"/>
    <mergeCell ref="M17:N17"/>
    <mergeCell ref="F18:G18"/>
    <mergeCell ref="H18:I18"/>
    <mergeCell ref="J18:K18"/>
    <mergeCell ref="M18:N18"/>
    <mergeCell ref="B24:K24"/>
    <mergeCell ref="M24:N24"/>
    <mergeCell ref="F19:G19"/>
    <mergeCell ref="H19:I19"/>
    <mergeCell ref="J19:K19"/>
    <mergeCell ref="M19:N19"/>
    <mergeCell ref="F20:G20"/>
    <mergeCell ref="H20:I20"/>
    <mergeCell ref="J20:K20"/>
    <mergeCell ref="M20:N20"/>
    <mergeCell ref="B21:K21"/>
    <mergeCell ref="M21:N21"/>
    <mergeCell ref="H22:N22"/>
    <mergeCell ref="B23:K23"/>
    <mergeCell ref="M23:N23"/>
    <mergeCell ref="B25:K25"/>
    <mergeCell ref="M25:N25"/>
    <mergeCell ref="B26:K26"/>
    <mergeCell ref="M26:N26"/>
    <mergeCell ref="B27:K27"/>
    <mergeCell ref="M27:N27"/>
    <mergeCell ref="B28:K28"/>
    <mergeCell ref="M28:N28"/>
    <mergeCell ref="B29:K29"/>
    <mergeCell ref="M29:N29"/>
    <mergeCell ref="B30:K30"/>
    <mergeCell ref="M30:N30"/>
    <mergeCell ref="B34:K34"/>
    <mergeCell ref="M34:N34"/>
    <mergeCell ref="B31:K31"/>
    <mergeCell ref="M31:N31"/>
    <mergeCell ref="B32:K32"/>
    <mergeCell ref="M32:N32"/>
    <mergeCell ref="B33:K33"/>
    <mergeCell ref="M33:N33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A0FB-21C9-4C22-8E23-B0562A546FD8}">
  <dimension ref="B1:Q34"/>
  <sheetViews>
    <sheetView zoomScaleNormal="100" workbookViewId="0">
      <selection activeCell="S12" sqref="S12"/>
    </sheetView>
  </sheetViews>
  <sheetFormatPr defaultRowHeight="17.399999999999999"/>
  <cols>
    <col min="1" max="1" width="2.5" customWidth="1"/>
    <col min="2" max="2" width="7.8984375" customWidth="1"/>
    <col min="3" max="3" width="16" customWidth="1"/>
    <col min="4" max="5" width="8.09765625" customWidth="1"/>
    <col min="6" max="11" width="3.69921875" customWidth="1"/>
    <col min="13" max="13" width="7.3984375" customWidth="1"/>
    <col min="14" max="14" width="3.69921875" customWidth="1"/>
    <col min="15" max="15" width="3.296875" customWidth="1"/>
    <col min="17" max="17" width="12.59765625" bestFit="1" customWidth="1"/>
  </cols>
  <sheetData>
    <row r="1" spans="2:17" ht="12.75" customHeight="1"/>
    <row r="2" spans="2:17" ht="18.600000000000001" customHeight="1">
      <c r="B2" s="208" t="s">
        <v>73</v>
      </c>
      <c r="C2" s="209"/>
      <c r="D2" s="209"/>
      <c r="E2" s="209"/>
      <c r="F2" s="209"/>
      <c r="G2" s="209"/>
      <c r="H2" s="209"/>
      <c r="I2" s="181" t="s">
        <v>74</v>
      </c>
      <c r="J2" s="181"/>
      <c r="K2" s="181"/>
      <c r="L2" s="162">
        <v>12345</v>
      </c>
      <c r="M2" s="162"/>
      <c r="N2" s="162"/>
      <c r="O2" s="46"/>
    </row>
    <row r="3" spans="2:17" ht="18.600000000000001" customHeight="1">
      <c r="B3" s="210"/>
      <c r="C3" s="211"/>
      <c r="D3" s="211"/>
      <c r="E3" s="211"/>
      <c r="F3" s="211"/>
      <c r="G3" s="211"/>
      <c r="H3" s="211"/>
      <c r="I3" s="179" t="s">
        <v>75</v>
      </c>
      <c r="J3" s="214"/>
      <c r="K3" s="180"/>
      <c r="L3" s="159" t="s">
        <v>76</v>
      </c>
      <c r="M3" s="215"/>
      <c r="N3" s="160"/>
    </row>
    <row r="4" spans="2:17" ht="18.600000000000001" customHeight="1">
      <c r="B4" s="212"/>
      <c r="C4" s="213"/>
      <c r="D4" s="213"/>
      <c r="E4" s="213"/>
      <c r="F4" s="213"/>
      <c r="G4" s="213"/>
      <c r="H4" s="213"/>
      <c r="I4" s="179" t="s">
        <v>77</v>
      </c>
      <c r="J4" s="214"/>
      <c r="K4" s="180"/>
      <c r="L4" s="216">
        <v>46146</v>
      </c>
      <c r="M4" s="215"/>
      <c r="N4" s="160"/>
    </row>
    <row r="5" spans="2:17" ht="18.600000000000001" customHeight="1" thickBot="1">
      <c r="B5" s="47"/>
      <c r="C5" s="47"/>
      <c r="D5" s="47"/>
      <c r="E5" s="47"/>
      <c r="F5" s="47"/>
      <c r="G5" s="47"/>
      <c r="H5" s="47"/>
      <c r="I5" s="48"/>
      <c r="J5" s="48"/>
      <c r="K5" s="48"/>
      <c r="L5" s="49"/>
      <c r="M5" s="49"/>
      <c r="N5" s="49"/>
    </row>
    <row r="6" spans="2:17" ht="18.600000000000001" customHeight="1">
      <c r="B6" s="54" t="s">
        <v>78</v>
      </c>
      <c r="C6" s="52" t="s">
        <v>79</v>
      </c>
      <c r="D6" s="52" t="s">
        <v>80</v>
      </c>
      <c r="E6" s="185" t="s">
        <v>81</v>
      </c>
      <c r="F6" s="187"/>
      <c r="G6" s="187"/>
      <c r="H6" s="186"/>
      <c r="I6" s="174" t="s">
        <v>82</v>
      </c>
      <c r="J6" s="174"/>
      <c r="K6" s="174"/>
      <c r="L6" s="188">
        <v>20000</v>
      </c>
      <c r="M6" s="189"/>
      <c r="N6" s="190"/>
    </row>
    <row r="7" spans="2:17" ht="18.600000000000001" customHeight="1">
      <c r="B7" s="191" t="s">
        <v>83</v>
      </c>
      <c r="C7" s="162" t="s">
        <v>84</v>
      </c>
      <c r="D7" s="162" t="s">
        <v>76</v>
      </c>
      <c r="E7" s="194">
        <v>143000</v>
      </c>
      <c r="F7" s="195"/>
      <c r="G7" s="196">
        <f>E7</f>
        <v>143000</v>
      </c>
      <c r="H7" s="197"/>
      <c r="I7" s="181" t="s">
        <v>85</v>
      </c>
      <c r="J7" s="181"/>
      <c r="K7" s="181"/>
      <c r="L7" s="198">
        <f>L21</f>
        <v>796</v>
      </c>
      <c r="M7" s="199"/>
      <c r="N7" s="200"/>
    </row>
    <row r="8" spans="2:17" ht="18.600000000000001" customHeight="1" thickBot="1">
      <c r="B8" s="192"/>
      <c r="C8" s="193"/>
      <c r="D8" s="193"/>
      <c r="E8" s="201">
        <v>100</v>
      </c>
      <c r="F8" s="202"/>
      <c r="G8" s="202"/>
      <c r="H8" s="203"/>
      <c r="I8" s="204" t="s">
        <v>86</v>
      </c>
      <c r="J8" s="204"/>
      <c r="K8" s="204"/>
      <c r="L8" s="205">
        <f>L6+L7</f>
        <v>20796</v>
      </c>
      <c r="M8" s="206"/>
      <c r="N8" s="207"/>
    </row>
    <row r="9" spans="2:17" ht="17.399999999999999" customHeight="1" thickBot="1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Q9" s="67"/>
    </row>
    <row r="10" spans="2:17">
      <c r="B10" s="183" t="s">
        <v>87</v>
      </c>
      <c r="C10" s="174" t="s">
        <v>88</v>
      </c>
      <c r="D10" s="185" t="s">
        <v>89</v>
      </c>
      <c r="E10" s="186"/>
      <c r="F10" s="185" t="s">
        <v>90</v>
      </c>
      <c r="G10" s="187"/>
      <c r="H10" s="187"/>
      <c r="I10" s="187"/>
      <c r="J10" s="187"/>
      <c r="K10" s="186"/>
      <c r="L10" s="174" t="s">
        <v>85</v>
      </c>
      <c r="M10" s="174" t="s">
        <v>91</v>
      </c>
      <c r="N10" s="175"/>
    </row>
    <row r="11" spans="2:17">
      <c r="B11" s="184"/>
      <c r="C11" s="181"/>
      <c r="D11" s="55" t="s">
        <v>92</v>
      </c>
      <c r="E11" s="55" t="s">
        <v>93</v>
      </c>
      <c r="F11" s="176" t="s">
        <v>94</v>
      </c>
      <c r="G11" s="177"/>
      <c r="H11" s="178" t="s">
        <v>95</v>
      </c>
      <c r="I11" s="178"/>
      <c r="J11" s="179" t="s">
        <v>118</v>
      </c>
      <c r="K11" s="180"/>
      <c r="L11" s="181"/>
      <c r="M11" s="181"/>
      <c r="N11" s="182"/>
    </row>
    <row r="12" spans="2:17" ht="22.95" customHeight="1">
      <c r="B12" s="56" t="s">
        <v>96</v>
      </c>
      <c r="C12" s="57" t="s">
        <v>97</v>
      </c>
      <c r="D12" s="45" t="s">
        <v>56</v>
      </c>
      <c r="E12" s="45" t="s">
        <v>98</v>
      </c>
      <c r="F12" s="161">
        <v>0.375</v>
      </c>
      <c r="G12" s="173"/>
      <c r="H12" s="161">
        <v>0.45833333333333331</v>
      </c>
      <c r="I12" s="160"/>
      <c r="J12" s="161">
        <f>H12-F12</f>
        <v>8.3333333333333315E-2</v>
      </c>
      <c r="K12" s="160"/>
      <c r="L12" s="45">
        <v>123</v>
      </c>
      <c r="M12" s="162"/>
      <c r="N12" s="163"/>
    </row>
    <row r="13" spans="2:17" ht="22.95" customHeight="1">
      <c r="B13" s="56" t="s">
        <v>99</v>
      </c>
      <c r="C13" s="57" t="s">
        <v>97</v>
      </c>
      <c r="D13" s="45" t="s">
        <v>98</v>
      </c>
      <c r="E13" s="45" t="s">
        <v>100</v>
      </c>
      <c r="F13" s="161">
        <v>0.58333333333333337</v>
      </c>
      <c r="G13" s="173"/>
      <c r="H13" s="161">
        <v>0.72569444444444453</v>
      </c>
      <c r="I13" s="160"/>
      <c r="J13" s="161">
        <f>H13-F13</f>
        <v>0.14236111111111116</v>
      </c>
      <c r="K13" s="160"/>
      <c r="L13" s="45">
        <v>210</v>
      </c>
      <c r="M13" s="162"/>
      <c r="N13" s="163"/>
    </row>
    <row r="14" spans="2:17" ht="22.95" customHeight="1">
      <c r="B14" s="56"/>
      <c r="C14" s="57" t="s">
        <v>101</v>
      </c>
      <c r="D14" s="45" t="s">
        <v>100</v>
      </c>
      <c r="E14" s="45" t="s">
        <v>56</v>
      </c>
      <c r="F14" s="161">
        <v>0.93055555555555547</v>
      </c>
      <c r="G14" s="173"/>
      <c r="H14" s="161">
        <v>1.0868055555555556</v>
      </c>
      <c r="I14" s="160"/>
      <c r="J14" s="161">
        <f>H14-F14</f>
        <v>0.15625000000000011</v>
      </c>
      <c r="K14" s="160"/>
      <c r="L14" s="45">
        <v>340</v>
      </c>
      <c r="M14" s="162"/>
      <c r="N14" s="163"/>
    </row>
    <row r="15" spans="2:17" ht="22.95" customHeight="1">
      <c r="B15" s="56"/>
      <c r="C15" s="57" t="s">
        <v>102</v>
      </c>
      <c r="D15" s="45" t="s">
        <v>56</v>
      </c>
      <c r="E15" s="45" t="s">
        <v>98</v>
      </c>
      <c r="F15" s="161">
        <v>0.375</v>
      </c>
      <c r="G15" s="173"/>
      <c r="H15" s="161">
        <v>0.45833333333333331</v>
      </c>
      <c r="I15" s="160"/>
      <c r="J15" s="161">
        <f>H15-F15</f>
        <v>8.3333333333333315E-2</v>
      </c>
      <c r="K15" s="160"/>
      <c r="L15" s="45">
        <v>123</v>
      </c>
      <c r="M15" s="162"/>
      <c r="N15" s="163"/>
    </row>
    <row r="16" spans="2:17" ht="22.95" customHeight="1">
      <c r="B16" s="56"/>
      <c r="C16" s="45"/>
      <c r="D16" s="45"/>
      <c r="E16" s="45"/>
      <c r="F16" s="159"/>
      <c r="G16" s="160"/>
      <c r="H16" s="159"/>
      <c r="I16" s="160"/>
      <c r="J16" s="161"/>
      <c r="K16" s="160"/>
      <c r="L16" s="45"/>
      <c r="M16" s="162"/>
      <c r="N16" s="163"/>
    </row>
    <row r="17" spans="2:14" ht="22.95" customHeight="1">
      <c r="B17" s="56"/>
      <c r="C17" s="45"/>
      <c r="D17" s="45"/>
      <c r="E17" s="45"/>
      <c r="F17" s="159"/>
      <c r="G17" s="160"/>
      <c r="H17" s="159"/>
      <c r="I17" s="160"/>
      <c r="J17" s="161"/>
      <c r="K17" s="160"/>
      <c r="L17" s="45"/>
      <c r="M17" s="162"/>
      <c r="N17" s="163"/>
    </row>
    <row r="18" spans="2:14" ht="22.95" customHeight="1">
      <c r="B18" s="56"/>
      <c r="C18" s="45"/>
      <c r="D18" s="45"/>
      <c r="E18" s="45"/>
      <c r="F18" s="159"/>
      <c r="G18" s="160"/>
      <c r="H18" s="159"/>
      <c r="I18" s="160"/>
      <c r="J18" s="161"/>
      <c r="K18" s="160"/>
      <c r="L18" s="45"/>
      <c r="M18" s="162"/>
      <c r="N18" s="163"/>
    </row>
    <row r="19" spans="2:14" ht="22.95" customHeight="1">
      <c r="B19" s="56"/>
      <c r="C19" s="45"/>
      <c r="D19" s="45"/>
      <c r="E19" s="45"/>
      <c r="F19" s="159"/>
      <c r="G19" s="160"/>
      <c r="H19" s="159"/>
      <c r="I19" s="160"/>
      <c r="J19" s="161"/>
      <c r="K19" s="160"/>
      <c r="L19" s="45"/>
      <c r="M19" s="162"/>
      <c r="N19" s="163"/>
    </row>
    <row r="20" spans="2:14" ht="22.95" customHeight="1">
      <c r="B20" s="56"/>
      <c r="C20" s="45"/>
      <c r="D20" s="45"/>
      <c r="E20" s="45"/>
      <c r="F20" s="159"/>
      <c r="G20" s="160"/>
      <c r="H20" s="159"/>
      <c r="I20" s="160"/>
      <c r="J20" s="161"/>
      <c r="K20" s="160"/>
      <c r="L20" s="45"/>
      <c r="M20" s="162"/>
      <c r="N20" s="163"/>
    </row>
    <row r="21" spans="2:14" ht="22.95" customHeight="1" thickBot="1">
      <c r="B21" s="168" t="s">
        <v>103</v>
      </c>
      <c r="C21" s="169"/>
      <c r="D21" s="169"/>
      <c r="E21" s="169"/>
      <c r="F21" s="169"/>
      <c r="G21" s="169"/>
      <c r="H21" s="169"/>
      <c r="I21" s="169"/>
      <c r="J21" s="169"/>
      <c r="K21" s="170"/>
      <c r="L21" s="58">
        <f>SUM(L12:L20)</f>
        <v>796</v>
      </c>
      <c r="M21" s="171"/>
      <c r="N21" s="172"/>
    </row>
    <row r="22" spans="2:14" s="61" customFormat="1" ht="25.5" customHeight="1" thickBot="1">
      <c r="B22" s="60"/>
      <c r="C22" s="60"/>
      <c r="D22" s="60"/>
      <c r="E22" s="60"/>
      <c r="F22" s="60"/>
      <c r="G22" s="60"/>
      <c r="H22" s="154" t="s">
        <v>104</v>
      </c>
      <c r="I22" s="154"/>
      <c r="J22" s="154"/>
      <c r="K22" s="154"/>
      <c r="L22" s="154"/>
      <c r="M22" s="154"/>
      <c r="N22" s="154"/>
    </row>
    <row r="23" spans="2:14" ht="22.95" customHeight="1">
      <c r="B23" s="155" t="s">
        <v>105</v>
      </c>
      <c r="C23" s="156"/>
      <c r="D23" s="156"/>
      <c r="E23" s="156"/>
      <c r="F23" s="156"/>
      <c r="G23" s="156"/>
      <c r="H23" s="156"/>
      <c r="I23" s="156"/>
      <c r="J23" s="156"/>
      <c r="K23" s="156"/>
      <c r="L23" s="63" t="s">
        <v>106</v>
      </c>
      <c r="M23" s="157" t="s">
        <v>91</v>
      </c>
      <c r="N23" s="158"/>
    </row>
    <row r="24" spans="2:14" ht="22.95" customHeight="1">
      <c r="B24" s="164" t="s">
        <v>107</v>
      </c>
      <c r="C24" s="165"/>
      <c r="D24" s="165"/>
      <c r="E24" s="165"/>
      <c r="F24" s="165"/>
      <c r="G24" s="165"/>
      <c r="H24" s="165"/>
      <c r="I24" s="165"/>
      <c r="J24" s="165"/>
      <c r="K24" s="165"/>
      <c r="L24" s="64">
        <v>0</v>
      </c>
      <c r="M24" s="166"/>
      <c r="N24" s="167"/>
    </row>
    <row r="25" spans="2:14" ht="22.95" customHeight="1">
      <c r="B25" s="146" t="s">
        <v>108</v>
      </c>
      <c r="C25" s="147"/>
      <c r="D25" s="147"/>
      <c r="E25" s="147"/>
      <c r="F25" s="147"/>
      <c r="G25" s="147"/>
      <c r="H25" s="147"/>
      <c r="I25" s="147"/>
      <c r="J25" s="147"/>
      <c r="K25" s="147"/>
      <c r="L25" s="65"/>
      <c r="M25" s="148"/>
      <c r="N25" s="149"/>
    </row>
    <row r="26" spans="2:14" ht="22.95" customHeight="1">
      <c r="B26" s="146" t="s">
        <v>109</v>
      </c>
      <c r="C26" s="147"/>
      <c r="D26" s="147"/>
      <c r="E26" s="147"/>
      <c r="F26" s="147"/>
      <c r="G26" s="147"/>
      <c r="H26" s="147"/>
      <c r="I26" s="147"/>
      <c r="J26" s="147"/>
      <c r="K26" s="147"/>
      <c r="L26" s="65"/>
      <c r="M26" s="148"/>
      <c r="N26" s="149"/>
    </row>
    <row r="27" spans="2:14" ht="22.95" customHeight="1">
      <c r="B27" s="146" t="s">
        <v>110</v>
      </c>
      <c r="C27" s="147"/>
      <c r="D27" s="147"/>
      <c r="E27" s="147"/>
      <c r="F27" s="147"/>
      <c r="G27" s="147"/>
      <c r="H27" s="147"/>
      <c r="I27" s="147"/>
      <c r="J27" s="147"/>
      <c r="K27" s="147"/>
      <c r="L27" s="65"/>
      <c r="M27" s="148"/>
      <c r="N27" s="149"/>
    </row>
    <row r="28" spans="2:14" ht="22.95" customHeight="1">
      <c r="B28" s="146" t="s">
        <v>111</v>
      </c>
      <c r="C28" s="147"/>
      <c r="D28" s="147"/>
      <c r="E28" s="147"/>
      <c r="F28" s="147"/>
      <c r="G28" s="147"/>
      <c r="H28" s="147"/>
      <c r="I28" s="147"/>
      <c r="J28" s="147"/>
      <c r="K28" s="147"/>
      <c r="L28" s="65"/>
      <c r="M28" s="148"/>
      <c r="N28" s="149"/>
    </row>
    <row r="29" spans="2:14" ht="22.95" customHeight="1">
      <c r="B29" s="146" t="s">
        <v>112</v>
      </c>
      <c r="C29" s="147"/>
      <c r="D29" s="147"/>
      <c r="E29" s="147"/>
      <c r="F29" s="147"/>
      <c r="G29" s="147"/>
      <c r="H29" s="147"/>
      <c r="I29" s="147"/>
      <c r="J29" s="147"/>
      <c r="K29" s="147"/>
      <c r="L29" s="65"/>
      <c r="M29" s="148"/>
      <c r="N29" s="149"/>
    </row>
    <row r="30" spans="2:14" ht="22.95" customHeight="1">
      <c r="B30" s="146" t="s">
        <v>113</v>
      </c>
      <c r="C30" s="147"/>
      <c r="D30" s="147"/>
      <c r="E30" s="147"/>
      <c r="F30" s="147"/>
      <c r="G30" s="147"/>
      <c r="H30" s="147"/>
      <c r="I30" s="147"/>
      <c r="J30" s="147"/>
      <c r="K30" s="147"/>
      <c r="L30" s="65"/>
      <c r="M30" s="148"/>
      <c r="N30" s="149"/>
    </row>
    <row r="31" spans="2:14" ht="22.95" customHeight="1">
      <c r="B31" s="146" t="s">
        <v>114</v>
      </c>
      <c r="C31" s="147"/>
      <c r="D31" s="147"/>
      <c r="E31" s="147"/>
      <c r="F31" s="147"/>
      <c r="G31" s="147"/>
      <c r="H31" s="147"/>
      <c r="I31" s="147"/>
      <c r="J31" s="147"/>
      <c r="K31" s="147"/>
      <c r="L31" s="65"/>
      <c r="M31" s="148"/>
      <c r="N31" s="149"/>
    </row>
    <row r="32" spans="2:14" ht="22.95" customHeight="1">
      <c r="B32" s="146" t="s">
        <v>115</v>
      </c>
      <c r="C32" s="147"/>
      <c r="D32" s="147"/>
      <c r="E32" s="147"/>
      <c r="F32" s="147"/>
      <c r="G32" s="147"/>
      <c r="H32" s="147"/>
      <c r="I32" s="147"/>
      <c r="J32" s="147"/>
      <c r="K32" s="147"/>
      <c r="L32" s="65"/>
      <c r="M32" s="148"/>
      <c r="N32" s="149"/>
    </row>
    <row r="33" spans="2:14" ht="22.95" customHeight="1">
      <c r="B33" s="146" t="s">
        <v>116</v>
      </c>
      <c r="C33" s="147"/>
      <c r="D33" s="147"/>
      <c r="E33" s="147"/>
      <c r="F33" s="147"/>
      <c r="G33" s="147"/>
      <c r="H33" s="147"/>
      <c r="I33" s="147"/>
      <c r="J33" s="147"/>
      <c r="K33" s="147"/>
      <c r="L33" s="65"/>
      <c r="M33" s="148"/>
      <c r="N33" s="149"/>
    </row>
    <row r="34" spans="2:14" ht="22.95" customHeight="1" thickBot="1">
      <c r="B34" s="150" t="s">
        <v>117</v>
      </c>
      <c r="C34" s="151"/>
      <c r="D34" s="151"/>
      <c r="E34" s="151"/>
      <c r="F34" s="151"/>
      <c r="G34" s="151"/>
      <c r="H34" s="151"/>
      <c r="I34" s="151"/>
      <c r="J34" s="151"/>
      <c r="K34" s="151"/>
      <c r="L34" s="66"/>
      <c r="M34" s="152"/>
      <c r="N34" s="153"/>
    </row>
  </sheetData>
  <mergeCells count="93">
    <mergeCell ref="B29:K29"/>
    <mergeCell ref="M29:N29"/>
    <mergeCell ref="B30:K30"/>
    <mergeCell ref="M30:N30"/>
    <mergeCell ref="B34:K34"/>
    <mergeCell ref="M34:N34"/>
    <mergeCell ref="B31:K31"/>
    <mergeCell ref="M31:N31"/>
    <mergeCell ref="B32:K32"/>
    <mergeCell ref="M32:N32"/>
    <mergeCell ref="B33:K33"/>
    <mergeCell ref="M33:N33"/>
    <mergeCell ref="B26:K26"/>
    <mergeCell ref="M26:N26"/>
    <mergeCell ref="B27:K27"/>
    <mergeCell ref="M27:N27"/>
    <mergeCell ref="B28:K28"/>
    <mergeCell ref="M28:N28"/>
    <mergeCell ref="H22:N22"/>
    <mergeCell ref="B23:K23"/>
    <mergeCell ref="M23:N23"/>
    <mergeCell ref="B25:K25"/>
    <mergeCell ref="M25:N25"/>
    <mergeCell ref="F18:G18"/>
    <mergeCell ref="H18:I18"/>
    <mergeCell ref="J18:K18"/>
    <mergeCell ref="M18:N18"/>
    <mergeCell ref="B24:K24"/>
    <mergeCell ref="M24:N24"/>
    <mergeCell ref="F19:G19"/>
    <mergeCell ref="H19:I19"/>
    <mergeCell ref="J19:K19"/>
    <mergeCell ref="M19:N19"/>
    <mergeCell ref="F20:G20"/>
    <mergeCell ref="H20:I20"/>
    <mergeCell ref="J20:K20"/>
    <mergeCell ref="M20:N20"/>
    <mergeCell ref="B21:K21"/>
    <mergeCell ref="M21:N21"/>
    <mergeCell ref="F16:G16"/>
    <mergeCell ref="H16:I16"/>
    <mergeCell ref="J16:K16"/>
    <mergeCell ref="M16:N16"/>
    <mergeCell ref="F17:G17"/>
    <mergeCell ref="H17:I17"/>
    <mergeCell ref="J17:K17"/>
    <mergeCell ref="M17:N17"/>
    <mergeCell ref="F14:G14"/>
    <mergeCell ref="H14:I14"/>
    <mergeCell ref="J14:K14"/>
    <mergeCell ref="M14:N14"/>
    <mergeCell ref="F15:G15"/>
    <mergeCell ref="H15:I15"/>
    <mergeCell ref="J15:K15"/>
    <mergeCell ref="M15:N15"/>
    <mergeCell ref="F12:G12"/>
    <mergeCell ref="H12:I12"/>
    <mergeCell ref="J12:K12"/>
    <mergeCell ref="M12:N12"/>
    <mergeCell ref="F13:G13"/>
    <mergeCell ref="H13:I13"/>
    <mergeCell ref="J13:K13"/>
    <mergeCell ref="M13:N13"/>
    <mergeCell ref="M10:N10"/>
    <mergeCell ref="F11:G11"/>
    <mergeCell ref="H11:I11"/>
    <mergeCell ref="J11:K11"/>
    <mergeCell ref="M11:N11"/>
    <mergeCell ref="B10:B11"/>
    <mergeCell ref="C10:C11"/>
    <mergeCell ref="D10:E10"/>
    <mergeCell ref="F10:K10"/>
    <mergeCell ref="L10:L11"/>
    <mergeCell ref="E6:H6"/>
    <mergeCell ref="I6:K6"/>
    <mergeCell ref="L6:N6"/>
    <mergeCell ref="B7:B8"/>
    <mergeCell ref="C7:C8"/>
    <mergeCell ref="D7:D8"/>
    <mergeCell ref="E7:F7"/>
    <mergeCell ref="G7:H7"/>
    <mergeCell ref="I7:K7"/>
    <mergeCell ref="L7:N7"/>
    <mergeCell ref="E8:H8"/>
    <mergeCell ref="I8:K8"/>
    <mergeCell ref="L8:N8"/>
    <mergeCell ref="B2:H4"/>
    <mergeCell ref="I2:K2"/>
    <mergeCell ref="L2:N2"/>
    <mergeCell ref="I3:K3"/>
    <mergeCell ref="L3:N3"/>
    <mergeCell ref="I4:K4"/>
    <mergeCell ref="L4:N4"/>
  </mergeCells>
  <phoneticPr fontId="2" type="noConversion"/>
  <pageMargins left="0.25" right="0.25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activeCell="M15" sqref="M15"/>
    </sheetView>
  </sheetViews>
  <sheetFormatPr defaultRowHeight="17.399999999999999"/>
  <cols>
    <col min="1" max="1" width="18.3984375" bestFit="1" customWidth="1"/>
    <col min="4" max="4" width="11" bestFit="1" customWidth="1"/>
    <col min="5" max="5" width="10.59765625" customWidth="1"/>
    <col min="6" max="6" width="5.59765625" customWidth="1"/>
    <col min="9" max="9" width="7.09765625" customWidth="1"/>
  </cols>
  <sheetData>
    <row r="1" spans="1:10" ht="24.75" customHeight="1">
      <c r="A1" s="217"/>
      <c r="B1" s="218"/>
      <c r="C1" s="218"/>
      <c r="D1" s="218"/>
      <c r="E1" s="218"/>
    </row>
    <row r="2" spans="1:10">
      <c r="D2" s="1" t="s">
        <v>62</v>
      </c>
      <c r="E2" s="1" t="s">
        <v>63</v>
      </c>
    </row>
    <row r="3" spans="1:10" ht="19.5" customHeight="1">
      <c r="A3" s="30" t="s">
        <v>2</v>
      </c>
      <c r="B3" s="30" t="s">
        <v>38</v>
      </c>
      <c r="C3" s="30" t="s">
        <v>39</v>
      </c>
      <c r="D3" s="30" t="s">
        <v>40</v>
      </c>
      <c r="E3" s="30" t="s">
        <v>54</v>
      </c>
      <c r="G3" s="68" t="s">
        <v>119</v>
      </c>
      <c r="J3" t="s">
        <v>123</v>
      </c>
    </row>
    <row r="4" spans="1:10">
      <c r="A4" s="12" t="s">
        <v>15</v>
      </c>
      <c r="B4" s="28">
        <v>230</v>
      </c>
      <c r="C4" s="3">
        <v>200</v>
      </c>
      <c r="D4" s="36"/>
      <c r="E4" s="44"/>
      <c r="G4" t="s">
        <v>120</v>
      </c>
      <c r="J4" t="s">
        <v>124</v>
      </c>
    </row>
    <row r="5" spans="1:10">
      <c r="A5" s="12" t="s">
        <v>13</v>
      </c>
      <c r="B5" s="28">
        <v>220</v>
      </c>
      <c r="C5" s="3">
        <v>200</v>
      </c>
      <c r="D5" s="36"/>
      <c r="E5" s="44"/>
    </row>
    <row r="6" spans="1:10">
      <c r="A6" s="12" t="s">
        <v>8</v>
      </c>
      <c r="B6" s="28">
        <v>500</v>
      </c>
      <c r="C6" s="3">
        <v>450</v>
      </c>
      <c r="D6" s="36"/>
      <c r="E6" s="44"/>
      <c r="G6" t="s">
        <v>238</v>
      </c>
    </row>
    <row r="7" spans="1:10">
      <c r="A7" s="12" t="s">
        <v>19</v>
      </c>
      <c r="B7" s="3">
        <v>260</v>
      </c>
      <c r="C7" s="3">
        <v>230</v>
      </c>
      <c r="D7" s="36"/>
      <c r="E7" s="44"/>
      <c r="G7" t="s">
        <v>121</v>
      </c>
    </row>
    <row r="8" spans="1:10">
      <c r="A8" s="12" t="s">
        <v>12</v>
      </c>
      <c r="B8" s="28">
        <v>320</v>
      </c>
      <c r="C8" s="3">
        <v>320</v>
      </c>
      <c r="D8" s="36"/>
      <c r="E8" s="44"/>
      <c r="G8" t="s">
        <v>239</v>
      </c>
    </row>
    <row r="9" spans="1:10">
      <c r="A9" s="12" t="s">
        <v>7</v>
      </c>
      <c r="B9" s="28">
        <v>120</v>
      </c>
      <c r="C9" s="3">
        <v>100</v>
      </c>
      <c r="D9" s="36"/>
      <c r="E9" s="44"/>
    </row>
    <row r="10" spans="1:10">
      <c r="A10" s="12" t="s">
        <v>9</v>
      </c>
      <c r="B10" s="28">
        <v>180</v>
      </c>
      <c r="C10" s="3">
        <v>180</v>
      </c>
      <c r="D10" s="36"/>
      <c r="E10" s="44"/>
    </row>
    <row r="11" spans="1:10">
      <c r="A11" s="12" t="s">
        <v>18</v>
      </c>
      <c r="B11" s="3">
        <v>250</v>
      </c>
      <c r="C11" s="3">
        <v>200</v>
      </c>
      <c r="D11" s="36"/>
      <c r="E11" s="44"/>
    </row>
    <row r="12" spans="1:10">
      <c r="A12" s="12" t="s">
        <v>16</v>
      </c>
      <c r="B12" s="3">
        <v>200</v>
      </c>
      <c r="C12" s="3">
        <v>200</v>
      </c>
      <c r="D12" s="36"/>
      <c r="E12" s="44"/>
    </row>
    <row r="13" spans="1:10">
      <c r="A13" s="12" t="s">
        <v>10</v>
      </c>
      <c r="B13" s="28">
        <v>430</v>
      </c>
      <c r="C13" s="3">
        <v>400</v>
      </c>
      <c r="D13" s="36"/>
      <c r="E13" s="44"/>
    </row>
    <row r="14" spans="1:10">
      <c r="A14" s="12" t="s">
        <v>11</v>
      </c>
      <c r="B14" s="28">
        <v>230</v>
      </c>
      <c r="C14" s="3">
        <v>200</v>
      </c>
      <c r="D14" s="36"/>
      <c r="E14" s="44"/>
    </row>
    <row r="15" spans="1:10">
      <c r="A15" s="12" t="s">
        <v>14</v>
      </c>
      <c r="B15" s="28">
        <v>320</v>
      </c>
      <c r="C15" s="3">
        <v>150</v>
      </c>
      <c r="D15" s="36"/>
      <c r="E15" s="44"/>
    </row>
    <row r="16" spans="1:10">
      <c r="A16" s="12" t="s">
        <v>17</v>
      </c>
      <c r="B16" s="3">
        <v>100</v>
      </c>
      <c r="C16" s="3">
        <v>80</v>
      </c>
      <c r="D16" s="36"/>
      <c r="E16" s="44"/>
    </row>
  </sheetData>
  <sortState xmlns:xlrd2="http://schemas.microsoft.com/office/spreadsheetml/2017/richdata2" ref="A4:E16">
    <sortCondition ref="A3"/>
  </sortState>
  <mergeCells count="1"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zoomScaleNormal="100" workbookViewId="0">
      <selection activeCell="G11" sqref="G11"/>
    </sheetView>
  </sheetViews>
  <sheetFormatPr defaultColWidth="9" defaultRowHeight="17.399999999999999"/>
  <cols>
    <col min="1" max="1" width="26" style="2" customWidth="1"/>
    <col min="2" max="2" width="9.8984375" style="2" customWidth="1"/>
    <col min="3" max="3" width="9" style="2"/>
    <col min="4" max="4" width="12.69921875" style="2" customWidth="1"/>
    <col min="5" max="5" width="7.09765625" style="2" customWidth="1"/>
    <col min="6" max="16384" width="9" style="2"/>
  </cols>
  <sheetData>
    <row r="1" spans="1:9" ht="32.25" customHeight="1" thickBot="1">
      <c r="A1" s="219" t="s">
        <v>36</v>
      </c>
      <c r="B1" s="219"/>
      <c r="C1" s="219"/>
      <c r="D1" s="219"/>
    </row>
    <row r="2" spans="1:9" ht="18" customHeight="1" thickBot="1">
      <c r="C2" s="35" t="s">
        <v>20</v>
      </c>
      <c r="D2" s="19">
        <v>1350</v>
      </c>
    </row>
    <row r="3" spans="1:9" ht="18" thickBot="1"/>
    <row r="4" spans="1:9" ht="18" thickBot="1">
      <c r="A4" s="120" t="s">
        <v>35</v>
      </c>
      <c r="B4" s="121" t="s">
        <v>21</v>
      </c>
      <c r="C4" s="121" t="s">
        <v>37</v>
      </c>
      <c r="D4" s="122" t="s">
        <v>22</v>
      </c>
    </row>
    <row r="5" spans="1:9" ht="18" thickTop="1">
      <c r="A5" s="116" t="s">
        <v>26</v>
      </c>
      <c r="B5" s="117">
        <v>4.5999999999999996</v>
      </c>
      <c r="C5" s="118">
        <v>300</v>
      </c>
      <c r="D5" s="119"/>
      <c r="F5" s="2" t="s">
        <v>122</v>
      </c>
      <c r="I5" s="2" t="s">
        <v>241</v>
      </c>
    </row>
    <row r="6" spans="1:9">
      <c r="A6" s="14" t="s">
        <v>23</v>
      </c>
      <c r="B6" s="13">
        <v>4.2</v>
      </c>
      <c r="C6" s="7">
        <v>400</v>
      </c>
      <c r="D6" s="119"/>
      <c r="I6" s="2" t="s">
        <v>240</v>
      </c>
    </row>
    <row r="7" spans="1:9">
      <c r="A7" s="14" t="s">
        <v>64</v>
      </c>
      <c r="B7" s="13">
        <v>4.5</v>
      </c>
      <c r="C7" s="7">
        <v>500</v>
      </c>
      <c r="D7" s="119"/>
    </row>
    <row r="8" spans="1:9">
      <c r="A8" s="14" t="s">
        <v>28</v>
      </c>
      <c r="B8" s="13">
        <v>5.2</v>
      </c>
      <c r="C8" s="7">
        <v>150</v>
      </c>
      <c r="D8" s="119"/>
    </row>
    <row r="9" spans="1:9">
      <c r="A9" s="14" t="s">
        <v>34</v>
      </c>
      <c r="B9" s="13">
        <v>4.5999999999999996</v>
      </c>
      <c r="C9" s="7">
        <v>100</v>
      </c>
      <c r="D9" s="119"/>
    </row>
    <row r="10" spans="1:9">
      <c r="A10" s="14" t="s">
        <v>24</v>
      </c>
      <c r="B10" s="13">
        <v>5.0999999999999996</v>
      </c>
      <c r="C10" s="7">
        <v>200</v>
      </c>
      <c r="D10" s="114"/>
    </row>
    <row r="11" spans="1:9">
      <c r="A11" s="14" t="s">
        <v>25</v>
      </c>
      <c r="B11" s="13">
        <v>6.2</v>
      </c>
      <c r="C11" s="7">
        <v>100</v>
      </c>
      <c r="D11" s="114"/>
    </row>
    <row r="12" spans="1:9">
      <c r="A12" s="14" t="s">
        <v>27</v>
      </c>
      <c r="B12" s="13">
        <v>5.7</v>
      </c>
      <c r="C12" s="7">
        <v>120</v>
      </c>
      <c r="D12" s="114"/>
    </row>
    <row r="13" spans="1:9">
      <c r="A13" s="14" t="s">
        <v>66</v>
      </c>
      <c r="B13" s="13">
        <v>4.8</v>
      </c>
      <c r="C13" s="7">
        <v>100</v>
      </c>
      <c r="D13" s="114"/>
    </row>
    <row r="14" spans="1:9">
      <c r="A14" s="14" t="s">
        <v>65</v>
      </c>
      <c r="B14" s="13">
        <v>4.4000000000000004</v>
      </c>
      <c r="C14" s="7">
        <v>500</v>
      </c>
      <c r="D14" s="114"/>
    </row>
    <row r="15" spans="1:9">
      <c r="A15" s="14" t="s">
        <v>29</v>
      </c>
      <c r="B15" s="13">
        <v>4.7</v>
      </c>
      <c r="C15" s="7">
        <v>200</v>
      </c>
      <c r="D15" s="114"/>
    </row>
    <row r="16" spans="1:9">
      <c r="A16" s="14" t="s">
        <v>30</v>
      </c>
      <c r="B16" s="13">
        <v>5.4</v>
      </c>
      <c r="C16" s="7">
        <v>100</v>
      </c>
      <c r="D16" s="114"/>
    </row>
    <row r="17" spans="1:4">
      <c r="A17" s="14" t="s">
        <v>31</v>
      </c>
      <c r="B17" s="13">
        <v>4.2</v>
      </c>
      <c r="C17" s="7">
        <v>50</v>
      </c>
      <c r="D17" s="114"/>
    </row>
    <row r="18" spans="1:4">
      <c r="A18" s="14" t="s">
        <v>32</v>
      </c>
      <c r="B18" s="13">
        <v>4.7</v>
      </c>
      <c r="C18" s="7">
        <v>50</v>
      </c>
      <c r="D18" s="114"/>
    </row>
    <row r="19" spans="1:4" ht="18" thickBot="1">
      <c r="A19" s="15" t="s">
        <v>33</v>
      </c>
      <c r="B19" s="18">
        <v>5.0999999999999996</v>
      </c>
      <c r="C19" s="16">
        <v>100</v>
      </c>
      <c r="D19" s="115"/>
    </row>
    <row r="20" spans="1:4">
      <c r="A20" s="4"/>
      <c r="B20" s="4"/>
      <c r="C20" s="5"/>
    </row>
    <row r="21" spans="1:4">
      <c r="A21" s="4"/>
      <c r="B21" s="4"/>
      <c r="C21" s="5"/>
    </row>
    <row r="22" spans="1:4">
      <c r="A22" s="4"/>
      <c r="B22" s="4"/>
      <c r="C22" s="5"/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"/>
  <sheetViews>
    <sheetView workbookViewId="0">
      <selection activeCell="N14" sqref="N14"/>
    </sheetView>
  </sheetViews>
  <sheetFormatPr defaultRowHeight="17.399999999999999"/>
  <cols>
    <col min="2" max="2" width="13" bestFit="1" customWidth="1"/>
    <col min="3" max="6" width="13.19921875" style="1" customWidth="1"/>
    <col min="7" max="7" width="6.3984375" customWidth="1"/>
  </cols>
  <sheetData>
    <row r="1" spans="1:11" ht="28.5" customHeight="1">
      <c r="A1" s="222" t="s">
        <v>72</v>
      </c>
      <c r="B1" s="223"/>
      <c r="C1" s="223"/>
      <c r="D1" s="223"/>
      <c r="E1" s="223"/>
      <c r="F1" s="223"/>
    </row>
    <row r="2" spans="1:11" ht="15.75" customHeight="1"/>
    <row r="3" spans="1:11" ht="18" customHeight="1">
      <c r="A3" s="221" t="s">
        <v>55</v>
      </c>
      <c r="B3" s="221" t="s">
        <v>70</v>
      </c>
      <c r="C3" s="220" t="s">
        <v>71</v>
      </c>
      <c r="D3" s="220"/>
      <c r="E3" s="220"/>
      <c r="F3" s="220"/>
    </row>
    <row r="4" spans="1:11" ht="18" customHeight="1">
      <c r="A4" s="221"/>
      <c r="B4" s="221"/>
      <c r="C4" s="43">
        <v>0.03</v>
      </c>
      <c r="D4" s="43">
        <v>0.05</v>
      </c>
      <c r="E4" s="43">
        <v>0.08</v>
      </c>
      <c r="F4" s="43">
        <v>0.1</v>
      </c>
    </row>
    <row r="5" spans="1:11" ht="18" customHeight="1">
      <c r="A5" s="29" t="s">
        <v>56</v>
      </c>
      <c r="B5" s="34">
        <v>55000</v>
      </c>
      <c r="C5" s="31"/>
      <c r="D5" s="31"/>
      <c r="E5" s="31"/>
      <c r="F5" s="31"/>
      <c r="H5" t="s">
        <v>125</v>
      </c>
      <c r="K5" t="s">
        <v>126</v>
      </c>
    </row>
    <row r="6" spans="1:11" ht="18" customHeight="1">
      <c r="A6" s="29" t="s">
        <v>58</v>
      </c>
      <c r="B6" s="34">
        <v>65000</v>
      </c>
      <c r="C6" s="31"/>
      <c r="D6" s="31"/>
      <c r="E6" s="31"/>
      <c r="F6" s="31"/>
    </row>
    <row r="7" spans="1:11" ht="18" customHeight="1">
      <c r="A7" s="29" t="s">
        <v>59</v>
      </c>
      <c r="B7" s="34">
        <v>70000</v>
      </c>
      <c r="C7" s="31"/>
      <c r="D7" s="31"/>
      <c r="E7" s="31"/>
      <c r="F7" s="31"/>
      <c r="H7" t="s">
        <v>242</v>
      </c>
    </row>
    <row r="8" spans="1:11" ht="18" customHeight="1">
      <c r="A8" s="29" t="s">
        <v>67</v>
      </c>
      <c r="B8" s="34">
        <v>70000</v>
      </c>
      <c r="C8" s="31"/>
      <c r="D8" s="31"/>
      <c r="E8" s="31"/>
      <c r="F8" s="31"/>
      <c r="H8" t="s">
        <v>243</v>
      </c>
    </row>
    <row r="9" spans="1:11" ht="18" customHeight="1">
      <c r="A9" s="29" t="s">
        <v>68</v>
      </c>
      <c r="B9" s="34">
        <v>75000</v>
      </c>
      <c r="C9" s="31"/>
      <c r="D9" s="31"/>
      <c r="E9" s="31"/>
      <c r="F9" s="31"/>
      <c r="H9" t="s">
        <v>244</v>
      </c>
    </row>
    <row r="10" spans="1:11" ht="18" customHeight="1">
      <c r="A10" s="29" t="s">
        <v>69</v>
      </c>
      <c r="B10" s="34">
        <v>75000</v>
      </c>
      <c r="C10" s="31"/>
      <c r="D10" s="31"/>
      <c r="E10" s="31"/>
      <c r="F10" s="31"/>
    </row>
    <row r="11" spans="1:11" ht="18" customHeight="1">
      <c r="A11" s="29" t="s">
        <v>57</v>
      </c>
      <c r="B11" s="34">
        <v>100000</v>
      </c>
      <c r="C11" s="31"/>
      <c r="D11" s="31"/>
      <c r="E11" s="31"/>
      <c r="F11" s="31"/>
    </row>
  </sheetData>
  <mergeCells count="4">
    <mergeCell ref="C3:F3"/>
    <mergeCell ref="A3:A4"/>
    <mergeCell ref="B3:B4"/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workbookViewId="0">
      <selection activeCell="A6" sqref="A6:C17"/>
    </sheetView>
  </sheetViews>
  <sheetFormatPr defaultColWidth="9" defaultRowHeight="17.399999999999999"/>
  <cols>
    <col min="1" max="1" width="16.5" style="2" bestFit="1" customWidth="1"/>
    <col min="2" max="2" width="9.8984375" style="2" bestFit="1" customWidth="1"/>
    <col min="3" max="3" width="12.69921875" style="2" customWidth="1"/>
    <col min="4" max="4" width="14.3984375" style="2" customWidth="1"/>
    <col min="5" max="5" width="13.69921875" style="2" customWidth="1"/>
    <col min="6" max="6" width="16.19921875" style="2" customWidth="1"/>
    <col min="7" max="7" width="6.296875" style="2" customWidth="1"/>
    <col min="8" max="8" width="4.69921875" style="2" customWidth="1"/>
    <col min="9" max="16384" width="9" style="2"/>
  </cols>
  <sheetData>
    <row r="1" spans="1:9" ht="25.8" thickBot="1">
      <c r="A1" s="224" t="s">
        <v>60</v>
      </c>
      <c r="B1" s="224"/>
      <c r="C1" s="224"/>
      <c r="D1" s="224"/>
      <c r="E1" s="224"/>
      <c r="F1" s="224"/>
    </row>
    <row r="2" spans="1:9">
      <c r="A2" s="37" t="s">
        <v>41</v>
      </c>
      <c r="B2" s="20">
        <v>3500</v>
      </c>
      <c r="C2" s="4"/>
      <c r="D2" s="4"/>
      <c r="E2" s="4"/>
      <c r="F2" s="4"/>
    </row>
    <row r="3" spans="1:9">
      <c r="A3" s="38" t="s">
        <v>42</v>
      </c>
      <c r="B3" s="21">
        <v>0.15</v>
      </c>
      <c r="C3" s="4"/>
      <c r="D3" s="4"/>
      <c r="E3" s="4"/>
      <c r="F3" s="9"/>
    </row>
    <row r="4" spans="1:9" ht="18" thickBot="1">
      <c r="A4" s="39" t="s">
        <v>3</v>
      </c>
      <c r="B4" s="22">
        <v>0.1</v>
      </c>
      <c r="C4" s="4"/>
      <c r="D4" s="4"/>
      <c r="E4" s="4"/>
      <c r="F4" s="9"/>
    </row>
    <row r="5" spans="1:9" ht="18" thickBot="1">
      <c r="A5" s="8"/>
      <c r="B5" s="10"/>
      <c r="C5" s="4"/>
      <c r="D5" s="4"/>
      <c r="E5" s="4"/>
      <c r="F5" s="9"/>
    </row>
    <row r="6" spans="1:9" ht="21" customHeight="1">
      <c r="A6" s="40" t="s">
        <v>61</v>
      </c>
      <c r="B6" s="41" t="s">
        <v>0</v>
      </c>
      <c r="C6" s="41" t="s">
        <v>1</v>
      </c>
      <c r="D6" s="41" t="s">
        <v>6</v>
      </c>
      <c r="E6" s="41" t="s">
        <v>4</v>
      </c>
      <c r="F6" s="42" t="s">
        <v>5</v>
      </c>
      <c r="H6" s="69" t="s">
        <v>127</v>
      </c>
    </row>
    <row r="7" spans="1:9">
      <c r="A7" s="23" t="s">
        <v>52</v>
      </c>
      <c r="B7" s="11">
        <v>12</v>
      </c>
      <c r="C7" s="6">
        <v>83000</v>
      </c>
      <c r="D7" s="32"/>
      <c r="E7" s="33"/>
      <c r="F7" s="25"/>
      <c r="H7" s="70" t="s">
        <v>128</v>
      </c>
      <c r="I7" s="2" t="s">
        <v>129</v>
      </c>
    </row>
    <row r="8" spans="1:9">
      <c r="A8" s="23" t="s">
        <v>47</v>
      </c>
      <c r="B8" s="11">
        <v>10</v>
      </c>
      <c r="C8" s="6">
        <v>156000</v>
      </c>
      <c r="D8" s="11"/>
      <c r="E8" s="11"/>
      <c r="F8" s="25"/>
      <c r="H8" s="70" t="s">
        <v>128</v>
      </c>
      <c r="I8" s="2" t="s">
        <v>248</v>
      </c>
    </row>
    <row r="9" spans="1:9">
      <c r="A9" s="23" t="s">
        <v>48</v>
      </c>
      <c r="B9" s="11">
        <v>15</v>
      </c>
      <c r="C9" s="6">
        <v>246000</v>
      </c>
      <c r="D9" s="11"/>
      <c r="E9" s="11"/>
      <c r="F9" s="25"/>
      <c r="I9" s="2" t="s">
        <v>130</v>
      </c>
    </row>
    <row r="10" spans="1:9">
      <c r="A10" s="23" t="s">
        <v>53</v>
      </c>
      <c r="B10" s="11">
        <v>10</v>
      </c>
      <c r="C10" s="6">
        <v>28000</v>
      </c>
      <c r="D10" s="11"/>
      <c r="E10" s="11"/>
      <c r="F10" s="25"/>
      <c r="I10" s="2" t="s">
        <v>131</v>
      </c>
    </row>
    <row r="11" spans="1:9">
      <c r="A11" s="23" t="s">
        <v>51</v>
      </c>
      <c r="B11" s="11">
        <v>15</v>
      </c>
      <c r="C11" s="6">
        <v>352000</v>
      </c>
      <c r="D11" s="11"/>
      <c r="E11" s="11"/>
      <c r="F11" s="25"/>
      <c r="I11" s="2" t="s">
        <v>132</v>
      </c>
    </row>
    <row r="12" spans="1:9">
      <c r="A12" s="23" t="s">
        <v>44</v>
      </c>
      <c r="B12" s="11">
        <v>15</v>
      </c>
      <c r="C12" s="6">
        <v>28000</v>
      </c>
      <c r="D12" s="11"/>
      <c r="E12" s="11"/>
      <c r="F12" s="25"/>
    </row>
    <row r="13" spans="1:9">
      <c r="A13" s="23" t="s">
        <v>45</v>
      </c>
      <c r="B13" s="11">
        <v>10</v>
      </c>
      <c r="C13" s="6">
        <v>128000</v>
      </c>
      <c r="D13" s="11"/>
      <c r="E13" s="11"/>
      <c r="F13" s="25"/>
      <c r="H13" s="70" t="s">
        <v>128</v>
      </c>
      <c r="I13" s="2" t="s">
        <v>247</v>
      </c>
    </row>
    <row r="14" spans="1:9">
      <c r="A14" s="23" t="s">
        <v>43</v>
      </c>
      <c r="B14" s="11">
        <v>5</v>
      </c>
      <c r="C14" s="6">
        <v>78000</v>
      </c>
      <c r="D14" s="11"/>
      <c r="E14" s="11"/>
      <c r="F14" s="25"/>
    </row>
    <row r="15" spans="1:9">
      <c r="A15" s="23" t="s">
        <v>50</v>
      </c>
      <c r="B15" s="11">
        <v>20</v>
      </c>
      <c r="C15" s="6">
        <v>36000</v>
      </c>
      <c r="D15" s="11"/>
      <c r="E15" s="11"/>
      <c r="F15" s="25"/>
    </row>
    <row r="16" spans="1:9">
      <c r="A16" s="23" t="s">
        <v>46</v>
      </c>
      <c r="B16" s="11">
        <v>10</v>
      </c>
      <c r="C16" s="6">
        <v>543000</v>
      </c>
      <c r="D16" s="11"/>
      <c r="E16" s="11"/>
      <c r="F16" s="25"/>
    </row>
    <row r="17" spans="1:6" ht="18" thickBot="1">
      <c r="A17" s="24" t="s">
        <v>49</v>
      </c>
      <c r="B17" s="26">
        <v>10</v>
      </c>
      <c r="C17" s="17">
        <v>632000</v>
      </c>
      <c r="D17" s="26"/>
      <c r="E17" s="26"/>
      <c r="F17" s="27"/>
    </row>
  </sheetData>
  <sortState xmlns:xlrd2="http://schemas.microsoft.com/office/spreadsheetml/2017/richdata2" ref="A7:F17">
    <sortCondition ref="A6"/>
  </sortState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B1F1-F370-4055-8A54-FC1969532019}">
  <dimension ref="A1:G12"/>
  <sheetViews>
    <sheetView workbookViewId="0">
      <selection activeCell="F3" activeCellId="1" sqref="A3:A12 F3:F12"/>
    </sheetView>
  </sheetViews>
  <sheetFormatPr defaultRowHeight="17.399999999999999"/>
  <cols>
    <col min="1" max="1" width="13" bestFit="1" customWidth="1"/>
    <col min="2" max="4" width="8.19921875" customWidth="1"/>
    <col min="5" max="5" width="9.19921875" customWidth="1"/>
    <col min="7" max="7" width="13" bestFit="1" customWidth="1"/>
    <col min="8" max="8" width="5.796875" customWidth="1"/>
    <col min="9" max="9" width="6.296875" customWidth="1"/>
  </cols>
  <sheetData>
    <row r="1" spans="1:7" ht="29.25" customHeight="1">
      <c r="A1" s="217" t="s">
        <v>133</v>
      </c>
      <c r="B1" s="217"/>
      <c r="C1" s="217"/>
      <c r="D1" s="217"/>
      <c r="E1" s="217"/>
      <c r="F1" s="217"/>
      <c r="G1" s="217"/>
    </row>
    <row r="2" spans="1:7" ht="17.25" customHeight="1"/>
    <row r="3" spans="1:7" ht="17.25" customHeight="1">
      <c r="A3" s="71" t="s">
        <v>134</v>
      </c>
      <c r="B3" s="71" t="s">
        <v>1</v>
      </c>
      <c r="C3" s="71" t="s">
        <v>135</v>
      </c>
      <c r="D3" s="71" t="s">
        <v>136</v>
      </c>
      <c r="E3" s="71" t="s">
        <v>137</v>
      </c>
      <c r="F3" s="71" t="s">
        <v>138</v>
      </c>
      <c r="G3" s="71" t="s">
        <v>139</v>
      </c>
    </row>
    <row r="4" spans="1:7" ht="17.25" customHeight="1">
      <c r="A4" s="72" t="s">
        <v>140</v>
      </c>
      <c r="B4" s="73">
        <v>16800</v>
      </c>
      <c r="C4" s="74">
        <v>1814</v>
      </c>
      <c r="D4" s="74">
        <v>1637</v>
      </c>
      <c r="E4" s="74">
        <v>2006</v>
      </c>
      <c r="F4" s="74">
        <f>C4+D4+E4</f>
        <v>5457</v>
      </c>
      <c r="G4" s="74">
        <f>F4*B4</f>
        <v>91677600</v>
      </c>
    </row>
    <row r="5" spans="1:7" ht="17.25" customHeight="1">
      <c r="A5" s="72" t="s">
        <v>141</v>
      </c>
      <c r="B5" s="73">
        <v>23400</v>
      </c>
      <c r="C5" s="74">
        <v>578</v>
      </c>
      <c r="D5" s="74">
        <v>536</v>
      </c>
      <c r="E5" s="74">
        <v>669</v>
      </c>
      <c r="F5" s="74">
        <f t="shared" ref="F5:F12" si="0">C5+D5+E5</f>
        <v>1783</v>
      </c>
      <c r="G5" s="74">
        <f t="shared" ref="G5:G12" si="1">F5*B5</f>
        <v>41722200</v>
      </c>
    </row>
    <row r="6" spans="1:7" ht="17.25" customHeight="1">
      <c r="A6" s="72" t="s">
        <v>142</v>
      </c>
      <c r="B6" s="73">
        <v>15600</v>
      </c>
      <c r="C6" s="74">
        <v>2633</v>
      </c>
      <c r="D6" s="74">
        <v>1687</v>
      </c>
      <c r="E6" s="74">
        <v>2006</v>
      </c>
      <c r="F6" s="74">
        <f t="shared" si="0"/>
        <v>6326</v>
      </c>
      <c r="G6" s="74">
        <f t="shared" si="1"/>
        <v>98685600</v>
      </c>
    </row>
    <row r="7" spans="1:7" ht="17.25" customHeight="1">
      <c r="A7" s="72" t="s">
        <v>143</v>
      </c>
      <c r="B7" s="73">
        <v>25600</v>
      </c>
      <c r="C7" s="74">
        <v>3982</v>
      </c>
      <c r="D7" s="74">
        <v>2526</v>
      </c>
      <c r="E7" s="74">
        <v>2990</v>
      </c>
      <c r="F7" s="74">
        <f t="shared" si="0"/>
        <v>9498</v>
      </c>
      <c r="G7" s="74">
        <f t="shared" si="1"/>
        <v>243148800</v>
      </c>
    </row>
    <row r="8" spans="1:7" ht="17.25" customHeight="1">
      <c r="A8" s="72" t="s">
        <v>144</v>
      </c>
      <c r="B8" s="73">
        <v>8900</v>
      </c>
      <c r="C8" s="74">
        <v>1589</v>
      </c>
      <c r="D8" s="74">
        <v>1383</v>
      </c>
      <c r="E8" s="74">
        <v>1900</v>
      </c>
      <c r="F8" s="74">
        <f t="shared" si="0"/>
        <v>4872</v>
      </c>
      <c r="G8" s="74">
        <f t="shared" si="1"/>
        <v>43360800</v>
      </c>
    </row>
    <row r="9" spans="1:7" ht="17.25" customHeight="1">
      <c r="A9" s="72" t="s">
        <v>145</v>
      </c>
      <c r="B9" s="73">
        <v>13200</v>
      </c>
      <c r="C9" s="74">
        <v>1436</v>
      </c>
      <c r="D9" s="74">
        <v>1047</v>
      </c>
      <c r="E9" s="74">
        <v>1649</v>
      </c>
      <c r="F9" s="74">
        <f t="shared" si="0"/>
        <v>4132</v>
      </c>
      <c r="G9" s="74">
        <f t="shared" si="1"/>
        <v>54542400</v>
      </c>
    </row>
    <row r="10" spans="1:7" ht="17.25" customHeight="1">
      <c r="A10" s="72" t="s">
        <v>146</v>
      </c>
      <c r="B10" s="73">
        <v>34500</v>
      </c>
      <c r="C10" s="74">
        <v>864</v>
      </c>
      <c r="D10" s="74">
        <v>1234</v>
      </c>
      <c r="E10" s="74">
        <v>1800</v>
      </c>
      <c r="F10" s="74">
        <f t="shared" si="0"/>
        <v>3898</v>
      </c>
      <c r="G10" s="74">
        <f t="shared" si="1"/>
        <v>134481000</v>
      </c>
    </row>
    <row r="11" spans="1:7" ht="17.25" customHeight="1">
      <c r="A11" s="72" t="s">
        <v>147</v>
      </c>
      <c r="B11" s="73">
        <v>21500</v>
      </c>
      <c r="C11" s="74">
        <v>6518</v>
      </c>
      <c r="D11" s="74">
        <v>6136</v>
      </c>
      <c r="E11" s="74">
        <v>6412</v>
      </c>
      <c r="F11" s="74">
        <f t="shared" si="0"/>
        <v>19066</v>
      </c>
      <c r="G11" s="74">
        <f t="shared" si="1"/>
        <v>409919000</v>
      </c>
    </row>
    <row r="12" spans="1:7">
      <c r="A12" s="72" t="s">
        <v>148</v>
      </c>
      <c r="B12" s="73">
        <v>41300</v>
      </c>
      <c r="C12" s="74">
        <v>2785</v>
      </c>
      <c r="D12" s="74">
        <v>1941</v>
      </c>
      <c r="E12" s="74">
        <v>2158</v>
      </c>
      <c r="F12" s="74">
        <f t="shared" si="0"/>
        <v>6884</v>
      </c>
      <c r="G12" s="74">
        <f t="shared" si="1"/>
        <v>284309200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B3292-CE66-4BC4-944C-1C6C4B93E68F}">
  <dimension ref="A1:G21"/>
  <sheetViews>
    <sheetView workbookViewId="0">
      <selection activeCell="C13" sqref="C13"/>
    </sheetView>
  </sheetViews>
  <sheetFormatPr defaultRowHeight="17.399999999999999"/>
  <cols>
    <col min="1" max="1" width="13" bestFit="1" customWidth="1"/>
    <col min="2" max="4" width="8.19921875" customWidth="1"/>
    <col min="5" max="5" width="9.19921875" customWidth="1"/>
    <col min="7" max="7" width="13" bestFit="1" customWidth="1"/>
  </cols>
  <sheetData>
    <row r="1" spans="1:7" ht="29.25" customHeight="1">
      <c r="A1" s="217" t="s">
        <v>149</v>
      </c>
      <c r="B1" s="217"/>
      <c r="C1" s="217"/>
      <c r="D1" s="217"/>
      <c r="E1" s="217"/>
      <c r="F1" s="217"/>
      <c r="G1" s="217"/>
    </row>
    <row r="2" spans="1:7" ht="17.25" customHeight="1"/>
    <row r="3" spans="1:7" ht="17.25" customHeight="1">
      <c r="A3" s="71" t="s">
        <v>134</v>
      </c>
      <c r="B3" s="71" t="s">
        <v>1</v>
      </c>
      <c r="C3" s="71" t="s">
        <v>150</v>
      </c>
      <c r="D3" s="71" t="s">
        <v>151</v>
      </c>
      <c r="E3" s="71" t="s">
        <v>152</v>
      </c>
      <c r="F3" s="71" t="s">
        <v>138</v>
      </c>
      <c r="G3" s="71" t="s">
        <v>139</v>
      </c>
    </row>
    <row r="4" spans="1:7" ht="17.25" customHeight="1">
      <c r="A4" s="72" t="s">
        <v>140</v>
      </c>
      <c r="B4" s="73">
        <v>16800</v>
      </c>
      <c r="C4" s="74">
        <v>1514</v>
      </c>
      <c r="D4" s="74">
        <v>1337</v>
      </c>
      <c r="E4" s="74">
        <v>2101</v>
      </c>
      <c r="F4" s="74">
        <f>C4+D4+E4</f>
        <v>4952</v>
      </c>
      <c r="G4" s="74">
        <f>B4*F4</f>
        <v>83193600</v>
      </c>
    </row>
    <row r="5" spans="1:7" ht="17.25" customHeight="1">
      <c r="A5" s="72" t="s">
        <v>141</v>
      </c>
      <c r="B5" s="73">
        <v>23400</v>
      </c>
      <c r="C5" s="74">
        <v>555</v>
      </c>
      <c r="D5" s="74">
        <v>456</v>
      </c>
      <c r="E5" s="74">
        <v>660</v>
      </c>
      <c r="F5" s="74">
        <f t="shared" ref="F5:F12" si="0">C5+D5+E5</f>
        <v>1671</v>
      </c>
      <c r="G5" s="74">
        <f t="shared" ref="G5:G12" si="1">B5*F5</f>
        <v>39101400</v>
      </c>
    </row>
    <row r="6" spans="1:7" ht="17.25" customHeight="1">
      <c r="A6" s="72" t="s">
        <v>142</v>
      </c>
      <c r="B6" s="73">
        <v>15600</v>
      </c>
      <c r="C6" s="74">
        <v>800</v>
      </c>
      <c r="D6" s="74">
        <v>1250</v>
      </c>
      <c r="E6" s="74">
        <v>1800</v>
      </c>
      <c r="F6" s="74">
        <f t="shared" si="0"/>
        <v>3850</v>
      </c>
      <c r="G6" s="74">
        <f t="shared" si="1"/>
        <v>60060000</v>
      </c>
    </row>
    <row r="7" spans="1:7" ht="17.25" customHeight="1">
      <c r="A7" s="72" t="s">
        <v>143</v>
      </c>
      <c r="B7" s="73">
        <v>25600</v>
      </c>
      <c r="C7" s="74">
        <v>3450</v>
      </c>
      <c r="D7" s="74">
        <v>2220</v>
      </c>
      <c r="E7" s="74">
        <v>2560</v>
      </c>
      <c r="F7" s="74">
        <f t="shared" si="0"/>
        <v>8230</v>
      </c>
      <c r="G7" s="74">
        <f t="shared" si="1"/>
        <v>210688000</v>
      </c>
    </row>
    <row r="8" spans="1:7" ht="17.25" customHeight="1">
      <c r="A8" s="72" t="s">
        <v>144</v>
      </c>
      <c r="B8" s="73">
        <v>8900</v>
      </c>
      <c r="C8" s="74">
        <v>1546</v>
      </c>
      <c r="D8" s="74">
        <v>1230</v>
      </c>
      <c r="E8" s="74">
        <v>1670</v>
      </c>
      <c r="F8" s="74">
        <f t="shared" si="0"/>
        <v>4446</v>
      </c>
      <c r="G8" s="74">
        <f t="shared" si="1"/>
        <v>39569400</v>
      </c>
    </row>
    <row r="9" spans="1:7" ht="17.25" customHeight="1">
      <c r="A9" s="72" t="s">
        <v>145</v>
      </c>
      <c r="B9" s="73">
        <v>13200</v>
      </c>
      <c r="C9" s="74">
        <v>1320</v>
      </c>
      <c r="D9" s="74">
        <v>1560</v>
      </c>
      <c r="E9" s="74">
        <v>1320</v>
      </c>
      <c r="F9" s="74">
        <f t="shared" si="0"/>
        <v>4200</v>
      </c>
      <c r="G9" s="74">
        <f t="shared" si="1"/>
        <v>55440000</v>
      </c>
    </row>
    <row r="10" spans="1:7" ht="17.25" customHeight="1">
      <c r="A10" s="72" t="s">
        <v>146</v>
      </c>
      <c r="B10" s="73">
        <v>34500</v>
      </c>
      <c r="C10" s="74">
        <v>1600</v>
      </c>
      <c r="D10" s="74">
        <v>1800</v>
      </c>
      <c r="E10" s="74">
        <v>2200</v>
      </c>
      <c r="F10" s="74">
        <f t="shared" si="0"/>
        <v>5600</v>
      </c>
      <c r="G10" s="74">
        <f t="shared" si="1"/>
        <v>193200000</v>
      </c>
    </row>
    <row r="11" spans="1:7" ht="17.25" customHeight="1">
      <c r="A11" s="72" t="s">
        <v>147</v>
      </c>
      <c r="B11" s="73">
        <v>21500</v>
      </c>
      <c r="C11" s="74">
        <v>900</v>
      </c>
      <c r="D11" s="74">
        <v>600</v>
      </c>
      <c r="E11" s="74">
        <v>1200</v>
      </c>
      <c r="F11" s="74">
        <f t="shared" si="0"/>
        <v>2700</v>
      </c>
      <c r="G11" s="74">
        <f t="shared" si="1"/>
        <v>58050000</v>
      </c>
    </row>
    <row r="12" spans="1:7">
      <c r="A12" s="72" t="s">
        <v>148</v>
      </c>
      <c r="B12" s="73">
        <v>41300</v>
      </c>
      <c r="C12" s="74">
        <v>2800</v>
      </c>
      <c r="D12" s="74">
        <v>1890</v>
      </c>
      <c r="E12" s="74">
        <v>2100</v>
      </c>
      <c r="F12" s="74">
        <f t="shared" si="0"/>
        <v>6790</v>
      </c>
      <c r="G12" s="74">
        <f t="shared" si="1"/>
        <v>280427000</v>
      </c>
    </row>
    <row r="21" spans="4:4">
      <c r="D21" s="75"/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17</vt:i4>
      </vt:variant>
    </vt:vector>
  </HeadingPairs>
  <TitlesOfParts>
    <vt:vector size="17" baseType="lpstr">
      <vt:lpstr>p129인쇄</vt:lpstr>
      <vt:lpstr>서식복습</vt:lpstr>
      <vt:lpstr>서식복습-힌트</vt:lpstr>
      <vt:lpstr>p142상대참조</vt:lpstr>
      <vt:lpstr>p144절대참조</vt:lpstr>
      <vt:lpstr>p146혼합참조</vt:lpstr>
      <vt:lpstr>p151이름참조</vt:lpstr>
      <vt:lpstr>1분기</vt:lpstr>
      <vt:lpstr>2분기</vt:lpstr>
      <vt:lpstr>상반기(P154)</vt:lpstr>
      <vt:lpstr>기초함수응용</vt:lpstr>
      <vt:lpstr>p157연습2</vt:lpstr>
      <vt:lpstr>연습3</vt:lpstr>
      <vt:lpstr>연습4</vt:lpstr>
      <vt:lpstr>누계</vt:lpstr>
      <vt:lpstr>p160표에서계산</vt:lpstr>
      <vt:lpstr>정렬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Jini</dc:creator>
  <cp:lastModifiedBy>gram</cp:lastModifiedBy>
  <cp:lastPrinted>2026-06-09T12:04:31Z</cp:lastPrinted>
  <dcterms:created xsi:type="dcterms:W3CDTF">2011-02-24T12:52:54Z</dcterms:created>
  <dcterms:modified xsi:type="dcterms:W3CDTF">2026-06-11T06:50:14Z</dcterms:modified>
</cp:coreProperties>
</file>