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D:\hs\수원여성인력개발센터\엑셀마스터_평일(260601_엑셀_36hr)\교육자료\"/>
    </mc:Choice>
  </mc:AlternateContent>
  <xr:revisionPtr revIDLastSave="0" documentId="13_ncr:1_{9A072296-D0FB-4056-A14E-1E74EDFC6CFB}" xr6:coauthVersionLast="47" xr6:coauthVersionMax="47" xr10:uidLastSave="{00000000-0000-0000-0000-000000000000}"/>
  <bookViews>
    <workbookView xWindow="-108" yWindow="-108" windowWidth="23256" windowHeight="12456" tabRatio="950" firstSheet="1" activeTab="1" xr2:uid="{00000000-000D-0000-FFFF-FFFF00000000}"/>
  </bookViews>
  <sheets>
    <sheet name="Sheet1" sheetId="4" state="hidden" r:id="rId1"/>
    <sheet name="p160표수식" sheetId="5" r:id="rId2"/>
    <sheet name="p164-sum" sheetId="6" r:id="rId3"/>
    <sheet name="P168-count" sheetId="7" r:id="rId4"/>
    <sheet name="p170-round" sheetId="8" r:id="rId5"/>
    <sheet name="반올림연습" sheetId="23" r:id="rId6"/>
    <sheet name="p179-if" sheetId="15" r:id="rId7"/>
    <sheet name="p182-if" sheetId="11" r:id="rId8"/>
    <sheet name="p185-and" sheetId="12" r:id="rId9"/>
    <sheet name="p188" sheetId="13" r:id="rId10"/>
    <sheet name="p191-averageif" sheetId="24" r:id="rId11"/>
    <sheet name="p196" sheetId="16" r:id="rId12"/>
    <sheet name="p199" sheetId="18" r:id="rId13"/>
    <sheet name="p203" sheetId="21" r:id="rId14"/>
  </sheets>
  <definedNames>
    <definedName name="_xlnm._FilterDatabase" localSheetId="13" hidden="1">'p203'!$A$1:$F$1</definedName>
    <definedName name="anscount" hidden="1">2</definedName>
    <definedName name="anscount2" hidden="1">1</definedName>
    <definedName name="Call_Bep" localSheetId="10" hidden="1">{#N/A,#N/A,FALSE,"표지";#N/A,#N/A,FALSE,"MS";#N/A,#N/A,FALSE,"기준별";#N/A,#N/A,FALSE,"시장성장현황";#N/A,#N/A,FALSE,"국가별";#N/A,#N/A,FALSE,"국가별 (2)";#N/A,#N/A,FALSE,"국가구성비";#N/A,#N/A,FALSE,"국가구성비 (2)";#N/A,#N/A,FALSE,"착발비율";#N/A,#N/A,FALSE,"착발비율 (2)";#N/A,#N/A,FALSE,"평일평균";#N/A,#N/A,FALSE,"지역MS";#N/A,#N/A,FALSE,"지역MS (2)";#N/A,#N/A,FALSE,"SVC 구성현황";#N/A,#N/A,FALSE,"IDD대비";#N/A,#N/A,FALSE,"SVC-MS";#N/A,#N/A,FALSE,"카드 ";#N/A,#N/A,FALSE,"기타";#N/A,#N/A,FALSE,"시장포지션";#N/A,#N/A,FALSE,"HCD경쟁";#N/A,#N/A,FALSE,"당사HCD";#N/A,#N/A,FALSE,"D-D";#N/A,#N/A,FALSE,"gvpn ";#N/A,#N/A,FALSE,"IFS";#N/A,#N/A,FALSE,"요금즉시";#N/A,#N/A,FALSE,"제3자";#N/A,#N/A,FALSE,"카드";#N/A,#N/A,FALSE,"카드(1)";#N/A,#N/A,FALSE,"패밀리";#N/A,#N/A,FALSE,"고객수 추이분석";#N/A,#N/A,FALSE,"고객구성";#N/A,#N/A,FALSE,"세분시장별 고객분석";#N/A,#N/A,FALSE,"이용금액별 고객분포 변화";#N/A,#N/A,FALSE,"지역별 분석";#N/A,#N/A,FALSE,"매출구성"}</definedName>
    <definedName name="Call_Bep" hidden="1">{#N/A,#N/A,FALSE,"표지";#N/A,#N/A,FALSE,"MS";#N/A,#N/A,FALSE,"기준별";#N/A,#N/A,FALSE,"시장성장현황";#N/A,#N/A,FALSE,"국가별";#N/A,#N/A,FALSE,"국가별 (2)";#N/A,#N/A,FALSE,"국가구성비";#N/A,#N/A,FALSE,"국가구성비 (2)";#N/A,#N/A,FALSE,"착발비율";#N/A,#N/A,FALSE,"착발비율 (2)";#N/A,#N/A,FALSE,"평일평균";#N/A,#N/A,FALSE,"지역MS";#N/A,#N/A,FALSE,"지역MS (2)";#N/A,#N/A,FALSE,"SVC 구성현황";#N/A,#N/A,FALSE,"IDD대비";#N/A,#N/A,FALSE,"SVC-MS";#N/A,#N/A,FALSE,"카드 ";#N/A,#N/A,FALSE,"기타";#N/A,#N/A,FALSE,"시장포지션";#N/A,#N/A,FALSE,"HCD경쟁";#N/A,#N/A,FALSE,"당사HCD";#N/A,#N/A,FALSE,"D-D";#N/A,#N/A,FALSE,"gvpn ";#N/A,#N/A,FALSE,"IFS";#N/A,#N/A,FALSE,"요금즉시";#N/A,#N/A,FALSE,"제3자";#N/A,#N/A,FALSE,"카드";#N/A,#N/A,FALSE,"카드(1)";#N/A,#N/A,FALSE,"패밀리";#N/A,#N/A,FALSE,"고객수 추이분석";#N/A,#N/A,FALSE,"고객구성";#N/A,#N/A,FALSE,"세분시장별 고객분석";#N/A,#N/A,FALSE,"이용금액별 고객분포 변화";#N/A,#N/A,FALSE,"지역별 분석";#N/A,#N/A,FALSE,"매출구성"}</definedName>
    <definedName name="limcount" hidden="1">1</definedName>
    <definedName name="q" localSheetId="10" hidden="1">{#N/A,#N/A,FALSE,"표지";#N/A,#N/A,FALSE,"MS";#N/A,#N/A,FALSE,"기준별";#N/A,#N/A,FALSE,"시장성장현황";#N/A,#N/A,FALSE,"국가별";#N/A,#N/A,FALSE,"국가별 (2)";#N/A,#N/A,FALSE,"국가구성비";#N/A,#N/A,FALSE,"국가구성비 (2)";#N/A,#N/A,FALSE,"착발비율";#N/A,#N/A,FALSE,"착발비율 (2)";#N/A,#N/A,FALSE,"평일평균";#N/A,#N/A,FALSE,"지역MS";#N/A,#N/A,FALSE,"지역MS (2)";#N/A,#N/A,FALSE,"SVC 구성현황";#N/A,#N/A,FALSE,"IDD대비";#N/A,#N/A,FALSE,"SVC-MS";#N/A,#N/A,FALSE,"카드 ";#N/A,#N/A,FALSE,"기타";#N/A,#N/A,FALSE,"시장포지션";#N/A,#N/A,FALSE,"HCD경쟁";#N/A,#N/A,FALSE,"당사HCD";#N/A,#N/A,FALSE,"D-D";#N/A,#N/A,FALSE,"gvpn ";#N/A,#N/A,FALSE,"IFS";#N/A,#N/A,FALSE,"요금즉시";#N/A,#N/A,FALSE,"제3자";#N/A,#N/A,FALSE,"카드";#N/A,#N/A,FALSE,"카드(1)";#N/A,#N/A,FALSE,"패밀리";#N/A,#N/A,FALSE,"고객수 추이분석";#N/A,#N/A,FALSE,"고객구성";#N/A,#N/A,FALSE,"세분시장별 고객분석";#N/A,#N/A,FALSE,"이용금액별 고객분포 변화";#N/A,#N/A,FALSE,"지역별 분석";#N/A,#N/A,FALSE,"매출구성"}</definedName>
    <definedName name="q" hidden="1">{#N/A,#N/A,FALSE,"표지";#N/A,#N/A,FALSE,"MS";#N/A,#N/A,FALSE,"기준별";#N/A,#N/A,FALSE,"시장성장현황";#N/A,#N/A,FALSE,"국가별";#N/A,#N/A,FALSE,"국가별 (2)";#N/A,#N/A,FALSE,"국가구성비";#N/A,#N/A,FALSE,"국가구성비 (2)";#N/A,#N/A,FALSE,"착발비율";#N/A,#N/A,FALSE,"착발비율 (2)";#N/A,#N/A,FALSE,"평일평균";#N/A,#N/A,FALSE,"지역MS";#N/A,#N/A,FALSE,"지역MS (2)";#N/A,#N/A,FALSE,"SVC 구성현황";#N/A,#N/A,FALSE,"IDD대비";#N/A,#N/A,FALSE,"SVC-MS";#N/A,#N/A,FALSE,"카드 ";#N/A,#N/A,FALSE,"기타";#N/A,#N/A,FALSE,"시장포지션";#N/A,#N/A,FALSE,"HCD경쟁";#N/A,#N/A,FALSE,"당사HCD";#N/A,#N/A,FALSE,"D-D";#N/A,#N/A,FALSE,"gvpn ";#N/A,#N/A,FALSE,"IFS";#N/A,#N/A,FALSE,"요금즉시";#N/A,#N/A,FALSE,"제3자";#N/A,#N/A,FALSE,"카드";#N/A,#N/A,FALSE,"카드(1)";#N/A,#N/A,FALSE,"패밀리";#N/A,#N/A,FALSE,"고객수 추이분석";#N/A,#N/A,FALSE,"고객구성";#N/A,#N/A,FALSE,"세분시장별 고객분석";#N/A,#N/A,FALSE,"이용금액별 고객분포 변화";#N/A,#N/A,FALSE,"지역별 분석";#N/A,#N/A,FALSE,"매출구성"}</definedName>
    <definedName name="SAPBEXhrIndnt" hidden="1">"Wide"</definedName>
    <definedName name="SAPsysID" hidden="1">"708C5W7SBKP804JT78WJ0JNKI"</definedName>
    <definedName name="SAPwbID" hidden="1">"ARS"</definedName>
    <definedName name="sencount" hidden="1">1</definedName>
    <definedName name="wrn.95tr." localSheetId="10" hidden="1">{#N/A,#N/A,FALSE,"서비스별(1)";#N/A,#N/A,FALSE,"IDD대비";#N/A,#N/A,FALSE,"카드 ";#N/A,#N/A,FALSE,"기타";#N/A,#N/A,FALSE,"서비스별 (2)";#N/A,#N/A,FALSE,"시장포지션";#N/A,#N/A,FALSE,"HCD (2)";#N/A,#N/A,FALSE,"HCD";#N/A,#N/A,FALSE,"D-D";#N/A,#N/A,FALSE,"gvpn (2)";#N/A,#N/A,FALSE,"IFS";#N/A,#N/A,FALSE,"요금즉시";#N/A,#N/A,FALSE,"제3자";#N/A,#N/A,FALSE,"카드";#N/A,#N/A,FALSE,"카드(1)";#N/A,#N/A,FALSE,"패밀리"}</definedName>
    <definedName name="wrn.95tr." hidden="1">{#N/A,#N/A,FALSE,"서비스별(1)";#N/A,#N/A,FALSE,"IDD대비";#N/A,#N/A,FALSE,"카드 ";#N/A,#N/A,FALSE,"기타";#N/A,#N/A,FALSE,"서비스별 (2)";#N/A,#N/A,FALSE,"시장포지션";#N/A,#N/A,FALSE,"HCD (2)";#N/A,#N/A,FALSE,"HCD";#N/A,#N/A,FALSE,"D-D";#N/A,#N/A,FALSE,"gvpn (2)";#N/A,#N/A,FALSE,"IFS";#N/A,#N/A,FALSE,"요금즉시";#N/A,#N/A,FALSE,"제3자";#N/A,#N/A,FALSE,"카드";#N/A,#N/A,FALSE,"카드(1)";#N/A,#N/A,FALSE,"패밀리"}</definedName>
    <definedName name="wrn.95종합보고서." localSheetId="10" hidden="1">{#N/A,#N/A,FALSE,"표지";#N/A,#N/A,FALSE,"MS";#N/A,#N/A,FALSE,"기준별";#N/A,#N/A,FALSE,"시장성장현황";#N/A,#N/A,FALSE,"국가별";#N/A,#N/A,FALSE,"국가별 (2)";#N/A,#N/A,FALSE,"국가구성비";#N/A,#N/A,FALSE,"국가구성비 (2)";#N/A,#N/A,FALSE,"착발비율";#N/A,#N/A,FALSE,"착발비율 (2)";#N/A,#N/A,FALSE,"평일평균";#N/A,#N/A,FALSE,"지역MS";#N/A,#N/A,FALSE,"지역MS (2)";#N/A,#N/A,FALSE,"SVC 구성현황";#N/A,#N/A,FALSE,"IDD대비";#N/A,#N/A,FALSE,"SVC-MS";#N/A,#N/A,FALSE,"카드 ";#N/A,#N/A,FALSE,"기타";#N/A,#N/A,FALSE,"시장포지션";#N/A,#N/A,FALSE,"HCD경쟁";#N/A,#N/A,FALSE,"당사HCD";#N/A,#N/A,FALSE,"D-D";#N/A,#N/A,FALSE,"gvpn ";#N/A,#N/A,FALSE,"IFS";#N/A,#N/A,FALSE,"요금즉시";#N/A,#N/A,FALSE,"제3자";#N/A,#N/A,FALSE,"카드";#N/A,#N/A,FALSE,"카드(1)";#N/A,#N/A,FALSE,"패밀리";#N/A,#N/A,FALSE,"고객수 추이분석";#N/A,#N/A,FALSE,"고객구성";#N/A,#N/A,FALSE,"세분시장별 고객분석";#N/A,#N/A,FALSE,"이용금액별 고객분포 변화";#N/A,#N/A,FALSE,"지역별 분석";#N/A,#N/A,FALSE,"매출구성"}</definedName>
    <definedName name="wrn.95종합보고서." hidden="1">{#N/A,#N/A,FALSE,"표지";#N/A,#N/A,FALSE,"MS";#N/A,#N/A,FALSE,"기준별";#N/A,#N/A,FALSE,"시장성장현황";#N/A,#N/A,FALSE,"국가별";#N/A,#N/A,FALSE,"국가별 (2)";#N/A,#N/A,FALSE,"국가구성비";#N/A,#N/A,FALSE,"국가구성비 (2)";#N/A,#N/A,FALSE,"착발비율";#N/A,#N/A,FALSE,"착발비율 (2)";#N/A,#N/A,FALSE,"평일평균";#N/A,#N/A,FALSE,"지역MS";#N/A,#N/A,FALSE,"지역MS (2)";#N/A,#N/A,FALSE,"SVC 구성현황";#N/A,#N/A,FALSE,"IDD대비";#N/A,#N/A,FALSE,"SVC-MS";#N/A,#N/A,FALSE,"카드 ";#N/A,#N/A,FALSE,"기타";#N/A,#N/A,FALSE,"시장포지션";#N/A,#N/A,FALSE,"HCD경쟁";#N/A,#N/A,FALSE,"당사HCD";#N/A,#N/A,FALSE,"D-D";#N/A,#N/A,FALSE,"gvpn ";#N/A,#N/A,FALSE,"IFS";#N/A,#N/A,FALSE,"요금즉시";#N/A,#N/A,FALSE,"제3자";#N/A,#N/A,FALSE,"카드";#N/A,#N/A,FALSE,"카드(1)";#N/A,#N/A,FALSE,"패밀리";#N/A,#N/A,FALSE,"고객수 추이분석";#N/A,#N/A,FALSE,"고객구성";#N/A,#N/A,FALSE,"세분시장별 고객분석";#N/A,#N/A,FALSE,"이용금액별 고객분포 변화";#N/A,#N/A,FALSE,"지역별 분석";#N/A,#N/A,FALSE,"매출구성"}</definedName>
    <definedName name="ㄹㅇㄴㅁ" localSheetId="10" hidden="1">{#N/A,#N/A,FALSE,"표지";#N/A,#N/A,FALSE,"MS";#N/A,#N/A,FALSE,"기준별";#N/A,#N/A,FALSE,"시장성장현황";#N/A,#N/A,FALSE,"국가별";#N/A,#N/A,FALSE,"국가별 (2)";#N/A,#N/A,FALSE,"국가구성비";#N/A,#N/A,FALSE,"국가구성비 (2)";#N/A,#N/A,FALSE,"착발비율";#N/A,#N/A,FALSE,"착발비율 (2)";#N/A,#N/A,FALSE,"평일평균";#N/A,#N/A,FALSE,"지역MS";#N/A,#N/A,FALSE,"지역MS (2)";#N/A,#N/A,FALSE,"SVC 구성현황";#N/A,#N/A,FALSE,"IDD대비";#N/A,#N/A,FALSE,"SVC-MS";#N/A,#N/A,FALSE,"카드 ";#N/A,#N/A,FALSE,"기타";#N/A,#N/A,FALSE,"시장포지션";#N/A,#N/A,FALSE,"HCD경쟁";#N/A,#N/A,FALSE,"당사HCD";#N/A,#N/A,FALSE,"D-D";#N/A,#N/A,FALSE,"gvpn ";#N/A,#N/A,FALSE,"IFS";#N/A,#N/A,FALSE,"요금즉시";#N/A,#N/A,FALSE,"제3자";#N/A,#N/A,FALSE,"카드";#N/A,#N/A,FALSE,"카드(1)";#N/A,#N/A,FALSE,"패밀리";#N/A,#N/A,FALSE,"고객수 추이분석";#N/A,#N/A,FALSE,"고객구성";#N/A,#N/A,FALSE,"세분시장별 고객분석";#N/A,#N/A,FALSE,"이용금액별 고객분포 변화";#N/A,#N/A,FALSE,"지역별 분석";#N/A,#N/A,FALSE,"매출구성"}</definedName>
    <definedName name="ㄹㅇㄴㅁ" hidden="1">{#N/A,#N/A,FALSE,"표지";#N/A,#N/A,FALSE,"MS";#N/A,#N/A,FALSE,"기준별";#N/A,#N/A,FALSE,"시장성장현황";#N/A,#N/A,FALSE,"국가별";#N/A,#N/A,FALSE,"국가별 (2)";#N/A,#N/A,FALSE,"국가구성비";#N/A,#N/A,FALSE,"국가구성비 (2)";#N/A,#N/A,FALSE,"착발비율";#N/A,#N/A,FALSE,"착발비율 (2)";#N/A,#N/A,FALSE,"평일평균";#N/A,#N/A,FALSE,"지역MS";#N/A,#N/A,FALSE,"지역MS (2)";#N/A,#N/A,FALSE,"SVC 구성현황";#N/A,#N/A,FALSE,"IDD대비";#N/A,#N/A,FALSE,"SVC-MS";#N/A,#N/A,FALSE,"카드 ";#N/A,#N/A,FALSE,"기타";#N/A,#N/A,FALSE,"시장포지션";#N/A,#N/A,FALSE,"HCD경쟁";#N/A,#N/A,FALSE,"당사HCD";#N/A,#N/A,FALSE,"D-D";#N/A,#N/A,FALSE,"gvpn ";#N/A,#N/A,FALSE,"IFS";#N/A,#N/A,FALSE,"요금즉시";#N/A,#N/A,FALSE,"제3자";#N/A,#N/A,FALSE,"카드";#N/A,#N/A,FALSE,"카드(1)";#N/A,#N/A,FALSE,"패밀리";#N/A,#N/A,FALSE,"고객수 추이분석";#N/A,#N/A,FALSE,"고객구성";#N/A,#N/A,FALSE,"세분시장별 고객분석";#N/A,#N/A,FALSE,"이용금액별 고객분포 변화";#N/A,#N/A,FALSE,"지역별 분석";#N/A,#N/A,FALSE,"매출구성"}</definedName>
    <definedName name="류혜숙" localSheetId="10" hidden="1">{#N/A,#N/A,FALSE,"표지";#N/A,#N/A,FALSE,"MS";#N/A,#N/A,FALSE,"기준별";#N/A,#N/A,FALSE,"시장성장현황";#N/A,#N/A,FALSE,"국가별";#N/A,#N/A,FALSE,"국가별 (2)";#N/A,#N/A,FALSE,"국가구성비";#N/A,#N/A,FALSE,"국가구성비 (2)";#N/A,#N/A,FALSE,"착발비율";#N/A,#N/A,FALSE,"착발비율 (2)";#N/A,#N/A,FALSE,"평일평균";#N/A,#N/A,FALSE,"지역MS";#N/A,#N/A,FALSE,"지역MS (2)";#N/A,#N/A,FALSE,"SVC 구성현황";#N/A,#N/A,FALSE,"IDD대비";#N/A,#N/A,FALSE,"SVC-MS";#N/A,#N/A,FALSE,"카드 ";#N/A,#N/A,FALSE,"기타";#N/A,#N/A,FALSE,"시장포지션";#N/A,#N/A,FALSE,"HCD경쟁";#N/A,#N/A,FALSE,"당사HCD";#N/A,#N/A,FALSE,"D-D";#N/A,#N/A,FALSE,"gvpn ";#N/A,#N/A,FALSE,"IFS";#N/A,#N/A,FALSE,"요금즉시";#N/A,#N/A,FALSE,"제3자";#N/A,#N/A,FALSE,"카드";#N/A,#N/A,FALSE,"카드(1)";#N/A,#N/A,FALSE,"패밀리";#N/A,#N/A,FALSE,"고객수 추이분석";#N/A,#N/A,FALSE,"고객구성";#N/A,#N/A,FALSE,"세분시장별 고객분석";#N/A,#N/A,FALSE,"이용금액별 고객분포 변화";#N/A,#N/A,FALSE,"지역별 분석";#N/A,#N/A,FALSE,"매출구성"}</definedName>
    <definedName name="류혜숙" hidden="1">{#N/A,#N/A,FALSE,"표지";#N/A,#N/A,FALSE,"MS";#N/A,#N/A,FALSE,"기준별";#N/A,#N/A,FALSE,"시장성장현황";#N/A,#N/A,FALSE,"국가별";#N/A,#N/A,FALSE,"국가별 (2)";#N/A,#N/A,FALSE,"국가구성비";#N/A,#N/A,FALSE,"국가구성비 (2)";#N/A,#N/A,FALSE,"착발비율";#N/A,#N/A,FALSE,"착발비율 (2)";#N/A,#N/A,FALSE,"평일평균";#N/A,#N/A,FALSE,"지역MS";#N/A,#N/A,FALSE,"지역MS (2)";#N/A,#N/A,FALSE,"SVC 구성현황";#N/A,#N/A,FALSE,"IDD대비";#N/A,#N/A,FALSE,"SVC-MS";#N/A,#N/A,FALSE,"카드 ";#N/A,#N/A,FALSE,"기타";#N/A,#N/A,FALSE,"시장포지션";#N/A,#N/A,FALSE,"HCD경쟁";#N/A,#N/A,FALSE,"당사HCD";#N/A,#N/A,FALSE,"D-D";#N/A,#N/A,FALSE,"gvpn ";#N/A,#N/A,FALSE,"IFS";#N/A,#N/A,FALSE,"요금즉시";#N/A,#N/A,FALSE,"제3자";#N/A,#N/A,FALSE,"카드";#N/A,#N/A,FALSE,"카드(1)";#N/A,#N/A,FALSE,"패밀리";#N/A,#N/A,FALSE,"고객수 추이분석";#N/A,#N/A,FALSE,"고객구성";#N/A,#N/A,FALSE,"세분시장별 고객분석";#N/A,#N/A,FALSE,"이용금액별 고객분포 변화";#N/A,#N/A,FALSE,"지역별 분석";#N/A,#N/A,FALSE,"매출구성"}</definedName>
    <definedName name="ㅁㅁ" localSheetId="10" hidden="1">{#N/A,#N/A,FALSE,"표지";#N/A,#N/A,FALSE,"MS";#N/A,#N/A,FALSE,"기준별";#N/A,#N/A,FALSE,"시장성장현황";#N/A,#N/A,FALSE,"국가별";#N/A,#N/A,FALSE,"국가별 (2)";#N/A,#N/A,FALSE,"국가구성비";#N/A,#N/A,FALSE,"국가구성비 (2)";#N/A,#N/A,FALSE,"착발비율";#N/A,#N/A,FALSE,"착발비율 (2)";#N/A,#N/A,FALSE,"평일평균";#N/A,#N/A,FALSE,"지역MS";#N/A,#N/A,FALSE,"지역MS (2)";#N/A,#N/A,FALSE,"SVC 구성현황";#N/A,#N/A,FALSE,"IDD대비";#N/A,#N/A,FALSE,"SVC-MS";#N/A,#N/A,FALSE,"카드 ";#N/A,#N/A,FALSE,"기타";#N/A,#N/A,FALSE,"시장포지션";#N/A,#N/A,FALSE,"HCD경쟁";#N/A,#N/A,FALSE,"당사HCD";#N/A,#N/A,FALSE,"D-D";#N/A,#N/A,FALSE,"gvpn ";#N/A,#N/A,FALSE,"IFS";#N/A,#N/A,FALSE,"요금즉시";#N/A,#N/A,FALSE,"제3자";#N/A,#N/A,FALSE,"카드";#N/A,#N/A,FALSE,"카드(1)";#N/A,#N/A,FALSE,"패밀리";#N/A,#N/A,FALSE,"고객수 추이분석";#N/A,#N/A,FALSE,"고객구성";#N/A,#N/A,FALSE,"세분시장별 고객분석";#N/A,#N/A,FALSE,"이용금액별 고객분포 변화";#N/A,#N/A,FALSE,"지역별 분석";#N/A,#N/A,FALSE,"매출구성"}</definedName>
    <definedName name="ㅁㅁ" hidden="1">{#N/A,#N/A,FALSE,"표지";#N/A,#N/A,FALSE,"MS";#N/A,#N/A,FALSE,"기준별";#N/A,#N/A,FALSE,"시장성장현황";#N/A,#N/A,FALSE,"국가별";#N/A,#N/A,FALSE,"국가별 (2)";#N/A,#N/A,FALSE,"국가구성비";#N/A,#N/A,FALSE,"국가구성비 (2)";#N/A,#N/A,FALSE,"착발비율";#N/A,#N/A,FALSE,"착발비율 (2)";#N/A,#N/A,FALSE,"평일평균";#N/A,#N/A,FALSE,"지역MS";#N/A,#N/A,FALSE,"지역MS (2)";#N/A,#N/A,FALSE,"SVC 구성현황";#N/A,#N/A,FALSE,"IDD대비";#N/A,#N/A,FALSE,"SVC-MS";#N/A,#N/A,FALSE,"카드 ";#N/A,#N/A,FALSE,"기타";#N/A,#N/A,FALSE,"시장포지션";#N/A,#N/A,FALSE,"HCD경쟁";#N/A,#N/A,FALSE,"당사HCD";#N/A,#N/A,FALSE,"D-D";#N/A,#N/A,FALSE,"gvpn ";#N/A,#N/A,FALSE,"IFS";#N/A,#N/A,FALSE,"요금즉시";#N/A,#N/A,FALSE,"제3자";#N/A,#N/A,FALSE,"카드";#N/A,#N/A,FALSE,"카드(1)";#N/A,#N/A,FALSE,"패밀리";#N/A,#N/A,FALSE,"고객수 추이분석";#N/A,#N/A,FALSE,"고객구성";#N/A,#N/A,FALSE,"세분시장별 고객분석";#N/A,#N/A,FALSE,"이용금액별 고객분포 변화";#N/A,#N/A,FALSE,"지역별 분석";#N/A,#N/A,FALSE,"매출구성"}</definedName>
    <definedName name="하나" localSheetId="10" hidden="1">{#N/A,#N/A,FALSE,"표지";#N/A,#N/A,FALSE,"MS";#N/A,#N/A,FALSE,"기준별";#N/A,#N/A,FALSE,"시장성장현황";#N/A,#N/A,FALSE,"국가별";#N/A,#N/A,FALSE,"국가별 (2)";#N/A,#N/A,FALSE,"국가구성비";#N/A,#N/A,FALSE,"국가구성비 (2)";#N/A,#N/A,FALSE,"착발비율";#N/A,#N/A,FALSE,"착발비율 (2)";#N/A,#N/A,FALSE,"평일평균";#N/A,#N/A,FALSE,"지역MS";#N/A,#N/A,FALSE,"지역MS (2)";#N/A,#N/A,FALSE,"SVC 구성현황";#N/A,#N/A,FALSE,"IDD대비";#N/A,#N/A,FALSE,"SVC-MS";#N/A,#N/A,FALSE,"카드 ";#N/A,#N/A,FALSE,"기타";#N/A,#N/A,FALSE,"시장포지션";#N/A,#N/A,FALSE,"HCD경쟁";#N/A,#N/A,FALSE,"당사HCD";#N/A,#N/A,FALSE,"D-D";#N/A,#N/A,FALSE,"gvpn ";#N/A,#N/A,FALSE,"IFS";#N/A,#N/A,FALSE,"요금즉시";#N/A,#N/A,FALSE,"제3자";#N/A,#N/A,FALSE,"카드";#N/A,#N/A,FALSE,"카드(1)";#N/A,#N/A,FALSE,"패밀리";#N/A,#N/A,FALSE,"고객수 추이분석";#N/A,#N/A,FALSE,"고객구성";#N/A,#N/A,FALSE,"세분시장별 고객분석";#N/A,#N/A,FALSE,"이용금액별 고객분포 변화";#N/A,#N/A,FALSE,"지역별 분석";#N/A,#N/A,FALSE,"매출구성"}</definedName>
    <definedName name="하나" hidden="1">{#N/A,#N/A,FALSE,"표지";#N/A,#N/A,FALSE,"MS";#N/A,#N/A,FALSE,"기준별";#N/A,#N/A,FALSE,"시장성장현황";#N/A,#N/A,FALSE,"국가별";#N/A,#N/A,FALSE,"국가별 (2)";#N/A,#N/A,FALSE,"국가구성비";#N/A,#N/A,FALSE,"국가구성비 (2)";#N/A,#N/A,FALSE,"착발비율";#N/A,#N/A,FALSE,"착발비율 (2)";#N/A,#N/A,FALSE,"평일평균";#N/A,#N/A,FALSE,"지역MS";#N/A,#N/A,FALSE,"지역MS (2)";#N/A,#N/A,FALSE,"SVC 구성현황";#N/A,#N/A,FALSE,"IDD대비";#N/A,#N/A,FALSE,"SVC-MS";#N/A,#N/A,FALSE,"카드 ";#N/A,#N/A,FALSE,"기타";#N/A,#N/A,FALSE,"시장포지션";#N/A,#N/A,FALSE,"HCD경쟁";#N/A,#N/A,FALSE,"당사HCD";#N/A,#N/A,FALSE,"D-D";#N/A,#N/A,FALSE,"gvpn ";#N/A,#N/A,FALSE,"IFS";#N/A,#N/A,FALSE,"요금즉시";#N/A,#N/A,FALSE,"제3자";#N/A,#N/A,FALSE,"카드";#N/A,#N/A,FALSE,"카드(1)";#N/A,#N/A,FALSE,"패밀리";#N/A,#N/A,FALSE,"고객수 추이분석";#N/A,#N/A,FALSE,"고객구성";#N/A,#N/A,FALSE,"세분시장별 고객분석";#N/A,#N/A,FALSE,"이용금액별 고객분포 변화";#N/A,#N/A,FALSE,"지역별 분석";#N/A,#N/A,FALSE,"매출구성"}</definedName>
    <definedName name="현황종합" localSheetId="10" hidden="1">{#N/A,#N/A,FALSE,"표지";#N/A,#N/A,FALSE,"MS";#N/A,#N/A,FALSE,"기준별";#N/A,#N/A,FALSE,"시장성장현황";#N/A,#N/A,FALSE,"국가별";#N/A,#N/A,FALSE,"국가별 (2)";#N/A,#N/A,FALSE,"국가구성비";#N/A,#N/A,FALSE,"국가구성비 (2)";#N/A,#N/A,FALSE,"착발비율";#N/A,#N/A,FALSE,"착발비율 (2)";#N/A,#N/A,FALSE,"평일평균";#N/A,#N/A,FALSE,"지역MS";#N/A,#N/A,FALSE,"지역MS (2)";#N/A,#N/A,FALSE,"SVC 구성현황";#N/A,#N/A,FALSE,"IDD대비";#N/A,#N/A,FALSE,"SVC-MS";#N/A,#N/A,FALSE,"카드 ";#N/A,#N/A,FALSE,"기타";#N/A,#N/A,FALSE,"시장포지션";#N/A,#N/A,FALSE,"HCD경쟁";#N/A,#N/A,FALSE,"당사HCD";#N/A,#N/A,FALSE,"D-D";#N/A,#N/A,FALSE,"gvpn ";#N/A,#N/A,FALSE,"IFS";#N/A,#N/A,FALSE,"요금즉시";#N/A,#N/A,FALSE,"제3자";#N/A,#N/A,FALSE,"카드";#N/A,#N/A,FALSE,"카드(1)";#N/A,#N/A,FALSE,"패밀리";#N/A,#N/A,FALSE,"고객수 추이분석";#N/A,#N/A,FALSE,"고객구성";#N/A,#N/A,FALSE,"세분시장별 고객분석";#N/A,#N/A,FALSE,"이용금액별 고객분포 변화";#N/A,#N/A,FALSE,"지역별 분석";#N/A,#N/A,FALSE,"매출구성"}</definedName>
    <definedName name="현황종합" hidden="1">{#N/A,#N/A,FALSE,"표지";#N/A,#N/A,FALSE,"MS";#N/A,#N/A,FALSE,"기준별";#N/A,#N/A,FALSE,"시장성장현황";#N/A,#N/A,FALSE,"국가별";#N/A,#N/A,FALSE,"국가별 (2)";#N/A,#N/A,FALSE,"국가구성비";#N/A,#N/A,FALSE,"국가구성비 (2)";#N/A,#N/A,FALSE,"착발비율";#N/A,#N/A,FALSE,"착발비율 (2)";#N/A,#N/A,FALSE,"평일평균";#N/A,#N/A,FALSE,"지역MS";#N/A,#N/A,FALSE,"지역MS (2)";#N/A,#N/A,FALSE,"SVC 구성현황";#N/A,#N/A,FALSE,"IDD대비";#N/A,#N/A,FALSE,"SVC-MS";#N/A,#N/A,FALSE,"카드 ";#N/A,#N/A,FALSE,"기타";#N/A,#N/A,FALSE,"시장포지션";#N/A,#N/A,FALSE,"HCD경쟁";#N/A,#N/A,FALSE,"당사HCD";#N/A,#N/A,FALSE,"D-D";#N/A,#N/A,FALSE,"gvpn ";#N/A,#N/A,FALSE,"IFS";#N/A,#N/A,FALSE,"요금즉시";#N/A,#N/A,FALSE,"제3자";#N/A,#N/A,FALSE,"카드";#N/A,#N/A,FALSE,"카드(1)";#N/A,#N/A,FALSE,"패밀리";#N/A,#N/A,FALSE,"고객수 추이분석";#N/A,#N/A,FALSE,"고객구성";#N/A,#N/A,FALSE,"세분시장별 고객분석";#N/A,#N/A,FALSE,"이용금액별 고객분포 변화";#N/A,#N/A,FALSE,"지역별 분석";#N/A,#N/A,FALSE,"매출구성"}</definedName>
  </definedNames>
  <calcPr calcId="191029"/>
  <pivotCaches>
    <pivotCache cacheId="2" r:id="rId1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25" i="21" l="1"/>
  <c r="N26" i="21"/>
  <c r="N27" i="21"/>
  <c r="N24" i="21"/>
  <c r="I28" i="21"/>
  <c r="G19" i="24" l="1"/>
  <c r="G18" i="24"/>
  <c r="G17" i="24"/>
  <c r="G16" i="24"/>
  <c r="G15" i="24"/>
  <c r="G14" i="24"/>
  <c r="G13" i="24"/>
  <c r="G12" i="24"/>
  <c r="G11" i="24"/>
  <c r="G10" i="24"/>
  <c r="G9" i="24"/>
  <c r="G8" i="24"/>
  <c r="G7" i="24"/>
  <c r="G6" i="24"/>
  <c r="G5" i="24"/>
  <c r="G4" i="24"/>
  <c r="F8" i="8" l="1"/>
  <c r="K15" i="23" l="1"/>
  <c r="I15" i="23"/>
  <c r="J15" i="23"/>
  <c r="G15" i="23"/>
  <c r="F15" i="23"/>
  <c r="E15" i="23"/>
  <c r="D15" i="23"/>
  <c r="C15" i="23"/>
  <c r="B15" i="23"/>
  <c r="H14" i="23"/>
  <c r="H13" i="23"/>
  <c r="H12" i="23"/>
  <c r="H11" i="23"/>
  <c r="H10" i="23"/>
  <c r="H9" i="23"/>
  <c r="H8" i="23"/>
  <c r="H7" i="23"/>
  <c r="H6" i="23"/>
  <c r="H15" i="23" l="1"/>
  <c r="M28" i="21"/>
  <c r="L28" i="21"/>
  <c r="K28" i="21"/>
  <c r="J28" i="21"/>
  <c r="N28" i="21" l="1"/>
  <c r="D29" i="18" a="1"/>
  <c r="D29" i="18" s="1"/>
  <c r="D28" i="18" a="1"/>
  <c r="D28" i="18" s="1"/>
  <c r="D27" i="18" a="1"/>
  <c r="D27" i="18" s="1"/>
  <c r="D26" i="18" a="1"/>
  <c r="D26" i="18" s="1"/>
  <c r="D25" i="18" a="1"/>
  <c r="D25" i="18" s="1"/>
  <c r="D24" i="18" a="1"/>
  <c r="D24" i="18" s="1"/>
  <c r="D23" i="18" a="1"/>
  <c r="D23" i="18" s="1"/>
  <c r="D22" i="18" a="1"/>
  <c r="D22" i="18" s="1"/>
  <c r="D21" i="18" a="1"/>
  <c r="D21" i="18" s="1"/>
  <c r="D20" i="18" a="1"/>
  <c r="D20" i="18" s="1"/>
  <c r="D19" i="18" a="1"/>
  <c r="D19" i="18" s="1"/>
  <c r="D18" i="18" a="1"/>
  <c r="D18" i="18" s="1"/>
  <c r="D17" i="18"/>
  <c r="D17" i="18" a="1"/>
  <c r="D16" i="18" a="1"/>
  <c r="D16" i="18" s="1"/>
  <c r="D15" i="18" a="1"/>
  <c r="D15" i="18" s="1"/>
  <c r="D14" i="18" a="1"/>
  <c r="D14" i="18" s="1"/>
  <c r="D13" i="18" a="1"/>
  <c r="D13" i="18" s="1"/>
  <c r="D12" i="18" a="1"/>
  <c r="D12" i="18" s="1"/>
  <c r="D11" i="18" a="1"/>
  <c r="D11" i="18" s="1"/>
  <c r="D10" i="18" a="1"/>
  <c r="D10" i="18" s="1"/>
  <c r="D9" i="18" a="1"/>
  <c r="D9" i="18" s="1"/>
  <c r="D8" i="18" a="1"/>
  <c r="D8" i="18" s="1"/>
  <c r="D7" i="18" a="1"/>
  <c r="D7" i="18" s="1"/>
  <c r="D6" i="18" a="1"/>
  <c r="D6" i="18" s="1"/>
  <c r="D5" i="18" a="1"/>
  <c r="D5" i="18" s="1"/>
  <c r="C20" i="12" l="1"/>
  <c r="C19" i="12"/>
  <c r="C18" i="12"/>
  <c r="C17" i="12"/>
  <c r="C16" i="12"/>
  <c r="C15" i="12"/>
  <c r="C14" i="12"/>
  <c r="C13" i="12"/>
  <c r="C12" i="12"/>
  <c r="C11" i="12"/>
  <c r="C10" i="12"/>
  <c r="C9" i="12"/>
  <c r="C7" i="12"/>
  <c r="C6" i="12"/>
  <c r="C5" i="12"/>
  <c r="C4" i="12"/>
  <c r="I14" i="11" l="1"/>
  <c r="J14" i="11" s="1"/>
  <c r="H14" i="11"/>
  <c r="I13" i="11"/>
  <c r="J13" i="11" s="1"/>
  <c r="H13" i="11"/>
  <c r="I12" i="11"/>
  <c r="J12" i="11" s="1"/>
  <c r="H12" i="11"/>
  <c r="I11" i="11"/>
  <c r="J11" i="11" s="1"/>
  <c r="H11" i="11"/>
  <c r="I10" i="11"/>
  <c r="J10" i="11" s="1"/>
  <c r="H10" i="11"/>
  <c r="I9" i="11"/>
  <c r="J9" i="11" s="1"/>
  <c r="H9" i="11"/>
  <c r="I8" i="11"/>
  <c r="J8" i="11" s="1"/>
  <c r="H8" i="11"/>
  <c r="I7" i="11"/>
  <c r="J7" i="11" s="1"/>
  <c r="H7" i="11"/>
  <c r="I6" i="11"/>
  <c r="J6" i="11" s="1"/>
  <c r="H6" i="11"/>
  <c r="I5" i="11"/>
  <c r="H5" i="11"/>
  <c r="I4" i="11"/>
  <c r="H4" i="11"/>
  <c r="J5" i="11" l="1"/>
  <c r="J4" i="11"/>
  <c r="F14" i="8" l="1"/>
  <c r="F13" i="8"/>
  <c r="G13" i="8" s="1"/>
  <c r="I13" i="8" s="1"/>
  <c r="F12" i="8"/>
  <c r="G12" i="8" s="1"/>
  <c r="I12" i="8" s="1"/>
  <c r="F11" i="8"/>
  <c r="G11" i="8" s="1"/>
  <c r="I11" i="8" s="1"/>
  <c r="F10" i="8"/>
  <c r="F9" i="8"/>
  <c r="F7" i="8"/>
  <c r="F6" i="8"/>
  <c r="F5" i="8"/>
  <c r="G5" i="8" l="1"/>
  <c r="I5" i="8" s="1"/>
  <c r="G10" i="8"/>
  <c r="I10" i="8" s="1"/>
  <c r="G6" i="8"/>
  <c r="I6" i="8" s="1"/>
  <c r="G7" i="8"/>
  <c r="I7" i="8" s="1"/>
  <c r="G9" i="8"/>
  <c r="I9" i="8" s="1"/>
  <c r="G8" i="8"/>
  <c r="I8" i="8" s="1"/>
  <c r="G14" i="8"/>
  <c r="I14" i="8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<sst xmlns="http://schemas.openxmlformats.org/spreadsheetml/2006/main" count="920" uniqueCount="509">
  <si>
    <t>상품명</t>
    <phoneticPr fontId="8"/>
  </si>
  <si>
    <t>총합계</t>
  </si>
  <si>
    <t xml:space="preserve">날짜 </t>
  </si>
  <si>
    <t>부문</t>
  </si>
  <si>
    <t>(모두)</t>
  </si>
  <si>
    <t>훈제 오리 8봉</t>
    <phoneticPr fontId="8"/>
  </si>
  <si>
    <t>즉석 도정 20kg</t>
    <phoneticPr fontId="8"/>
  </si>
  <si>
    <t>사과 5kg</t>
    <phoneticPr fontId="8"/>
  </si>
  <si>
    <t>믹스너트 2통</t>
    <phoneticPr fontId="8"/>
  </si>
  <si>
    <t>커피믹스 1</t>
    <phoneticPr fontId="8"/>
  </si>
  <si>
    <t>비프스테이크 10팩</t>
    <phoneticPr fontId="8"/>
  </si>
  <si>
    <t>거래 명세서</t>
    <phoneticPr fontId="8"/>
  </si>
  <si>
    <t>NO</t>
    <phoneticPr fontId="8"/>
  </si>
  <si>
    <t>단위</t>
    <phoneticPr fontId="8"/>
  </si>
  <si>
    <t>Kg</t>
    <phoneticPr fontId="8"/>
  </si>
  <si>
    <t>팩</t>
    <phoneticPr fontId="8"/>
  </si>
  <si>
    <t>수량</t>
    <phoneticPr fontId="8"/>
  </si>
  <si>
    <t>단가</t>
    <phoneticPr fontId="8"/>
  </si>
  <si>
    <t>공급가액</t>
    <phoneticPr fontId="8"/>
  </si>
  <si>
    <t>통</t>
    <phoneticPr fontId="8"/>
  </si>
  <si>
    <t>봉</t>
    <phoneticPr fontId="8"/>
  </si>
  <si>
    <t>Box</t>
    <phoneticPr fontId="8"/>
  </si>
  <si>
    <t>명품배 10kg</t>
    <phoneticPr fontId="9" type="noConversion"/>
  </si>
  <si>
    <t>kg</t>
    <phoneticPr fontId="9" type="noConversion"/>
  </si>
  <si>
    <t>돈가스 8팩</t>
    <phoneticPr fontId="9" type="noConversion"/>
  </si>
  <si>
    <t>팩</t>
    <phoneticPr fontId="9" type="noConversion"/>
  </si>
  <si>
    <t>이천쌀 20kg</t>
    <phoneticPr fontId="8"/>
  </si>
  <si>
    <t>팩</t>
    <phoneticPr fontId="9" type="noConversion"/>
  </si>
  <si>
    <t>간고등어 10팩</t>
    <phoneticPr fontId="9" type="noConversion"/>
  </si>
  <si>
    <t>인사 고과 평가표</t>
    <phoneticPr fontId="16" type="noConversion"/>
  </si>
  <si>
    <t>성명</t>
    <phoneticPr fontId="16" type="noConversion"/>
  </si>
  <si>
    <t>부서명</t>
    <phoneticPr fontId="16" type="noConversion"/>
  </si>
  <si>
    <t>직급</t>
    <phoneticPr fontId="16" type="noConversion"/>
  </si>
  <si>
    <t>업적(40)</t>
    <phoneticPr fontId="16" type="noConversion"/>
  </si>
  <si>
    <t>능력(30)</t>
    <phoneticPr fontId="16" type="noConversion"/>
  </si>
  <si>
    <t>태도(30)</t>
    <phoneticPr fontId="16" type="noConversion"/>
  </si>
  <si>
    <t>합계</t>
    <phoneticPr fontId="16" type="noConversion"/>
  </si>
  <si>
    <t>업적</t>
    <phoneticPr fontId="16" type="noConversion"/>
  </si>
  <si>
    <t>능력</t>
    <phoneticPr fontId="16" type="noConversion"/>
  </si>
  <si>
    <t>태도</t>
    <phoneticPr fontId="16" type="noConversion"/>
  </si>
  <si>
    <t>이중건</t>
    <phoneticPr fontId="16" type="noConversion"/>
  </si>
  <si>
    <t>인사팀</t>
    <phoneticPr fontId="16" type="noConversion"/>
  </si>
  <si>
    <t>대리</t>
    <phoneticPr fontId="16" type="noConversion"/>
  </si>
  <si>
    <t>최고점수</t>
    <phoneticPr fontId="16" type="noConversion"/>
  </si>
  <si>
    <t>김수진</t>
    <phoneticPr fontId="16" type="noConversion"/>
  </si>
  <si>
    <t>부장</t>
    <phoneticPr fontId="16" type="noConversion"/>
  </si>
  <si>
    <t>오민오</t>
    <phoneticPr fontId="16" type="noConversion"/>
  </si>
  <si>
    <t>감사팀</t>
    <phoneticPr fontId="16" type="noConversion"/>
  </si>
  <si>
    <t>차장</t>
    <phoneticPr fontId="16" type="noConversion"/>
  </si>
  <si>
    <t>강희수</t>
    <phoneticPr fontId="16" type="noConversion"/>
  </si>
  <si>
    <t>사원</t>
    <phoneticPr fontId="16" type="noConversion"/>
  </si>
  <si>
    <t>최고평점</t>
    <phoneticPr fontId="16" type="noConversion"/>
  </si>
  <si>
    <t>문상민</t>
    <phoneticPr fontId="16" type="noConversion"/>
  </si>
  <si>
    <t>총무팀</t>
    <phoneticPr fontId="16" type="noConversion"/>
  </si>
  <si>
    <t>민재호</t>
    <phoneticPr fontId="16" type="noConversion"/>
  </si>
  <si>
    <t>홍보팀</t>
    <phoneticPr fontId="16" type="noConversion"/>
  </si>
  <si>
    <t>박희재</t>
    <phoneticPr fontId="16" type="noConversion"/>
  </si>
  <si>
    <t>이상철</t>
    <phoneticPr fontId="16" type="noConversion"/>
  </si>
  <si>
    <t>기획팀</t>
    <phoneticPr fontId="16" type="noConversion"/>
  </si>
  <si>
    <t>최철구</t>
    <phoneticPr fontId="16" type="noConversion"/>
  </si>
  <si>
    <t>주임</t>
    <phoneticPr fontId="16" type="noConversion"/>
  </si>
  <si>
    <t>이수민</t>
    <phoneticPr fontId="16" type="noConversion"/>
  </si>
  <si>
    <t>성호중</t>
    <phoneticPr fontId="16" type="noConversion"/>
  </si>
  <si>
    <t>송수진</t>
    <phoneticPr fontId="16" type="noConversion"/>
  </si>
  <si>
    <t>과장</t>
    <phoneticPr fontId="16" type="noConversion"/>
  </si>
  <si>
    <t>민주리</t>
    <phoneticPr fontId="16" type="noConversion"/>
  </si>
  <si>
    <t>최훈국</t>
    <phoneticPr fontId="16" type="noConversion"/>
  </si>
  <si>
    <t>이철명</t>
    <phoneticPr fontId="16" type="noConversion"/>
  </si>
  <si>
    <t>박민우</t>
    <phoneticPr fontId="16" type="noConversion"/>
  </si>
  <si>
    <t>이정길</t>
    <phoneticPr fontId="16" type="noConversion"/>
  </si>
  <si>
    <t>이정수</t>
    <phoneticPr fontId="16" type="noConversion"/>
  </si>
  <si>
    <t>임수진</t>
    <phoneticPr fontId="16" type="noConversion"/>
  </si>
  <si>
    <t>전병철</t>
    <phoneticPr fontId="16" type="noConversion"/>
  </si>
  <si>
    <t>전상민</t>
    <phoneticPr fontId="16" type="noConversion"/>
  </si>
  <si>
    <t>정수민</t>
    <phoneticPr fontId="16" type="noConversion"/>
  </si>
  <si>
    <t>최민수</t>
    <phoneticPr fontId="16" type="noConversion"/>
  </si>
  <si>
    <t>최철민</t>
    <phoneticPr fontId="16" type="noConversion"/>
  </si>
  <si>
    <t>함수 입력 방법</t>
    <phoneticPr fontId="9" type="noConversion"/>
  </si>
  <si>
    <t>1) =함수명 일부 입력</t>
    <phoneticPr fontId="9" type="noConversion"/>
  </si>
  <si>
    <t>2) 나열되는 함수명 중 하나를 더블클릭</t>
    <phoneticPr fontId="9" type="noConversion"/>
  </si>
  <si>
    <t>LARGE(범위, K)</t>
    <phoneticPr fontId="9" type="noConversion"/>
  </si>
  <si>
    <t>SMALL(범위, K)</t>
    <phoneticPr fontId="9" type="noConversion"/>
  </si>
  <si>
    <r>
      <t xml:space="preserve">범위에서 </t>
    </r>
    <r>
      <rPr>
        <b/>
        <sz val="11"/>
        <color rgb="FFFF0000"/>
        <rFont val="맑은 고딕"/>
        <family val="3"/>
        <charset val="129"/>
        <scheme val="minor"/>
      </rPr>
      <t>K번째 작은 값</t>
    </r>
    <r>
      <rPr>
        <sz val="11"/>
        <color theme="1"/>
        <rFont val="맑은 고딕"/>
        <family val="2"/>
        <charset val="129"/>
        <scheme val="minor"/>
      </rPr>
      <t>을 구한다.</t>
    </r>
    <phoneticPr fontId="9" type="noConversion"/>
  </si>
  <si>
    <r>
      <t>범위에서</t>
    </r>
    <r>
      <rPr>
        <b/>
        <sz val="11"/>
        <color rgb="FFFF0000"/>
        <rFont val="맑은 고딕"/>
        <family val="3"/>
        <charset val="129"/>
        <scheme val="minor"/>
      </rPr>
      <t xml:space="preserve"> K번째 큰 값</t>
    </r>
    <r>
      <rPr>
        <sz val="11"/>
        <color theme="1"/>
        <rFont val="맑은 고딕"/>
        <family val="2"/>
        <charset val="129"/>
        <scheme val="minor"/>
      </rPr>
      <t>을 구한다.</t>
    </r>
    <phoneticPr fontId="9" type="noConversion"/>
  </si>
  <si>
    <t>교육 출석부</t>
    <phoneticPr fontId="22" type="noConversion"/>
  </si>
  <si>
    <t>번호</t>
    <phoneticPr fontId="22" type="noConversion"/>
  </si>
  <si>
    <t>이름</t>
    <phoneticPr fontId="22" type="noConversion"/>
  </si>
  <si>
    <t>1일</t>
    <phoneticPr fontId="22" type="noConversion"/>
  </si>
  <si>
    <t>2일</t>
    <phoneticPr fontId="22" type="noConversion"/>
  </si>
  <si>
    <t>3일</t>
    <phoneticPr fontId="22" type="noConversion"/>
  </si>
  <si>
    <t>4일</t>
    <phoneticPr fontId="22" type="noConversion"/>
  </si>
  <si>
    <t>5일</t>
    <phoneticPr fontId="22" type="noConversion"/>
  </si>
  <si>
    <t>출석일</t>
    <phoneticPr fontId="22" type="noConversion"/>
  </si>
  <si>
    <t>결석일</t>
    <phoneticPr fontId="22" type="noConversion"/>
  </si>
  <si>
    <t>송민욱</t>
    <phoneticPr fontId="22" type="noConversion"/>
  </si>
  <si>
    <t>O</t>
    <phoneticPr fontId="22" type="noConversion"/>
  </si>
  <si>
    <t>박상중</t>
  </si>
  <si>
    <t>강송구</t>
  </si>
  <si>
    <t>김미연</t>
    <phoneticPr fontId="22" type="noConversion"/>
  </si>
  <si>
    <t>정지수</t>
  </si>
  <si>
    <t>김수철</t>
  </si>
  <si>
    <t>임성철</t>
    <phoneticPr fontId="22" type="noConversion"/>
  </si>
  <si>
    <t>김희정</t>
  </si>
  <si>
    <t>나문수</t>
    <phoneticPr fontId="22" type="noConversion"/>
  </si>
  <si>
    <t>마상미</t>
    <phoneticPr fontId="22" type="noConversion"/>
  </si>
  <si>
    <t>송선아</t>
  </si>
  <si>
    <t>이남수</t>
    <phoneticPr fontId="22" type="noConversion"/>
  </si>
  <si>
    <t>김명진</t>
    <phoneticPr fontId="22" type="noConversion"/>
  </si>
  <si>
    <t>이미현</t>
  </si>
  <si>
    <t>이승철</t>
  </si>
  <si>
    <t>이진우</t>
    <phoneticPr fontId="22" type="noConversion"/>
  </si>
  <si>
    <t>최성수</t>
  </si>
  <si>
    <t>민은지</t>
    <phoneticPr fontId="22" type="noConversion"/>
  </si>
  <si>
    <t>박소라</t>
    <phoneticPr fontId="22" type="noConversion"/>
  </si>
  <si>
    <t>SUM(범위)</t>
    <phoneticPr fontId="9" type="noConversion"/>
  </si>
  <si>
    <t>3) 범위를 직접 입력하거나 Ctrl+A (또는 Fx)를 눌러 함수마법에서에서 범위 입력</t>
  </si>
  <si>
    <t>AVERAGE(범위)</t>
  </si>
  <si>
    <t>COUNT(범위)</t>
  </si>
  <si>
    <t>MAX(범위)</t>
  </si>
  <si>
    <t>MIN(범위)</t>
  </si>
  <si>
    <r>
      <t xml:space="preserve">범위의 </t>
    </r>
    <r>
      <rPr>
        <b/>
        <sz val="11"/>
        <color rgb="FFFF0000"/>
        <rFont val="맑은 고딕"/>
        <family val="3"/>
        <charset val="129"/>
        <scheme val="minor"/>
      </rPr>
      <t>합</t>
    </r>
    <r>
      <rPr>
        <sz val="11"/>
        <color theme="1"/>
        <rFont val="맑은 고딕"/>
        <family val="2"/>
        <charset val="129"/>
        <scheme val="minor"/>
      </rPr>
      <t>을 구한다</t>
    </r>
    <phoneticPr fontId="9" type="noConversion"/>
  </si>
  <si>
    <r>
      <t xml:space="preserve">범위의 </t>
    </r>
    <r>
      <rPr>
        <b/>
        <sz val="11"/>
        <color rgb="FFFF0000"/>
        <rFont val="맑은 고딕"/>
        <family val="3"/>
        <charset val="129"/>
        <scheme val="minor"/>
      </rPr>
      <t>평균</t>
    </r>
    <r>
      <rPr>
        <sz val="11"/>
        <color theme="1"/>
        <rFont val="맑은 고딕"/>
        <family val="2"/>
        <charset val="129"/>
        <scheme val="minor"/>
      </rPr>
      <t>을 구한다</t>
    </r>
    <phoneticPr fontId="9" type="noConversion"/>
  </si>
  <si>
    <r>
      <t xml:space="preserve">범위의 </t>
    </r>
    <r>
      <rPr>
        <b/>
        <sz val="11"/>
        <color rgb="FFFF0000"/>
        <rFont val="맑은 고딕"/>
        <family val="3"/>
        <charset val="129"/>
        <scheme val="minor"/>
      </rPr>
      <t>숫자 갯수</t>
    </r>
    <r>
      <rPr>
        <sz val="11"/>
        <color theme="1"/>
        <rFont val="맑은 고딕"/>
        <family val="3"/>
        <charset val="129"/>
        <scheme val="minor"/>
      </rPr>
      <t>를 구한다</t>
    </r>
    <phoneticPr fontId="9" type="noConversion"/>
  </si>
  <si>
    <r>
      <t xml:space="preserve">범위의 </t>
    </r>
    <r>
      <rPr>
        <b/>
        <sz val="11"/>
        <color rgb="FFFF0000"/>
        <rFont val="맑은 고딕"/>
        <family val="3"/>
        <charset val="129"/>
        <scheme val="minor"/>
      </rPr>
      <t>최대값</t>
    </r>
    <r>
      <rPr>
        <sz val="11"/>
        <color theme="1"/>
        <rFont val="맑은 고딕"/>
        <family val="2"/>
        <charset val="129"/>
        <scheme val="minor"/>
      </rPr>
      <t>을 구한다</t>
    </r>
    <phoneticPr fontId="9" type="noConversion"/>
  </si>
  <si>
    <r>
      <t xml:space="preserve">범위의 </t>
    </r>
    <r>
      <rPr>
        <b/>
        <sz val="11"/>
        <color rgb="FFFF0000"/>
        <rFont val="맑은 고딕"/>
        <family val="3"/>
        <charset val="129"/>
        <scheme val="minor"/>
      </rPr>
      <t>최소값</t>
    </r>
    <r>
      <rPr>
        <sz val="11"/>
        <color theme="1"/>
        <rFont val="맑은 고딕"/>
        <family val="2"/>
        <charset val="129"/>
        <scheme val="minor"/>
      </rPr>
      <t>을 구한다</t>
    </r>
    <phoneticPr fontId="9" type="noConversion"/>
  </si>
  <si>
    <t>COUNT(범위)</t>
    <phoneticPr fontId="9" type="noConversion"/>
  </si>
  <si>
    <t>COUNTA(범위)</t>
    <phoneticPr fontId="9" type="noConversion"/>
  </si>
  <si>
    <t>COUNTBLANK(범위)</t>
    <phoneticPr fontId="9" type="noConversion"/>
  </si>
  <si>
    <r>
      <t xml:space="preserve">범위에서 </t>
    </r>
    <r>
      <rPr>
        <b/>
        <sz val="11"/>
        <color rgb="FFFF0000"/>
        <rFont val="맑은 고딕"/>
        <family val="3"/>
        <charset val="129"/>
        <scheme val="minor"/>
      </rPr>
      <t>숫자들의 개수</t>
    </r>
    <r>
      <rPr>
        <sz val="11"/>
        <color theme="1"/>
        <rFont val="맑은 고딕"/>
        <family val="3"/>
        <charset val="129"/>
        <scheme val="minor"/>
      </rPr>
      <t>를 구한다.</t>
    </r>
    <phoneticPr fontId="9" type="noConversion"/>
  </si>
  <si>
    <r>
      <t xml:space="preserve">범위에서 </t>
    </r>
    <r>
      <rPr>
        <b/>
        <sz val="11"/>
        <color rgb="FFFF0000"/>
        <rFont val="맑은 고딕"/>
        <family val="3"/>
        <charset val="129"/>
        <scheme val="minor"/>
      </rPr>
      <t>공백을 제외한 값의 개수</t>
    </r>
    <r>
      <rPr>
        <sz val="11"/>
        <color theme="1"/>
        <rFont val="맑은 고딕"/>
        <family val="3"/>
        <charset val="129"/>
        <scheme val="minor"/>
      </rPr>
      <t>를 구한다.</t>
    </r>
    <phoneticPr fontId="9" type="noConversion"/>
  </si>
  <si>
    <r>
      <t xml:space="preserve">범위에서 </t>
    </r>
    <r>
      <rPr>
        <b/>
        <sz val="11"/>
        <color rgb="FFFF0000"/>
        <rFont val="맑은 고딕"/>
        <family val="3"/>
        <charset val="129"/>
        <scheme val="minor"/>
      </rPr>
      <t>비어있는(공백) 셀의 개수</t>
    </r>
    <r>
      <rPr>
        <sz val="11"/>
        <color theme="1"/>
        <rFont val="맑은 고딕"/>
        <family val="3"/>
        <charset val="129"/>
        <scheme val="minor"/>
      </rPr>
      <t>를 구한다.</t>
    </r>
    <phoneticPr fontId="9" type="noConversion"/>
  </si>
  <si>
    <t>부서별 업무혁신을 위한 제안 건수 및 포상금</t>
    <phoneticPr fontId="22" type="noConversion"/>
  </si>
  <si>
    <t>포상금</t>
    <phoneticPr fontId="22" type="noConversion"/>
  </si>
  <si>
    <t>부서명</t>
    <phoneticPr fontId="22" type="noConversion"/>
  </si>
  <si>
    <t>1주</t>
    <phoneticPr fontId="22" type="noConversion"/>
  </si>
  <si>
    <t>2주</t>
  </si>
  <si>
    <t>3주</t>
  </si>
  <si>
    <t>4주</t>
  </si>
  <si>
    <t>평균건수</t>
    <phoneticPr fontId="22" type="noConversion"/>
  </si>
  <si>
    <t>비율</t>
    <phoneticPr fontId="22" type="noConversion"/>
  </si>
  <si>
    <t>평균제안건수
(내림)</t>
    <phoneticPr fontId="22" type="noConversion"/>
  </si>
  <si>
    <t>제안비
(반올림)</t>
    <phoneticPr fontId="22" type="noConversion"/>
  </si>
  <si>
    <t>인사팀</t>
    <phoneticPr fontId="22" type="noConversion"/>
  </si>
  <si>
    <t>SAP TF팀</t>
    <phoneticPr fontId="22" type="noConversion"/>
  </si>
  <si>
    <t>보안경비팀</t>
    <phoneticPr fontId="22" type="noConversion"/>
  </si>
  <si>
    <t>공무팀</t>
    <phoneticPr fontId="22" type="noConversion"/>
  </si>
  <si>
    <t>홍보팀</t>
    <phoneticPr fontId="22" type="noConversion"/>
  </si>
  <si>
    <t>전략팀</t>
    <phoneticPr fontId="22" type="noConversion"/>
  </si>
  <si>
    <t>생산팀</t>
    <phoneticPr fontId="22" type="noConversion"/>
  </si>
  <si>
    <t>전산팀</t>
    <phoneticPr fontId="22" type="noConversion"/>
  </si>
  <si>
    <t>기획팀</t>
    <phoneticPr fontId="22" type="noConversion"/>
  </si>
  <si>
    <t>마케팅</t>
    <phoneticPr fontId="22" type="noConversion"/>
  </si>
  <si>
    <t>ROUND(숫자, 자릿수)</t>
    <phoneticPr fontId="22" type="noConversion"/>
  </si>
  <si>
    <t>: 숫자를 자릿수로 반올림함</t>
    <phoneticPr fontId="22" type="noConversion"/>
  </si>
  <si>
    <t>ROUNDUP(숫자, 자릿수)</t>
    <phoneticPr fontId="22" type="noConversion"/>
  </si>
  <si>
    <t>: 숫자를 자릿수로 올림함</t>
    <phoneticPr fontId="22" type="noConversion"/>
  </si>
  <si>
    <t>ROUNDDOWN(숫자, 자릿수)</t>
    <phoneticPr fontId="22" type="noConversion"/>
  </si>
  <si>
    <t>: 숫자를 자릿수로 버림함</t>
    <phoneticPr fontId="22" type="noConversion"/>
  </si>
  <si>
    <t>민호철</t>
    <phoneticPr fontId="16" type="noConversion"/>
  </si>
  <si>
    <t>컴닷컴</t>
    <phoneticPr fontId="16" type="noConversion"/>
  </si>
  <si>
    <t>부서별 상반기 업무제안 집계표</t>
    <phoneticPr fontId="16" type="noConversion"/>
  </si>
  <si>
    <t>1월</t>
    <phoneticPr fontId="28" type="noConversion"/>
  </si>
  <si>
    <t>2월</t>
  </si>
  <si>
    <t>3월</t>
  </si>
  <si>
    <t>4월</t>
  </si>
  <si>
    <t>5월</t>
  </si>
  <si>
    <t>6월</t>
  </si>
  <si>
    <t>평균</t>
    <phoneticPr fontId="28" type="noConversion"/>
  </si>
  <si>
    <t>순위</t>
    <phoneticPr fontId="16" type="noConversion"/>
  </si>
  <si>
    <t>포상금</t>
    <phoneticPr fontId="28" type="noConversion"/>
  </si>
  <si>
    <t>부서평가</t>
    <phoneticPr fontId="28" type="noConversion"/>
  </si>
  <si>
    <t>인사팀</t>
    <phoneticPr fontId="28" type="noConversion"/>
  </si>
  <si>
    <t>재무팀</t>
    <phoneticPr fontId="28" type="noConversion"/>
  </si>
  <si>
    <t>경리팀</t>
    <phoneticPr fontId="28" type="noConversion"/>
  </si>
  <si>
    <t>영업1팀</t>
    <phoneticPr fontId="28" type="noConversion"/>
  </si>
  <si>
    <t>영업2팀</t>
  </si>
  <si>
    <t>영업3팀</t>
  </si>
  <si>
    <t>공정팀</t>
    <phoneticPr fontId="16" type="noConversion"/>
  </si>
  <si>
    <t>자재팀</t>
    <phoneticPr fontId="16" type="noConversion"/>
  </si>
  <si>
    <t>기획팀</t>
    <phoneticPr fontId="28" type="noConversion"/>
  </si>
  <si>
    <t>관리팀</t>
    <phoneticPr fontId="28" type="noConversion"/>
  </si>
  <si>
    <t>총무팀</t>
    <phoneticPr fontId="28" type="noConversion"/>
  </si>
  <si>
    <t>[포상금] : 업무제안 순위에 따라 1위면 100만원, 2위면 50만원, 3위면 30만원을 표시하시오.</t>
    <phoneticPr fontId="9" type="noConversion"/>
  </si>
  <si>
    <t>[K4] =IF(J4=1,1000000,IF(J4=2,500000,IF(J4=3,300000,0)))</t>
    <phoneticPr fontId="9" type="noConversion"/>
  </si>
  <si>
    <t>[부서평가] : 업무제안 건수의 평균이 7개 이상이면 "A", 5개 이상이면 "B", 5개 미만이면 "C"로 표시하시오.</t>
    <phoneticPr fontId="9" type="noConversion"/>
  </si>
  <si>
    <t>[L4] =IFS(I4&gt;=7,"A",I4&gt;=5,"B",TRUE,"C")</t>
    <phoneticPr fontId="9" type="noConversion"/>
  </si>
  <si>
    <t>기업별 신용 평가표</t>
    <phoneticPr fontId="16" type="noConversion"/>
  </si>
  <si>
    <t>회사명</t>
    <phoneticPr fontId="16" type="noConversion"/>
  </si>
  <si>
    <t>신용점수</t>
    <phoneticPr fontId="16" type="noConversion"/>
  </si>
  <si>
    <t>신용평가등급</t>
    <phoneticPr fontId="16" type="noConversion"/>
  </si>
  <si>
    <t>현금흐름등급</t>
    <phoneticPr fontId="16" type="noConversion"/>
  </si>
  <si>
    <t>신용분류</t>
    <phoneticPr fontId="16" type="noConversion"/>
  </si>
  <si>
    <t>게임월드</t>
    <phoneticPr fontId="16" type="noConversion"/>
  </si>
  <si>
    <t>CR</t>
    <phoneticPr fontId="16" type="noConversion"/>
  </si>
  <si>
    <t>디자인테크</t>
    <phoneticPr fontId="16" type="noConversion"/>
  </si>
  <si>
    <t>모바일닷컴</t>
    <phoneticPr fontId="16" type="noConversion"/>
  </si>
  <si>
    <t>NF</t>
    <phoneticPr fontId="16" type="noConversion"/>
  </si>
  <si>
    <t>미래넷</t>
    <phoneticPr fontId="16" type="noConversion"/>
  </si>
  <si>
    <t>NR</t>
    <phoneticPr fontId="16" type="noConversion"/>
  </si>
  <si>
    <t>미즈테크</t>
    <phoneticPr fontId="16" type="noConversion"/>
  </si>
  <si>
    <t>뷰라인사</t>
    <phoneticPr fontId="16" type="noConversion"/>
  </si>
  <si>
    <t>사이버월드</t>
    <phoneticPr fontId="16" type="noConversion"/>
  </si>
  <si>
    <t>씨테크넷</t>
    <phoneticPr fontId="16" type="noConversion"/>
  </si>
  <si>
    <t>아트라인</t>
    <phoneticPr fontId="16" type="noConversion"/>
  </si>
  <si>
    <t>이즈비안</t>
    <phoneticPr fontId="16" type="noConversion"/>
  </si>
  <si>
    <t>자바닷컴</t>
    <phoneticPr fontId="16" type="noConversion"/>
  </si>
  <si>
    <t>컴앤뷰스</t>
    <phoneticPr fontId="16" type="noConversion"/>
  </si>
  <si>
    <t>텍크밸트</t>
    <phoneticPr fontId="16" type="noConversion"/>
  </si>
  <si>
    <t>파스밸트</t>
    <phoneticPr fontId="16" type="noConversion"/>
  </si>
  <si>
    <t>한미테크</t>
    <phoneticPr fontId="16" type="noConversion"/>
  </si>
  <si>
    <t>에이아이테크</t>
    <phoneticPr fontId="16" type="noConversion"/>
  </si>
  <si>
    <r>
      <t xml:space="preserve">현금흐름등급: </t>
    </r>
    <r>
      <rPr>
        <b/>
        <sz val="8"/>
        <color theme="9"/>
        <rFont val="맑은 고딕"/>
        <family val="3"/>
        <charset val="129"/>
        <scheme val="minor"/>
      </rPr>
      <t>CR</t>
    </r>
    <r>
      <rPr>
        <sz val="8"/>
        <color theme="1"/>
        <rFont val="맑은 고딕"/>
        <family val="2"/>
        <charset val="129"/>
        <scheme val="minor"/>
      </rPr>
      <t xml:space="preserve">:현금흐름양호 </t>
    </r>
    <r>
      <rPr>
        <b/>
        <sz val="8"/>
        <color theme="9"/>
        <rFont val="맑은 고딕"/>
        <family val="3"/>
        <charset val="129"/>
        <scheme val="minor"/>
      </rPr>
      <t>NF</t>
    </r>
    <r>
      <rPr>
        <sz val="8"/>
        <color theme="1"/>
        <rFont val="맑은 고딕"/>
        <family val="2"/>
        <charset val="129"/>
        <scheme val="minor"/>
      </rPr>
      <t xml:space="preserve">:판정보류, </t>
    </r>
    <r>
      <rPr>
        <b/>
        <sz val="8"/>
        <color theme="9"/>
        <rFont val="맑은 고딕"/>
        <family val="3"/>
        <charset val="129"/>
        <scheme val="minor"/>
      </rPr>
      <t>N</t>
    </r>
    <r>
      <rPr>
        <sz val="8"/>
        <color theme="1"/>
        <rFont val="맑은 고딕"/>
        <family val="2"/>
        <charset val="129"/>
        <scheme val="minor"/>
      </rPr>
      <t>R:판정불가</t>
    </r>
    <phoneticPr fontId="16" type="noConversion"/>
  </si>
  <si>
    <t>그렇지 않을 때는 "워크아웃"을 표시하시오.</t>
    <phoneticPr fontId="9" type="noConversion"/>
  </si>
  <si>
    <t>개인별 판매 실적표</t>
    <phoneticPr fontId="16" type="noConversion"/>
  </si>
  <si>
    <t>인원수</t>
    <phoneticPr fontId="16" type="noConversion"/>
  </si>
  <si>
    <t>부서</t>
    <phoneticPr fontId="16" type="noConversion"/>
  </si>
  <si>
    <t>실적금액</t>
    <phoneticPr fontId="16" type="noConversion"/>
  </si>
  <si>
    <t>성과금</t>
    <phoneticPr fontId="16" type="noConversion"/>
  </si>
  <si>
    <t>실적평가</t>
    <phoneticPr fontId="16" type="noConversion"/>
  </si>
  <si>
    <t>김성철</t>
    <phoneticPr fontId="9" type="noConversion"/>
  </si>
  <si>
    <t>영업1팀</t>
    <phoneticPr fontId="9" type="noConversion"/>
  </si>
  <si>
    <t>이병욱</t>
    <phoneticPr fontId="9" type="noConversion"/>
  </si>
  <si>
    <t>영업3팀</t>
    <phoneticPr fontId="9" type="noConversion"/>
  </si>
  <si>
    <t>서기린</t>
    <phoneticPr fontId="9" type="noConversion"/>
  </si>
  <si>
    <t>영업2팀</t>
    <phoneticPr fontId="9" type="noConversion"/>
  </si>
  <si>
    <t>유태현</t>
    <phoneticPr fontId="9" type="noConversion"/>
  </si>
  <si>
    <t>박민우</t>
    <phoneticPr fontId="9" type="noConversion"/>
  </si>
  <si>
    <t>김태성</t>
    <phoneticPr fontId="9" type="noConversion"/>
  </si>
  <si>
    <t>남진섭</t>
    <phoneticPr fontId="9" type="noConversion"/>
  </si>
  <si>
    <t>강은철</t>
    <phoneticPr fontId="9" type="noConversion"/>
  </si>
  <si>
    <t>최진우</t>
    <phoneticPr fontId="9" type="noConversion"/>
  </si>
  <si>
    <t>황욱진</t>
    <phoneticPr fontId="9" type="noConversion"/>
  </si>
  <si>
    <t>김진섭</t>
    <phoneticPr fontId="9" type="noConversion"/>
  </si>
  <si>
    <t>박태수</t>
    <phoneticPr fontId="9" type="noConversion"/>
  </si>
  <si>
    <t>이민호</t>
    <phoneticPr fontId="16" type="noConversion"/>
  </si>
  <si>
    <t>문호철</t>
    <phoneticPr fontId="16" type="noConversion"/>
  </si>
  <si>
    <t>전남주</t>
    <phoneticPr fontId="16" type="noConversion"/>
  </si>
  <si>
    <t>홍순민</t>
    <phoneticPr fontId="16" type="noConversion"/>
  </si>
  <si>
    <t>이나영</t>
    <phoneticPr fontId="16" type="noConversion"/>
  </si>
  <si>
    <t>나은미</t>
    <phoneticPr fontId="16" type="noConversion"/>
  </si>
  <si>
    <t>송수영</t>
    <phoneticPr fontId="16" type="noConversion"/>
  </si>
  <si>
    <t>[인원수] : 사원의 인원수를 구하시오</t>
    <phoneticPr fontId="9" type="noConversion"/>
  </si>
  <si>
    <t>[성과금] : 실적금액이 7백만원 이상이면 실적금액의 10%, 5백만원 이상이면 5%, 그렇지 않으면 실적금액의 3%를 구하시오</t>
    <phoneticPr fontId="9" type="noConversion"/>
  </si>
  <si>
    <t>[실적평가] : 실적금액이 7백만원 이상이면 "우수", 아니면 빈칸으로 표시하시오</t>
    <phoneticPr fontId="9" type="noConversion"/>
  </si>
  <si>
    <t>[F2] =COUNTA(A5:A24)</t>
    <phoneticPr fontId="9" type="noConversion"/>
  </si>
  <si>
    <t>[E5] =IFS(C5&gt;=7000000,C5*10%,C5&gt;=5000000,C5*5%,TRUE,C5*3%)</t>
    <phoneticPr fontId="9" type="noConversion"/>
  </si>
  <si>
    <t>[F5] =IF(C5&gt;=7000000,"우수","")</t>
    <phoneticPr fontId="9" type="noConversion"/>
  </si>
  <si>
    <t>신입사원 교육 평가표</t>
    <phoneticPr fontId="22" type="noConversion"/>
  </si>
  <si>
    <t>No</t>
    <phoneticPr fontId="22" type="noConversion"/>
  </si>
  <si>
    <t>성명</t>
    <phoneticPr fontId="22" type="noConversion"/>
  </si>
  <si>
    <t>직무태도</t>
    <phoneticPr fontId="22" type="noConversion"/>
  </si>
  <si>
    <t>e-Learning</t>
    <phoneticPr fontId="22" type="noConversion"/>
  </si>
  <si>
    <t>Off-JT</t>
    <phoneticPr fontId="22" type="noConversion"/>
  </si>
  <si>
    <t>OJT</t>
    <phoneticPr fontId="22" type="noConversion"/>
  </si>
  <si>
    <t>총점</t>
    <phoneticPr fontId="22" type="noConversion"/>
  </si>
  <si>
    <t>김주남</t>
    <phoneticPr fontId="22" type="noConversion"/>
  </si>
  <si>
    <t>평균점수</t>
    <phoneticPr fontId="22" type="noConversion"/>
  </si>
  <si>
    <t>이은숙</t>
    <phoneticPr fontId="22" type="noConversion"/>
  </si>
  <si>
    <t>0점제외평균</t>
    <phoneticPr fontId="22" type="noConversion"/>
  </si>
  <si>
    <t>박철국</t>
    <phoneticPr fontId="22" type="noConversion"/>
  </si>
  <si>
    <t>민소희</t>
    <phoneticPr fontId="22" type="noConversion"/>
  </si>
  <si>
    <t>나문희</t>
    <phoneticPr fontId="22" type="noConversion"/>
  </si>
  <si>
    <t>최소점수</t>
    <phoneticPr fontId="22" type="noConversion"/>
  </si>
  <si>
    <t>문영미</t>
    <phoneticPr fontId="22" type="noConversion"/>
  </si>
  <si>
    <t>0점제외최소</t>
    <phoneticPr fontId="22" type="noConversion"/>
  </si>
  <si>
    <t>송수민</t>
    <phoneticPr fontId="22" type="noConversion"/>
  </si>
  <si>
    <t>김미지</t>
    <phoneticPr fontId="22" type="noConversion"/>
  </si>
  <si>
    <t>이철수</t>
    <phoneticPr fontId="22" type="noConversion"/>
  </si>
  <si>
    <t>전지훈</t>
    <phoneticPr fontId="22" type="noConversion"/>
  </si>
  <si>
    <t>전하람</t>
    <phoneticPr fontId="22" type="noConversion"/>
  </si>
  <si>
    <t>정수지</t>
    <phoneticPr fontId="22" type="noConversion"/>
  </si>
  <si>
    <t>오은철</t>
    <phoneticPr fontId="22" type="noConversion"/>
  </si>
  <si>
    <t>최명수</t>
    <phoneticPr fontId="22" type="noConversion"/>
  </si>
  <si>
    <t>최지은</t>
    <phoneticPr fontId="22" type="noConversion"/>
  </si>
  <si>
    <t>홍수화</t>
    <phoneticPr fontId="22" type="noConversion"/>
  </si>
  <si>
    <t>[J4] =AVERAGE(C4:C19)</t>
    <phoneticPr fontId="9" type="noConversion"/>
  </si>
  <si>
    <t>[J5] =AVERAGEIF(C4:C19,"&gt;0",C4:C19)</t>
    <phoneticPr fontId="9" type="noConversion"/>
  </si>
  <si>
    <t>직무태도, e-Learing, Off-JT, OJT의 평균점수와 0점을 제외한 평균을 구하고</t>
    <phoneticPr fontId="9" type="noConversion"/>
  </si>
  <si>
    <t>최소점수와 0점을 제외한 최소점수를 구하시오</t>
    <phoneticPr fontId="9" type="noConversion"/>
  </si>
  <si>
    <t>[J8] =MIN(C4:C19)</t>
    <phoneticPr fontId="9" type="noConversion"/>
  </si>
  <si>
    <t>[J9] =MINIFS(C4:C19,C4:C19,"&gt;0")</t>
    <phoneticPr fontId="9" type="noConversion"/>
  </si>
  <si>
    <t>누계</t>
    <phoneticPr fontId="9" type="noConversion"/>
  </si>
  <si>
    <t>SUM 함수로 누계구하기</t>
  </si>
  <si>
    <t>[H4] =SUM($G$4:G4)</t>
    <phoneticPr fontId="9" type="noConversion"/>
  </si>
  <si>
    <t>집합교육 리더십 수료 명단</t>
    <phoneticPr fontId="22" type="noConversion"/>
  </si>
  <si>
    <r>
      <rPr>
        <sz val="10"/>
        <color theme="1"/>
        <rFont val="맑은 고딕"/>
        <family val="3"/>
        <charset val="129"/>
      </rPr>
      <t>※</t>
    </r>
    <r>
      <rPr>
        <sz val="10"/>
        <color theme="1"/>
        <rFont val="돋움"/>
        <family val="2"/>
        <charset val="129"/>
      </rPr>
      <t xml:space="preserve"> 과정수료기준 : 출석일의 80%이면 수료
※교육점수 : 교육수료자는 2, 비수료자는 0</t>
    </r>
    <phoneticPr fontId="22" type="noConversion"/>
  </si>
  <si>
    <t>과정수료</t>
    <phoneticPr fontId="22" type="noConversion"/>
  </si>
  <si>
    <t>교육점수</t>
    <phoneticPr fontId="22" type="noConversion"/>
  </si>
  <si>
    <t>이호연</t>
    <phoneticPr fontId="22" type="noConversion"/>
  </si>
  <si>
    <t>송진구</t>
    <phoneticPr fontId="22" type="noConversion"/>
  </si>
  <si>
    <t>문소영</t>
    <phoneticPr fontId="22" type="noConversion"/>
  </si>
  <si>
    <t>강성우</t>
    <phoneticPr fontId="22" type="noConversion"/>
  </si>
  <si>
    <t>홍진욱</t>
    <phoneticPr fontId="22" type="noConversion"/>
  </si>
  <si>
    <t>김철수</t>
    <phoneticPr fontId="22" type="noConversion"/>
  </si>
  <si>
    <t>임성우</t>
    <phoneticPr fontId="22" type="noConversion"/>
  </si>
  <si>
    <t>마구영</t>
    <phoneticPr fontId="22" type="noConversion"/>
  </si>
  <si>
    <t>전우철</t>
    <phoneticPr fontId="22" type="noConversion"/>
  </si>
  <si>
    <t>성진우</t>
    <phoneticPr fontId="22" type="noConversion"/>
  </si>
  <si>
    <t>[출석일]</t>
    <phoneticPr fontId="9" type="noConversion"/>
  </si>
  <si>
    <t>[과정수료] : 출석일의 80%(4일) 이상이면 "수료", 그렇지 않으면 "미수료" 표시</t>
    <phoneticPr fontId="9" type="noConversion"/>
  </si>
  <si>
    <t>[교육점수] : 교육을 수료한 경우는 2, 미수료한 경우는 0을 표시</t>
    <phoneticPr fontId="9" type="noConversion"/>
  </si>
  <si>
    <t>[H4] =COUNTA(C4:G4)</t>
    <phoneticPr fontId="9" type="noConversion"/>
  </si>
  <si>
    <t>[I4] =IF(H4&gt;=4,"수료","미수료")</t>
    <phoneticPr fontId="9" type="noConversion"/>
  </si>
  <si>
    <t>[J4] =IF(I4="수료",2,0)</t>
    <phoneticPr fontId="9" type="noConversion"/>
  </si>
  <si>
    <t>세미나 참가 신청자 명단</t>
    <phoneticPr fontId="22" type="noConversion"/>
  </si>
  <si>
    <t>전화번호</t>
    <phoneticPr fontId="22" type="noConversion"/>
  </si>
  <si>
    <t>성별</t>
    <phoneticPr fontId="22" type="noConversion"/>
  </si>
  <si>
    <t>참석 확인란</t>
    <phoneticPr fontId="22" type="noConversion"/>
  </si>
  <si>
    <t>&lt;구매/비구매 인원수&gt;</t>
  </si>
  <si>
    <t>나숙정</t>
    <phoneticPr fontId="22" type="noConversion"/>
  </si>
  <si>
    <t>010-455-2356</t>
    <phoneticPr fontId="22" type="noConversion"/>
  </si>
  <si>
    <t>여</t>
    <phoneticPr fontId="22" type="noConversion"/>
  </si>
  <si>
    <t>참석</t>
    <phoneticPr fontId="22" type="noConversion"/>
  </si>
  <si>
    <t>인원수</t>
    <phoneticPr fontId="22" type="noConversion"/>
  </si>
  <si>
    <t>문소라</t>
    <phoneticPr fontId="22" type="noConversion"/>
  </si>
  <si>
    <t>010-701-2202</t>
    <phoneticPr fontId="22" type="noConversion"/>
  </si>
  <si>
    <t>여</t>
  </si>
  <si>
    <t>이송민</t>
    <phoneticPr fontId="22" type="noConversion"/>
  </si>
  <si>
    <t>010-200-1235</t>
    <phoneticPr fontId="22" type="noConversion"/>
  </si>
  <si>
    <t>남</t>
    <phoneticPr fontId="22" type="noConversion"/>
  </si>
  <si>
    <t>불참</t>
    <phoneticPr fontId="22" type="noConversion"/>
  </si>
  <si>
    <t>민대호</t>
    <phoneticPr fontId="22" type="noConversion"/>
  </si>
  <si>
    <t>010-356-8978</t>
    <phoneticPr fontId="22" type="noConversion"/>
  </si>
  <si>
    <t>신청자</t>
    <phoneticPr fontId="22" type="noConversion"/>
  </si>
  <si>
    <t>송주선</t>
    <phoneticPr fontId="22" type="noConversion"/>
  </si>
  <si>
    <t>010-3252-2200</t>
    <phoneticPr fontId="22" type="noConversion"/>
  </si>
  <si>
    <t>이우민</t>
    <phoneticPr fontId="22" type="noConversion"/>
  </si>
  <si>
    <t>010-4950-9876</t>
    <phoneticPr fontId="22" type="noConversion"/>
  </si>
  <si>
    <t>&lt;성별 구매 인원수&gt;</t>
    <phoneticPr fontId="22" type="noConversion"/>
  </si>
  <si>
    <t>강민국</t>
    <phoneticPr fontId="22" type="noConversion"/>
  </si>
  <si>
    <t>010-7000-0022</t>
    <phoneticPr fontId="22" type="noConversion"/>
  </si>
  <si>
    <t>남</t>
  </si>
  <si>
    <t>황송국</t>
    <phoneticPr fontId="22" type="noConversion"/>
  </si>
  <si>
    <t>010-356-5566</t>
    <phoneticPr fontId="22" type="noConversion"/>
  </si>
  <si>
    <t>전미영</t>
    <phoneticPr fontId="22" type="noConversion"/>
  </si>
  <si>
    <t>010-6600-2299</t>
    <phoneticPr fontId="22" type="noConversion"/>
  </si>
  <si>
    <t>문지연</t>
    <phoneticPr fontId="22" type="noConversion"/>
  </si>
  <si>
    <t>010-315-1235</t>
    <phoneticPr fontId="22" type="noConversion"/>
  </si>
  <si>
    <t>총인원수</t>
    <phoneticPr fontId="22" type="noConversion"/>
  </si>
  <si>
    <t>지철민</t>
    <phoneticPr fontId="22" type="noConversion"/>
  </si>
  <si>
    <t>010-7890-8000</t>
    <phoneticPr fontId="22" type="noConversion"/>
  </si>
  <si>
    <t>김민욱</t>
    <phoneticPr fontId="22" type="noConversion"/>
  </si>
  <si>
    <t>010-3202-2211</t>
    <phoneticPr fontId="22" type="noConversion"/>
  </si>
  <si>
    <t>강수지</t>
    <phoneticPr fontId="22" type="noConversion"/>
  </si>
  <si>
    <t>010-3200-7766</t>
    <phoneticPr fontId="22" type="noConversion"/>
  </si>
  <si>
    <t>010-3535-8801</t>
    <phoneticPr fontId="22" type="noConversion"/>
  </si>
  <si>
    <t>강진원</t>
    <phoneticPr fontId="22" type="noConversion"/>
  </si>
  <si>
    <t>010-1212-5588</t>
    <phoneticPr fontId="22" type="noConversion"/>
  </si>
  <si>
    <t>이민철</t>
    <phoneticPr fontId="22" type="noConversion"/>
  </si>
  <si>
    <t>010-900-9922</t>
    <phoneticPr fontId="22" type="noConversion"/>
  </si>
  <si>
    <t>홍수민</t>
    <phoneticPr fontId="22" type="noConversion"/>
  </si>
  <si>
    <t>010-303-1222</t>
    <phoneticPr fontId="22" type="noConversion"/>
  </si>
  <si>
    <t>김수철</t>
    <phoneticPr fontId="22" type="noConversion"/>
  </si>
  <si>
    <t>010-6565-8978</t>
    <phoneticPr fontId="22" type="noConversion"/>
  </si>
  <si>
    <t>010-244-1200</t>
    <phoneticPr fontId="22" type="noConversion"/>
  </si>
  <si>
    <t>최성민</t>
    <phoneticPr fontId="22" type="noConversion"/>
  </si>
  <si>
    <t>010-585-5400</t>
    <phoneticPr fontId="22" type="noConversion"/>
  </si>
  <si>
    <t>황민주</t>
    <phoneticPr fontId="22" type="noConversion"/>
  </si>
  <si>
    <t>010-800-6622</t>
    <phoneticPr fontId="22" type="noConversion"/>
  </si>
  <si>
    <t>송지호</t>
    <phoneticPr fontId="22" type="noConversion"/>
  </si>
  <si>
    <t>010-444-3333</t>
    <phoneticPr fontId="22" type="noConversion"/>
  </si>
  <si>
    <t>김지철</t>
    <phoneticPr fontId="22" type="noConversion"/>
  </si>
  <si>
    <t>010-2525-1133</t>
    <phoneticPr fontId="22" type="noConversion"/>
  </si>
  <si>
    <t>[H5] =COUNTIF(E4:E26,"=참석")</t>
    <phoneticPr fontId="9" type="noConversion"/>
  </si>
  <si>
    <t>[H6] =COUNTIF(E4:E26,"")</t>
    <phoneticPr fontId="9" type="noConversion"/>
  </si>
  <si>
    <t>[h7] =SUM(H5:H6)</t>
    <phoneticPr fontId="9" type="noConversion"/>
  </si>
  <si>
    <t>[H11] =COUNTIFS($E$4:$E$26,"=참석",$D$4:$D$26,G11)</t>
    <phoneticPr fontId="9" type="noConversion"/>
  </si>
  <si>
    <t>[H12] =COUNTIFS($E$4:$E$26,"=참석",$D$4:$D$26,G12)</t>
    <phoneticPr fontId="9" type="noConversion"/>
  </si>
  <si>
    <t>[H13] =SUM(H11:H12)</t>
    <phoneticPr fontId="9" type="noConversion"/>
  </si>
  <si>
    <t>&lt;부서별 판매 실적 조회&gt;</t>
    <phoneticPr fontId="16" type="noConversion"/>
  </si>
  <si>
    <t>실적합계</t>
    <phoneticPr fontId="16" type="noConversion"/>
  </si>
  <si>
    <t>성과금합계</t>
    <phoneticPr fontId="16" type="noConversion"/>
  </si>
  <si>
    <t>최대성과금</t>
    <phoneticPr fontId="16" type="noConversion"/>
  </si>
  <si>
    <t>우수사원수</t>
    <phoneticPr fontId="16" type="noConversion"/>
  </si>
  <si>
    <t>홍정욱</t>
    <phoneticPr fontId="16" type="noConversion"/>
  </si>
  <si>
    <t>강정욱</t>
    <phoneticPr fontId="16" type="noConversion"/>
  </si>
  <si>
    <t>김홍수</t>
    <phoneticPr fontId="16" type="noConversion"/>
  </si>
  <si>
    <t>이정옥</t>
    <phoneticPr fontId="16" type="noConversion"/>
  </si>
  <si>
    <t>조호정</t>
    <phoneticPr fontId="16" type="noConversion"/>
  </si>
  <si>
    <t>이민주</t>
    <phoneticPr fontId="16" type="noConversion"/>
  </si>
  <si>
    <t>주간 입금 대장</t>
    <phoneticPr fontId="16" type="noConversion"/>
  </si>
  <si>
    <t>거래처별 금액 집계</t>
    <phoneticPr fontId="16" type="noConversion"/>
  </si>
  <si>
    <t>전표번호</t>
    <phoneticPr fontId="43"/>
  </si>
  <si>
    <t>일자</t>
    <phoneticPr fontId="43"/>
  </si>
  <si>
    <t>당당자</t>
    <phoneticPr fontId="43"/>
  </si>
  <si>
    <t>거래처</t>
    <rPh sb="0" eb="2">
      <t>トクイ</t>
    </rPh>
    <rPh sb="2" eb="3">
      <t>サキメイ</t>
    </rPh>
    <phoneticPr fontId="43"/>
  </si>
  <si>
    <t>금액</t>
    <rPh sb="0" eb="2">
      <t>キンガク</t>
    </rPh>
    <phoneticPr fontId="43"/>
  </si>
  <si>
    <t>입금방법</t>
    <rPh sb="0" eb="2">
      <t>ニュウキン</t>
    </rPh>
    <rPh sb="2" eb="4">
      <t>ホウホウ</t>
    </rPh>
    <phoneticPr fontId="43"/>
  </si>
  <si>
    <t>명진상사㈜</t>
    <phoneticPr fontId="16" type="noConversion"/>
  </si>
  <si>
    <t>현금</t>
    <phoneticPr fontId="16" type="noConversion"/>
  </si>
  <si>
    <t>박홍철</t>
    <phoneticPr fontId="16" type="noConversion"/>
  </si>
  <si>
    <t>홍민테크</t>
    <phoneticPr fontId="16" type="noConversion"/>
  </si>
  <si>
    <t>온라인입금</t>
    <phoneticPr fontId="16" type="noConversion"/>
  </si>
  <si>
    <t>이선우</t>
    <phoneticPr fontId="16" type="noConversion"/>
  </si>
  <si>
    <t>민영상사</t>
    <phoneticPr fontId="16" type="noConversion"/>
  </si>
  <si>
    <t>수표</t>
    <phoneticPr fontId="16" type="noConversion"/>
  </si>
  <si>
    <t>황진욱</t>
    <phoneticPr fontId="16" type="noConversion"/>
  </si>
  <si>
    <t>안남전자</t>
    <phoneticPr fontId="16" type="noConversion"/>
  </si>
  <si>
    <t>어음</t>
    <phoneticPr fontId="16" type="noConversion"/>
  </si>
  <si>
    <t>송민국</t>
    <phoneticPr fontId="16" type="noConversion"/>
  </si>
  <si>
    <t>삼우공사</t>
    <phoneticPr fontId="16" type="noConversion"/>
  </si>
  <si>
    <t>손민아</t>
    <phoneticPr fontId="16" type="noConversion"/>
  </si>
  <si>
    <t>진미산업</t>
    <phoneticPr fontId="16" type="noConversion"/>
  </si>
  <si>
    <t>최주인</t>
    <phoneticPr fontId="16" type="noConversion"/>
  </si>
  <si>
    <t>최국진</t>
    <phoneticPr fontId="16" type="noConversion"/>
  </si>
  <si>
    <t>운수실업</t>
    <phoneticPr fontId="16" type="noConversion"/>
  </si>
  <si>
    <t>정희철</t>
    <phoneticPr fontId="16" type="noConversion"/>
  </si>
  <si>
    <t>강진상사</t>
    <phoneticPr fontId="16" type="noConversion"/>
  </si>
  <si>
    <t>나라전자㈜</t>
    <phoneticPr fontId="16" type="noConversion"/>
  </si>
  <si>
    <t>이우진</t>
    <phoneticPr fontId="16" type="noConversion"/>
  </si>
  <si>
    <t>부성실업</t>
    <phoneticPr fontId="16" type="noConversion"/>
  </si>
  <si>
    <t>문호진</t>
    <phoneticPr fontId="16" type="noConversion"/>
  </si>
  <si>
    <t>민호진</t>
    <phoneticPr fontId="16" type="noConversion"/>
  </si>
  <si>
    <t>고려상사</t>
    <phoneticPr fontId="16" type="noConversion"/>
  </si>
  <si>
    <t>박형욱</t>
    <phoneticPr fontId="16" type="noConversion"/>
  </si>
  <si>
    <t>다명전자</t>
    <phoneticPr fontId="16" type="noConversion"/>
  </si>
  <si>
    <t>우진섭</t>
    <phoneticPr fontId="16" type="noConversion"/>
  </si>
  <si>
    <t>양수실업</t>
    <phoneticPr fontId="16" type="noConversion"/>
  </si>
  <si>
    <t>홍철중</t>
    <phoneticPr fontId="16" type="noConversion"/>
  </si>
  <si>
    <t>내진실업</t>
    <phoneticPr fontId="16" type="noConversion"/>
  </si>
  <si>
    <t>오중철</t>
    <phoneticPr fontId="16" type="noConversion"/>
  </si>
  <si>
    <t>성아름</t>
    <phoneticPr fontId="16" type="noConversion"/>
  </si>
  <si>
    <t>김희진</t>
    <phoneticPr fontId="16" type="noConversion"/>
  </si>
  <si>
    <t>우진상사</t>
    <phoneticPr fontId="16" type="noConversion"/>
  </si>
  <si>
    <t>일자/입금방법 금액 집계</t>
    <phoneticPr fontId="16" type="noConversion"/>
  </si>
  <si>
    <t>포장재 구매 세부내역서</t>
    <phoneticPr fontId="46" type="noConversion"/>
  </si>
  <si>
    <t>2019년 6월 30일 현재</t>
    <phoneticPr fontId="16" type="noConversion"/>
  </si>
  <si>
    <t>제품명</t>
    <phoneticPr fontId="16" type="noConversion"/>
  </si>
  <si>
    <t>보관창고별 재고</t>
    <phoneticPr fontId="16" type="noConversion"/>
  </si>
  <si>
    <t>출하
가능수량
(박스기준)</t>
    <phoneticPr fontId="16" type="noConversion"/>
  </si>
  <si>
    <t>출하
가능박스
(120개/박스)</t>
    <phoneticPr fontId="16" type="noConversion"/>
  </si>
  <si>
    <t>운반차량
수량
(20박스/대)</t>
    <phoneticPr fontId="16" type="noConversion"/>
  </si>
  <si>
    <t>비고</t>
    <phoneticPr fontId="16" type="noConversion"/>
  </si>
  <si>
    <t>경기</t>
    <phoneticPr fontId="16" type="noConversion"/>
  </si>
  <si>
    <t>대구</t>
    <phoneticPr fontId="16" type="noConversion"/>
  </si>
  <si>
    <t>부산</t>
    <phoneticPr fontId="16" type="noConversion"/>
  </si>
  <si>
    <t>광주</t>
    <phoneticPr fontId="16" type="noConversion"/>
  </si>
  <si>
    <t>원주</t>
    <phoneticPr fontId="16" type="noConversion"/>
  </si>
  <si>
    <t>충주</t>
    <phoneticPr fontId="16" type="noConversion"/>
  </si>
  <si>
    <t>A</t>
    <phoneticPr fontId="16" type="noConversion"/>
  </si>
  <si>
    <t>B</t>
    <phoneticPr fontId="16" type="noConversion"/>
  </si>
  <si>
    <t>C</t>
    <phoneticPr fontId="16" type="noConversion"/>
  </si>
  <si>
    <t>D</t>
    <phoneticPr fontId="16" type="noConversion"/>
  </si>
  <si>
    <t>E</t>
    <phoneticPr fontId="16" type="noConversion"/>
  </si>
  <si>
    <t>F</t>
    <phoneticPr fontId="16" type="noConversion"/>
  </si>
  <si>
    <t>G</t>
    <phoneticPr fontId="16" type="noConversion"/>
  </si>
  <si>
    <t>H</t>
    <phoneticPr fontId="16" type="noConversion"/>
  </si>
  <si>
    <t>I</t>
    <phoneticPr fontId="16" type="noConversion"/>
  </si>
  <si>
    <t>J</t>
    <phoneticPr fontId="16" type="noConversion"/>
  </si>
  <si>
    <t>평균</t>
    <phoneticPr fontId="16" type="noConversion"/>
  </si>
  <si>
    <t>IF(조건, 참일때, 거짓일때)</t>
    <phoneticPr fontId="9" type="noConversion"/>
  </si>
  <si>
    <t xml:space="preserve">      =IFS(J4=1,1000000,J4=2,500000,J4=3,300000,J4&gt;=4,0)</t>
    <phoneticPr fontId="9" type="noConversion"/>
  </si>
  <si>
    <t>IFS(조건1, 조건1이 참일때, 조건2, 조건2가 참일때…......)</t>
    <phoneticPr fontId="9" type="noConversion"/>
  </si>
  <si>
    <t xml:space="preserve">      =IF(I4&gt;=7,"A",IF(I4&gt;=5,"B","C"))</t>
    <phoneticPr fontId="9" type="noConversion"/>
  </si>
  <si>
    <t>UNIQUE 함수로 한번에 해결할 수 있다.</t>
    <phoneticPr fontId="9" type="noConversion"/>
  </si>
  <si>
    <t>유일한 부서명을 표시하기 위해 부서를 복사하여 '중복 항목 제거'를 할 수 있고</t>
    <phoneticPr fontId="9" type="noConversion"/>
  </si>
  <si>
    <t>1) 데이터를 표로 변경한다.</t>
    <phoneticPr fontId="9" type="noConversion"/>
  </si>
  <si>
    <t>2) [인원수]와 [실적평가]를 함수식으로 완성한다.</t>
    <phoneticPr fontId="9" type="noConversion"/>
  </si>
  <si>
    <t xml:space="preserve">   : [실적함수]는 [실적금액]이 7,000,000 이상이면 "우수"로 표시하고 그렇지 않으면 공백으로 처리</t>
    <phoneticPr fontId="9" type="noConversion"/>
  </si>
  <si>
    <t>4) [H5]셀에 유효성검사로 부서명을 선택 입력할 수 있도록 지정한다.</t>
    <phoneticPr fontId="9" type="noConversion"/>
  </si>
  <si>
    <t>5) SUMIF, COUNTIF, MAXIFS를 활용하여 &lt;부서별 판매 실적 조회&gt;를 완성한다.</t>
    <phoneticPr fontId="9" type="noConversion"/>
  </si>
  <si>
    <t>결과값을 표시할 모든 셀을 선택한 후 구조적 참조 식을 입력하고 Ctrl+Enter로 완성한다.</t>
    <phoneticPr fontId="9" type="noConversion"/>
  </si>
  <si>
    <t>○</t>
  </si>
  <si>
    <t>[H5] 평균건수의 정수를 구하라 (소수점 아래 버림)</t>
    <phoneticPr fontId="9" type="noConversion"/>
  </si>
  <si>
    <t>[출하가능 박스] 박스당 120개를 포장할 때 박스수</t>
    <phoneticPr fontId="9" type="noConversion"/>
  </si>
  <si>
    <t>[출하 가능 수량] 박스 수 * 박스당 수량</t>
    <phoneticPr fontId="9" type="noConversion"/>
  </si>
  <si>
    <t>[운반차량 수량] 차량 1대에 20박스를 실을 수 있을 때 차량수</t>
    <phoneticPr fontId="9" type="noConversion"/>
  </si>
  <si>
    <t>거래처명</t>
    <phoneticPr fontId="16" type="noConversion"/>
  </si>
  <si>
    <t>금액</t>
    <phoneticPr fontId="9" type="noConversion"/>
  </si>
  <si>
    <t>3) UNIQUE 함수를 활용하여 [P5]셀부터 부서명을 표시한다.</t>
    <phoneticPr fontId="9" type="noConversion"/>
  </si>
  <si>
    <t xml:space="preserve">    제한대상 : 목록,  원본 : $O$5# (#을 사용하는 것은 동적배열을 참조하겠다는 의미이다)</t>
    <phoneticPr fontId="9" type="noConversion"/>
  </si>
  <si>
    <t>SORT(UNIQUE(범위)) 함수로 UNIQUE 함수의 결과를 정렬할 수 있다.</t>
    <phoneticPr fontId="9" type="noConversion"/>
  </si>
  <si>
    <t>[신용분류] : 현금흐름이 CR이면서, 신용평가등급이 A일 때는 신용분류에 "정상기업"</t>
    <phoneticPr fontId="9" type="noConversion"/>
  </si>
  <si>
    <t>[E4] =IF(AND(D4="CR",C4="A"),"정상기업","워크아웃")</t>
    <phoneticPr fontId="9" type="noConversion"/>
  </si>
  <si>
    <t>A</t>
    <phoneticPr fontId="9" type="noConversion"/>
  </si>
  <si>
    <t>구조적 참조</t>
    <phoneticPr fontId="9" type="noConversion"/>
  </si>
  <si>
    <t>설명</t>
    <phoneticPr fontId="9" type="noConversion"/>
  </si>
  <si>
    <t>표이름[#모두]</t>
    <phoneticPr fontId="9" type="noConversion"/>
  </si>
  <si>
    <t>표이름[#머릿글]</t>
    <phoneticPr fontId="9" type="noConversion"/>
  </si>
  <si>
    <t>표이름[필드명]</t>
    <phoneticPr fontId="9" type="noConversion"/>
  </si>
  <si>
    <t>표이름[@필드명]</t>
    <phoneticPr fontId="9" type="noConversion"/>
  </si>
  <si>
    <t>열 제목 및 값 모두 참조</t>
    <phoneticPr fontId="9" type="noConversion"/>
  </si>
  <si>
    <t>열제목만 참조</t>
    <phoneticPr fontId="9" type="noConversion"/>
  </si>
  <si>
    <t>해당 열의 값 영역 참조</t>
    <phoneticPr fontId="9" type="noConversion"/>
  </si>
  <si>
    <t>해당 열에서 현재 편집중인 셀과 동일한 행 값만 참조</t>
    <phoneticPr fontId="9" type="noConversion"/>
  </si>
  <si>
    <t>[표만들기]</t>
    <phoneticPr fontId="9" type="noConversion"/>
  </si>
  <si>
    <t>▶ 전체 범위설정후 [삽입]-[표] 그룹의 [표]클릭 또는 Ctrl+T</t>
    <phoneticPr fontId="9" type="noConversion"/>
  </si>
  <si>
    <t>[표를 일반 범위로 변환하기]</t>
    <phoneticPr fontId="9" type="noConversion"/>
  </si>
  <si>
    <t>▶ 표의 임의의 셀을 클릭한 후 [테이블디자인]-[도구] 그룹의 [범위로 변환]</t>
    <phoneticPr fontId="9" type="noConversion"/>
  </si>
  <si>
    <t>[I5] =ROUNDDOWN(H5/120,0)</t>
    <phoneticPr fontId="16" type="noConversion"/>
  </si>
  <si>
    <t>[J5] =I5*120</t>
    <phoneticPr fontId="16" type="noConversion"/>
  </si>
  <si>
    <t>[K5] =ROUNDUP(I5/20,0)</t>
    <phoneticPr fontId="16" type="noConversion"/>
  </si>
  <si>
    <t>이상</t>
    <phoneticPr fontId="9" type="noConversion"/>
  </si>
  <si>
    <t>이하</t>
    <phoneticPr fontId="9" type="noConversion"/>
  </si>
  <si>
    <t>미만</t>
    <phoneticPr fontId="9" type="noConversion"/>
  </si>
  <si>
    <t>초과</t>
    <phoneticPr fontId="9" type="noConversion"/>
  </si>
  <si>
    <t>같지 않다,</t>
    <phoneticPr fontId="9" type="noConversion"/>
  </si>
  <si>
    <t>&gt;=</t>
    <phoneticPr fontId="9" type="noConversion"/>
  </si>
  <si>
    <t>&lt;=</t>
    <phoneticPr fontId="9" type="noConversion"/>
  </si>
  <si>
    <t>&lt;</t>
    <phoneticPr fontId="9" type="noConversion"/>
  </si>
  <si>
    <t>&gt;</t>
    <phoneticPr fontId="9" type="noConversion"/>
  </si>
  <si>
    <t>&lt;&gt;</t>
    <phoneticPr fontId="9" type="noConversion"/>
  </si>
  <si>
    <t>AND</t>
    <phoneticPr fontId="9" type="noConversion"/>
  </si>
  <si>
    <t>조건1</t>
    <phoneticPr fontId="9" type="noConversion"/>
  </si>
  <si>
    <t>조건2</t>
    <phoneticPr fontId="9" type="noConversion"/>
  </si>
  <si>
    <t>결과</t>
    <phoneticPr fontId="9" type="noConversion"/>
  </si>
  <si>
    <t>OR</t>
    <phoneticPr fontId="9" type="noConversion"/>
  </si>
  <si>
    <t>UNIQUE 함수는 원본에 내용이 추가되면 추출한 값도 변경된다.(표 적용시)</t>
    <phoneticPr fontId="9" type="noConversion"/>
  </si>
  <si>
    <t>구조적 참조로 수식을 복사하면 상대참조로 복사되므로(즉 '표3[금액]'로 지정된 범위가 오른쪽으로 복사되면 '표3[입금방법]'으로 됨)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</si>
</sst>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-* #,##0_-;\-* #,##0_-;_-* &quot;-&quot;_-;_-@_-"/>
    <numFmt numFmtId="43" formatCode="_-* #,##0.00_-;\-* #,##0.00_-;_-* &quot;-&quot;??_-;_-@_-"/>
    <numFmt numFmtId="176" formatCode="0.00_ "/>
    <numFmt numFmtId="177" formatCode="0.00_-"/>
    <numFmt numFmtId="178" formatCode="0.00%_-"/>
    <numFmt numFmtId="179" formatCode="0_-"/>
    <numFmt numFmtId="180" formatCode="0.0"/>
    <numFmt numFmtId="181" formatCode="0_);[Red]\(0\)"/>
    <numFmt numFmtId="182" formatCode="000000\-0000000"/>
    <numFmt numFmtId="183" formatCode="General\ &quot;위&quot;"/>
    <numFmt numFmtId="184" formatCode="_-* #,##0.000_-;\-* #,##0.000_-;_-* &quot;-&quot;??_-;_-@_-"/>
    <numFmt numFmtId="185" formatCode="_-* #,##0.000_-;\-* #,##0.000_-;_-* &quot;-&quot;???_-;_-@_-"/>
  </numFmts>
  <fonts count="47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ＭＳ Ｐゴシック"/>
      <family val="2"/>
      <charset val="128"/>
    </font>
    <font>
      <sz val="6"/>
      <name val="ＭＳ Ｐゴシック"/>
      <family val="2"/>
      <charset val="128"/>
    </font>
    <font>
      <sz val="8"/>
      <name val="돋움"/>
      <family val="3"/>
      <charset val="129"/>
    </font>
    <font>
      <sz val="11"/>
      <name val="맑은 고딕"/>
      <family val="3"/>
      <charset val="129"/>
      <scheme val="minor"/>
    </font>
    <font>
      <sz val="14"/>
      <name val="맑은 고딕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6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5"/>
      <color theme="1"/>
      <name val="맑은 고딕"/>
      <family val="3"/>
      <charset val="129"/>
      <scheme val="minor"/>
    </font>
    <font>
      <sz val="8"/>
      <name val="돋움"/>
      <family val="2"/>
      <charset val="129"/>
    </font>
    <font>
      <b/>
      <sz val="14"/>
      <color theme="3" tint="-0.499984740745262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</font>
    <font>
      <b/>
      <sz val="11"/>
      <color rgb="FF002060"/>
      <name val="맑은 고딕"/>
      <family val="3"/>
      <charset val="129"/>
    </font>
    <font>
      <sz val="16"/>
      <color theme="9" tint="-0.499984740745262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4"/>
      <color theme="1"/>
      <name val="맑은 고딕"/>
      <family val="2"/>
      <charset val="129"/>
      <scheme val="minor"/>
    </font>
    <font>
      <sz val="8"/>
      <color theme="1"/>
      <name val="맑은 고딕"/>
      <family val="2"/>
      <charset val="129"/>
      <scheme val="minor"/>
    </font>
    <font>
      <b/>
      <sz val="8"/>
      <color theme="9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11"/>
      <color theme="7" tint="-0.499984740745262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rgb="FF000000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0"/>
      <color theme="1"/>
      <name val="돋움"/>
      <family val="3"/>
      <charset val="129"/>
    </font>
    <font>
      <sz val="10"/>
      <color theme="1"/>
      <name val="맑은 고딕"/>
      <family val="3"/>
      <charset val="129"/>
    </font>
    <font>
      <sz val="10"/>
      <color theme="1"/>
      <name val="돋움"/>
      <family val="2"/>
      <charset val="129"/>
    </font>
    <font>
      <sz val="18"/>
      <color theme="1"/>
      <name val="맑은 고딕"/>
      <family val="2"/>
      <charset val="129"/>
      <scheme val="minor"/>
    </font>
    <font>
      <sz val="6"/>
      <name val="ＭＳ ゴシック"/>
      <family val="3"/>
      <charset val="128"/>
    </font>
    <font>
      <b/>
      <sz val="11"/>
      <color theme="9" tint="-0.499984740745262"/>
      <name val="맑은 고딕"/>
      <family val="3"/>
      <charset val="129"/>
      <scheme val="minor"/>
    </font>
    <font>
      <b/>
      <sz val="20"/>
      <color theme="0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rgb="FF000000"/>
      </patternFill>
    </fill>
    <fill>
      <patternFill patternType="solid">
        <fgColor theme="8" tint="0.79998168889431442"/>
        <bgColor rgb="FF000000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theme="6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70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indexed="8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65"/>
      </top>
      <bottom style="thin">
        <color indexed="8"/>
      </bottom>
      <diagonal/>
    </border>
    <border>
      <left style="thin">
        <color indexed="65"/>
      </left>
      <right/>
      <top style="thin">
        <color indexed="65"/>
      </top>
      <bottom style="thin">
        <color indexed="8"/>
      </bottom>
      <diagonal/>
    </border>
    <border>
      <left style="thin">
        <color indexed="65"/>
      </left>
      <right style="thin">
        <color indexed="8"/>
      </right>
      <top style="thin">
        <color indexed="65"/>
      </top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hair">
        <color theme="2" tint="-0.499984740745262"/>
      </right>
      <top style="medium">
        <color indexed="64"/>
      </top>
      <bottom style="medium">
        <color indexed="64"/>
      </bottom>
      <diagonal/>
    </border>
    <border>
      <left style="hair">
        <color theme="2" tint="-0.49998474074526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2" tint="-0.749961851863155"/>
      </left>
      <right/>
      <top style="thin">
        <color theme="2" tint="-0.749961851863155"/>
      </top>
      <bottom style="thin">
        <color theme="2" tint="-0.749961851863155"/>
      </bottom>
      <diagonal/>
    </border>
    <border>
      <left style="medium">
        <color theme="2" tint="-0.749961851863155"/>
      </left>
      <right style="thin">
        <color theme="2" tint="-0.749961851863155"/>
      </right>
      <top style="medium">
        <color theme="2" tint="-0.749961851863155"/>
      </top>
      <bottom style="thin">
        <color theme="2" tint="-0.749961851863155"/>
      </bottom>
      <diagonal/>
    </border>
    <border>
      <left style="thin">
        <color theme="2" tint="-0.749961851863155"/>
      </left>
      <right style="thin">
        <color theme="2" tint="-0.749961851863155"/>
      </right>
      <top style="medium">
        <color theme="2" tint="-0.749961851863155"/>
      </top>
      <bottom style="thin">
        <color theme="2" tint="-0.749961851863155"/>
      </bottom>
      <diagonal/>
    </border>
    <border>
      <left style="thin">
        <color theme="2" tint="-0.749961851863155"/>
      </left>
      <right style="medium">
        <color theme="2" tint="-0.749961851863155"/>
      </right>
      <top style="medium">
        <color theme="2" tint="-0.749961851863155"/>
      </top>
      <bottom style="thin">
        <color theme="2" tint="-0.749961851863155"/>
      </bottom>
      <diagonal/>
    </border>
    <border>
      <left/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>
      <left style="thin">
        <color theme="2" tint="-0.749961851863155"/>
      </left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>
      <left style="medium">
        <color theme="2" tint="-0.749961851863155"/>
      </left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>
      <left style="thin">
        <color theme="2" tint="-0.749961851863155"/>
      </left>
      <right style="medium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>
      <left style="medium">
        <color theme="2" tint="-0.749961851863155"/>
      </left>
      <right style="thin">
        <color theme="2" tint="-0.749961851863155"/>
      </right>
      <top style="thin">
        <color theme="2" tint="-0.749961851863155"/>
      </top>
      <bottom style="medium">
        <color theme="2" tint="-0.749961851863155"/>
      </bottom>
      <diagonal/>
    </border>
    <border>
      <left style="thin">
        <color theme="2" tint="-0.749961851863155"/>
      </left>
      <right style="thin">
        <color theme="2" tint="-0.749961851863155"/>
      </right>
      <top style="thin">
        <color theme="2" tint="-0.749961851863155"/>
      </top>
      <bottom style="medium">
        <color theme="2" tint="-0.749961851863155"/>
      </bottom>
      <diagonal/>
    </border>
    <border>
      <left style="thin">
        <color theme="2" tint="-0.749961851863155"/>
      </left>
      <right style="medium">
        <color theme="2" tint="-0.749961851863155"/>
      </right>
      <top style="thin">
        <color theme="2" tint="-0.749961851863155"/>
      </top>
      <bottom style="medium">
        <color theme="2" tint="-0.749961851863155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2">
    <xf numFmtId="0" fontId="0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0" borderId="0"/>
    <xf numFmtId="41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</cellStyleXfs>
  <cellXfs count="212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1" xfId="0" pivotButton="1" applyBorder="1">
      <alignment vertical="center"/>
    </xf>
    <xf numFmtId="14" fontId="0" fillId="0" borderId="1" xfId="0" applyNumberFormat="1" applyBorder="1">
      <alignment vertical="center"/>
    </xf>
    <xf numFmtId="0" fontId="0" fillId="0" borderId="3" xfId="0" applyBorder="1">
      <alignment vertical="center"/>
    </xf>
    <xf numFmtId="14" fontId="0" fillId="0" borderId="4" xfId="0" applyNumberFormat="1" applyBorder="1">
      <alignment vertical="center"/>
    </xf>
    <xf numFmtId="14" fontId="0" fillId="0" borderId="5" xfId="0" applyNumberFormat="1" applyBorder="1">
      <alignment vertical="center"/>
    </xf>
    <xf numFmtId="0" fontId="0" fillId="0" borderId="6" xfId="0" pivotButton="1" applyBorder="1">
      <alignment vertical="center"/>
    </xf>
    <xf numFmtId="0" fontId="0" fillId="0" borderId="6" xfId="0" applyBorder="1">
      <alignment vertical="center"/>
    </xf>
    <xf numFmtId="0" fontId="10" fillId="0" borderId="0" xfId="0" applyFont="1">
      <alignment vertical="center"/>
    </xf>
    <xf numFmtId="38" fontId="10" fillId="0" borderId="0" xfId="1" applyFont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14" fontId="10" fillId="0" borderId="0" xfId="0" applyNumberFormat="1" applyFont="1">
      <alignment vertical="center"/>
    </xf>
    <xf numFmtId="0" fontId="10" fillId="0" borderId="0" xfId="0" applyFont="1" applyAlignment="1">
      <alignment horizontal="center" vertical="center"/>
    </xf>
    <xf numFmtId="0" fontId="11" fillId="0" borderId="13" xfId="0" applyFont="1" applyBorder="1" applyAlignment="1">
      <alignment horizontal="centerContinuous" vertical="center"/>
    </xf>
    <xf numFmtId="0" fontId="15" fillId="0" borderId="0" xfId="2" applyFont="1">
      <alignment vertical="center"/>
    </xf>
    <xf numFmtId="0" fontId="17" fillId="0" borderId="0" xfId="2" applyFont="1">
      <alignment vertical="center"/>
    </xf>
    <xf numFmtId="0" fontId="17" fillId="0" borderId="0" xfId="2" applyFont="1" applyAlignment="1">
      <alignment horizontal="center" vertical="center"/>
    </xf>
    <xf numFmtId="0" fontId="10" fillId="0" borderId="0" xfId="2" applyFont="1" applyAlignment="1">
      <alignment horizontal="center" vertical="center"/>
    </xf>
    <xf numFmtId="0" fontId="10" fillId="0" borderId="0" xfId="2" applyFont="1">
      <alignment vertical="center"/>
    </xf>
    <xf numFmtId="0" fontId="18" fillId="2" borderId="14" xfId="2" applyFont="1" applyFill="1" applyBorder="1" applyAlignment="1">
      <alignment horizontal="center" vertical="center"/>
    </xf>
    <xf numFmtId="0" fontId="6" fillId="0" borderId="0" xfId="2" applyAlignment="1">
      <alignment horizontal="center" vertical="center"/>
    </xf>
    <xf numFmtId="0" fontId="10" fillId="0" borderId="15" xfId="2" applyFont="1" applyBorder="1" applyAlignment="1">
      <alignment horizontal="center" vertical="center"/>
    </xf>
    <xf numFmtId="0" fontId="19" fillId="3" borderId="14" xfId="2" applyFont="1" applyFill="1" applyBorder="1" applyAlignment="1">
      <alignment horizontal="center" vertical="center"/>
    </xf>
    <xf numFmtId="0" fontId="6" fillId="0" borderId="14" xfId="2" applyBorder="1" applyAlignment="1">
      <alignment horizontal="center" vertical="center"/>
    </xf>
    <xf numFmtId="0" fontId="10" fillId="0" borderId="14" xfId="2" applyFont="1" applyBorder="1" applyAlignment="1">
      <alignment horizontal="center" vertical="center"/>
    </xf>
    <xf numFmtId="176" fontId="10" fillId="0" borderId="14" xfId="2" applyNumberFormat="1" applyFont="1" applyBorder="1" applyAlignment="1">
      <alignment horizontal="center" vertical="center"/>
    </xf>
    <xf numFmtId="0" fontId="6" fillId="0" borderId="0" xfId="2">
      <alignment vertical="center"/>
    </xf>
    <xf numFmtId="0" fontId="6" fillId="4" borderId="16" xfId="2" applyFill="1" applyBorder="1">
      <alignment vertical="center"/>
    </xf>
    <xf numFmtId="0" fontId="6" fillId="4" borderId="17" xfId="2" applyFill="1" applyBorder="1">
      <alignment vertical="center"/>
    </xf>
    <xf numFmtId="0" fontId="6" fillId="4" borderId="18" xfId="2" applyFill="1" applyBorder="1">
      <alignment vertical="center"/>
    </xf>
    <xf numFmtId="0" fontId="6" fillId="4" borderId="19" xfId="2" quotePrefix="1" applyFill="1" applyBorder="1">
      <alignment vertical="center"/>
    </xf>
    <xf numFmtId="0" fontId="6" fillId="4" borderId="0" xfId="2" applyFill="1" applyBorder="1">
      <alignment vertical="center"/>
    </xf>
    <xf numFmtId="0" fontId="6" fillId="4" borderId="20" xfId="2" applyFill="1" applyBorder="1">
      <alignment vertical="center"/>
    </xf>
    <xf numFmtId="0" fontId="6" fillId="4" borderId="19" xfId="2" applyFill="1" applyBorder="1">
      <alignment vertical="center"/>
    </xf>
    <xf numFmtId="0" fontId="6" fillId="4" borderId="21" xfId="2" applyFill="1" applyBorder="1">
      <alignment vertical="center"/>
    </xf>
    <xf numFmtId="0" fontId="6" fillId="4" borderId="13" xfId="2" applyFill="1" applyBorder="1">
      <alignment vertical="center"/>
    </xf>
    <xf numFmtId="0" fontId="6" fillId="4" borderId="22" xfId="2" applyFill="1" applyBorder="1">
      <alignment vertical="center"/>
    </xf>
    <xf numFmtId="0" fontId="14" fillId="0" borderId="0" xfId="2" applyFont="1">
      <alignment vertical="center"/>
    </xf>
    <xf numFmtId="0" fontId="14" fillId="0" borderId="0" xfId="3" applyFont="1"/>
    <xf numFmtId="0" fontId="19" fillId="0" borderId="14" xfId="3" applyFont="1" applyBorder="1" applyAlignment="1">
      <alignment horizontal="center" vertical="center"/>
    </xf>
    <xf numFmtId="0" fontId="18" fillId="5" borderId="14" xfId="3" applyFont="1" applyFill="1" applyBorder="1" applyAlignment="1">
      <alignment horizontal="center" vertical="center"/>
    </xf>
    <xf numFmtId="0" fontId="18" fillId="6" borderId="14" xfId="3" applyFont="1" applyFill="1" applyBorder="1" applyAlignment="1">
      <alignment horizontal="center" vertical="center"/>
    </xf>
    <xf numFmtId="0" fontId="14" fillId="0" borderId="14" xfId="3" applyFont="1" applyBorder="1" applyAlignment="1">
      <alignment horizontal="center"/>
    </xf>
    <xf numFmtId="0" fontId="14" fillId="0" borderId="0" xfId="3" quotePrefix="1" applyFont="1"/>
    <xf numFmtId="0" fontId="24" fillId="0" borderId="0" xfId="3" applyFont="1" applyAlignment="1">
      <alignment horizontal="center" vertical="center"/>
    </xf>
    <xf numFmtId="0" fontId="25" fillId="7" borderId="24" xfId="3" applyFont="1" applyFill="1" applyBorder="1" applyAlignment="1">
      <alignment horizontal="center" vertical="center" wrapText="1"/>
    </xf>
    <xf numFmtId="41" fontId="25" fillId="7" borderId="25" xfId="4" applyFont="1" applyFill="1" applyBorder="1" applyAlignment="1">
      <alignment horizontal="center" vertical="center" wrapText="1"/>
    </xf>
    <xf numFmtId="0" fontId="12" fillId="0" borderId="0" xfId="3"/>
    <xf numFmtId="0" fontId="25" fillId="7" borderId="26" xfId="3" applyFont="1" applyFill="1" applyBorder="1" applyAlignment="1">
      <alignment horizontal="center" vertical="center" wrapText="1"/>
    </xf>
    <xf numFmtId="0" fontId="25" fillId="7" borderId="27" xfId="3" applyFont="1" applyFill="1" applyBorder="1" applyAlignment="1">
      <alignment horizontal="center" vertical="center" wrapText="1"/>
    </xf>
    <xf numFmtId="0" fontId="25" fillId="7" borderId="28" xfId="3" applyFont="1" applyFill="1" applyBorder="1" applyAlignment="1">
      <alignment horizontal="center" vertical="center" wrapText="1"/>
    </xf>
    <xf numFmtId="0" fontId="25" fillId="7" borderId="29" xfId="3" applyFont="1" applyFill="1" applyBorder="1" applyAlignment="1">
      <alignment horizontal="center" vertical="center" wrapText="1"/>
    </xf>
    <xf numFmtId="0" fontId="26" fillId="8" borderId="30" xfId="3" applyFont="1" applyFill="1" applyBorder="1" applyAlignment="1">
      <alignment horizontal="center" vertical="center" wrapText="1"/>
    </xf>
    <xf numFmtId="0" fontId="26" fillId="8" borderId="31" xfId="3" applyFont="1" applyFill="1" applyBorder="1" applyAlignment="1">
      <alignment horizontal="center" vertical="center" wrapText="1"/>
    </xf>
    <xf numFmtId="0" fontId="14" fillId="0" borderId="26" xfId="3" applyFont="1" applyBorder="1" applyAlignment="1">
      <alignment horizontal="center"/>
    </xf>
    <xf numFmtId="0" fontId="14" fillId="0" borderId="32" xfId="3" applyFont="1" applyBorder="1" applyAlignment="1">
      <alignment horizontal="center"/>
    </xf>
    <xf numFmtId="0" fontId="14" fillId="0" borderId="31" xfId="3" applyFont="1" applyBorder="1" applyAlignment="1">
      <alignment horizontal="center"/>
    </xf>
    <xf numFmtId="0" fontId="14" fillId="0" borderId="33" xfId="3" applyFont="1" applyBorder="1" applyAlignment="1">
      <alignment horizontal="center"/>
    </xf>
    <xf numFmtId="177" fontId="14" fillId="0" borderId="30" xfId="3" applyNumberFormat="1" applyFont="1" applyBorder="1" applyAlignment="1">
      <alignment horizontal="right"/>
    </xf>
    <xf numFmtId="178" fontId="14" fillId="0" borderId="31" xfId="5" applyNumberFormat="1" applyFont="1" applyBorder="1" applyAlignment="1">
      <alignment horizontal="right"/>
    </xf>
    <xf numFmtId="179" fontId="14" fillId="0" borderId="31" xfId="3" applyNumberFormat="1" applyFont="1" applyBorder="1" applyAlignment="1">
      <alignment horizontal="center"/>
    </xf>
    <xf numFmtId="43" fontId="14" fillId="0" borderId="31" xfId="3" applyNumberFormat="1" applyFont="1" applyBorder="1" applyAlignment="1">
      <alignment horizontal="left"/>
    </xf>
    <xf numFmtId="43" fontId="14" fillId="0" borderId="0" xfId="3" applyNumberFormat="1" applyFont="1"/>
    <xf numFmtId="0" fontId="14" fillId="0" borderId="34" xfId="3" applyFont="1" applyBorder="1" applyAlignment="1">
      <alignment horizontal="center"/>
    </xf>
    <xf numFmtId="0" fontId="14" fillId="0" borderId="35" xfId="3" applyFont="1" applyBorder="1" applyAlignment="1">
      <alignment horizontal="center"/>
    </xf>
    <xf numFmtId="0" fontId="14" fillId="0" borderId="36" xfId="3" applyFont="1" applyBorder="1" applyAlignment="1">
      <alignment horizontal="center"/>
    </xf>
    <xf numFmtId="2" fontId="14" fillId="0" borderId="0" xfId="3" applyNumberFormat="1" applyFont="1"/>
    <xf numFmtId="0" fontId="14" fillId="0" borderId="14" xfId="3" applyFont="1" applyBorder="1"/>
    <xf numFmtId="41" fontId="0" fillId="0" borderId="0" xfId="7" applyFont="1">
      <alignment vertical="center"/>
    </xf>
    <xf numFmtId="0" fontId="6" fillId="9" borderId="14" xfId="2" applyFill="1" applyBorder="1" applyAlignment="1">
      <alignment horizontal="center" vertical="center"/>
    </xf>
    <xf numFmtId="0" fontId="6" fillId="11" borderId="14" xfId="2" applyFill="1" applyBorder="1" applyAlignment="1">
      <alignment horizontal="center" vertical="center"/>
    </xf>
    <xf numFmtId="0" fontId="30" fillId="0" borderId="0" xfId="2" applyFont="1" applyAlignment="1">
      <alignment horizontal="right" vertical="center"/>
    </xf>
    <xf numFmtId="0" fontId="33" fillId="11" borderId="40" xfId="2" applyFont="1" applyFill="1" applyBorder="1" applyAlignment="1">
      <alignment horizontal="center" vertical="center"/>
    </xf>
    <xf numFmtId="0" fontId="6" fillId="0" borderId="41" xfId="2" applyBorder="1" applyAlignment="1">
      <alignment horizontal="center" vertical="center"/>
    </xf>
    <xf numFmtId="0" fontId="6" fillId="0" borderId="42" xfId="2" applyBorder="1" applyAlignment="1">
      <alignment horizontal="center" vertical="center"/>
    </xf>
    <xf numFmtId="0" fontId="6" fillId="0" borderId="43" xfId="2" applyBorder="1" applyAlignment="1">
      <alignment horizontal="center" vertical="center"/>
    </xf>
    <xf numFmtId="0" fontId="14" fillId="0" borderId="45" xfId="2" applyFont="1" applyBorder="1" applyAlignment="1">
      <alignment horizontal="center" vertical="center"/>
    </xf>
    <xf numFmtId="41" fontId="0" fillId="0" borderId="46" xfId="7" applyFont="1" applyBorder="1" applyAlignment="1">
      <alignment horizontal="center" vertical="center"/>
    </xf>
    <xf numFmtId="0" fontId="6" fillId="0" borderId="45" xfId="2" applyBorder="1" applyAlignment="1">
      <alignment horizontal="center" vertical="center"/>
    </xf>
    <xf numFmtId="0" fontId="13" fillId="0" borderId="0" xfId="3" applyFont="1"/>
    <xf numFmtId="0" fontId="35" fillId="12" borderId="14" xfId="3" applyFont="1" applyFill="1" applyBorder="1" applyAlignment="1">
      <alignment horizontal="center" vertical="center"/>
    </xf>
    <xf numFmtId="0" fontId="36" fillId="0" borderId="47" xfId="3" applyFont="1" applyBorder="1"/>
    <xf numFmtId="0" fontId="36" fillId="13" borderId="14" xfId="3" applyFont="1" applyFill="1" applyBorder="1" applyAlignment="1">
      <alignment horizontal="center"/>
    </xf>
    <xf numFmtId="2" fontId="37" fillId="0" borderId="14" xfId="3" applyNumberFormat="1" applyFont="1" applyBorder="1" applyAlignment="1">
      <alignment horizontal="center"/>
    </xf>
    <xf numFmtId="0" fontId="36" fillId="14" borderId="14" xfId="3" applyFont="1" applyFill="1" applyBorder="1" applyAlignment="1">
      <alignment horizontal="center"/>
    </xf>
    <xf numFmtId="0" fontId="14" fillId="3" borderId="14" xfId="3" applyFont="1" applyFill="1" applyBorder="1" applyAlignment="1">
      <alignment horizontal="center"/>
    </xf>
    <xf numFmtId="0" fontId="14" fillId="3" borderId="14" xfId="3" applyFont="1" applyFill="1" applyBorder="1"/>
    <xf numFmtId="0" fontId="38" fillId="0" borderId="0" xfId="3" applyFont="1"/>
    <xf numFmtId="0" fontId="15" fillId="0" borderId="0" xfId="2" applyFont="1" applyAlignment="1">
      <alignment horizontal="center" vertical="center"/>
    </xf>
    <xf numFmtId="0" fontId="18" fillId="2" borderId="0" xfId="2" applyFont="1" applyFill="1" applyBorder="1" applyAlignment="1">
      <alignment horizontal="center" vertical="center"/>
    </xf>
    <xf numFmtId="0" fontId="19" fillId="0" borderId="37" xfId="3" applyFont="1" applyBorder="1" applyAlignment="1">
      <alignment horizontal="center" vertical="center"/>
    </xf>
    <xf numFmtId="0" fontId="33" fillId="9" borderId="48" xfId="3" applyFont="1" applyFill="1" applyBorder="1" applyAlignment="1">
      <alignment horizontal="center" vertical="center"/>
    </xf>
    <xf numFmtId="0" fontId="33" fillId="9" borderId="49" xfId="3" applyFont="1" applyFill="1" applyBorder="1" applyAlignment="1">
      <alignment horizontal="center" vertical="center"/>
    </xf>
    <xf numFmtId="0" fontId="33" fillId="9" borderId="50" xfId="3" applyFont="1" applyFill="1" applyBorder="1" applyAlignment="1">
      <alignment horizontal="center" vertical="center"/>
    </xf>
    <xf numFmtId="0" fontId="18" fillId="2" borderId="51" xfId="3" applyFont="1" applyFill="1" applyBorder="1" applyAlignment="1">
      <alignment horizontal="center" vertical="center"/>
    </xf>
    <xf numFmtId="0" fontId="18" fillId="15" borderId="14" xfId="3" applyFont="1" applyFill="1" applyBorder="1" applyAlignment="1">
      <alignment horizontal="center" vertical="center"/>
    </xf>
    <xf numFmtId="0" fontId="14" fillId="0" borderId="37" xfId="3" applyFont="1" applyBorder="1" applyAlignment="1">
      <alignment horizontal="center"/>
    </xf>
    <xf numFmtId="0" fontId="14" fillId="0" borderId="52" xfId="3" applyFont="1" applyBorder="1" applyAlignment="1">
      <alignment horizontal="center"/>
    </xf>
    <xf numFmtId="0" fontId="14" fillId="0" borderId="53" xfId="3" applyFont="1" applyBorder="1" applyAlignment="1">
      <alignment horizontal="center"/>
    </xf>
    <xf numFmtId="0" fontId="14" fillId="0" borderId="54" xfId="3" applyFont="1" applyBorder="1" applyAlignment="1">
      <alignment horizontal="center"/>
    </xf>
    <xf numFmtId="0" fontId="14" fillId="0" borderId="51" xfId="3" applyFont="1" applyBorder="1" applyAlignment="1">
      <alignment horizontal="center"/>
    </xf>
    <xf numFmtId="181" fontId="14" fillId="0" borderId="14" xfId="4" applyNumberFormat="1" applyFont="1" applyBorder="1" applyAlignment="1">
      <alignment horizontal="center"/>
    </xf>
    <xf numFmtId="0" fontId="14" fillId="0" borderId="55" xfId="3" applyFont="1" applyBorder="1" applyAlignment="1">
      <alignment horizontal="center"/>
    </xf>
    <xf numFmtId="0" fontId="14" fillId="0" borderId="56" xfId="3" applyFont="1" applyBorder="1" applyAlignment="1">
      <alignment horizontal="center"/>
    </xf>
    <xf numFmtId="0" fontId="14" fillId="0" borderId="57" xfId="3" applyFont="1" applyBorder="1" applyAlignment="1">
      <alignment horizontal="center"/>
    </xf>
    <xf numFmtId="0" fontId="14" fillId="0" borderId="58" xfId="3" applyFont="1" applyBorder="1" applyAlignment="1">
      <alignment horizontal="center"/>
    </xf>
    <xf numFmtId="0" fontId="32" fillId="0" borderId="0" xfId="3" applyFont="1" applyAlignment="1">
      <alignment horizontal="centerContinuous" vertical="center"/>
    </xf>
    <xf numFmtId="0" fontId="34" fillId="0" borderId="0" xfId="3" applyFont="1" applyAlignment="1">
      <alignment horizontal="centerContinuous" vertical="center"/>
    </xf>
    <xf numFmtId="0" fontId="34" fillId="0" borderId="0" xfId="3" applyFont="1" applyAlignment="1">
      <alignment vertical="center"/>
    </xf>
    <xf numFmtId="0" fontId="19" fillId="3" borderId="14" xfId="3" applyFont="1" applyFill="1" applyBorder="1" applyAlignment="1">
      <alignment horizontal="center" vertical="center"/>
    </xf>
    <xf numFmtId="182" fontId="14" fillId="0" borderId="14" xfId="3" applyNumberFormat="1" applyFont="1" applyBorder="1" applyAlignment="1">
      <alignment horizontal="center"/>
    </xf>
    <xf numFmtId="0" fontId="14" fillId="0" borderId="15" xfId="3" applyFont="1" applyBorder="1" applyAlignment="1">
      <alignment horizontal="center"/>
    </xf>
    <xf numFmtId="0" fontId="14" fillId="16" borderId="14" xfId="3" applyFont="1" applyFill="1" applyBorder="1" applyAlignment="1">
      <alignment horizontal="center"/>
    </xf>
    <xf numFmtId="0" fontId="14" fillId="10" borderId="14" xfId="3" applyFont="1" applyFill="1" applyBorder="1" applyAlignment="1">
      <alignment horizontal="center"/>
    </xf>
    <xf numFmtId="0" fontId="14" fillId="0" borderId="0" xfId="3" applyFont="1" applyAlignment="1">
      <alignment horizontal="center"/>
    </xf>
    <xf numFmtId="0" fontId="32" fillId="0" borderId="0" xfId="2" applyFont="1" applyAlignment="1">
      <alignment horizontal="centerContinuous" vertical="center"/>
    </xf>
    <xf numFmtId="41" fontId="0" fillId="0" borderId="14" xfId="7" applyFont="1" applyBorder="1">
      <alignment vertical="center"/>
    </xf>
    <xf numFmtId="0" fontId="42" fillId="0" borderId="0" xfId="2" applyFont="1" applyAlignment="1">
      <alignment horizontal="centerContinuous" vertical="center"/>
    </xf>
    <xf numFmtId="0" fontId="32" fillId="0" borderId="0" xfId="2" applyFont="1">
      <alignment vertical="center"/>
    </xf>
    <xf numFmtId="0" fontId="19" fillId="0" borderId="0" xfId="2" applyFont="1" applyAlignment="1">
      <alignment horizontal="left" vertical="center"/>
    </xf>
    <xf numFmtId="0" fontId="18" fillId="15" borderId="14" xfId="2" applyFont="1" applyFill="1" applyBorder="1" applyAlignment="1">
      <alignment horizontal="center" vertical="center"/>
    </xf>
    <xf numFmtId="41" fontId="18" fillId="15" borderId="51" xfId="2" applyNumberFormat="1" applyFont="1" applyFill="1" applyBorder="1" applyAlignment="1">
      <alignment horizontal="center" vertical="center"/>
    </xf>
    <xf numFmtId="14" fontId="10" fillId="0" borderId="14" xfId="2" applyNumberFormat="1" applyFont="1" applyBorder="1">
      <alignment vertical="center"/>
    </xf>
    <xf numFmtId="0" fontId="10" fillId="0" borderId="14" xfId="2" applyFont="1" applyBorder="1" applyAlignment="1">
      <alignment horizontal="center"/>
    </xf>
    <xf numFmtId="41" fontId="10" fillId="0" borderId="14" xfId="7" applyFont="1" applyFill="1" applyBorder="1">
      <alignment vertical="center"/>
    </xf>
    <xf numFmtId="0" fontId="44" fillId="9" borderId="39" xfId="2" applyFont="1" applyFill="1" applyBorder="1" applyAlignment="1">
      <alignment horizontal="center" vertical="center"/>
    </xf>
    <xf numFmtId="0" fontId="44" fillId="9" borderId="14" xfId="2" applyFont="1" applyFill="1" applyBorder="1" applyAlignment="1">
      <alignment horizontal="center" vertical="center"/>
    </xf>
    <xf numFmtId="41" fontId="10" fillId="0" borderId="14" xfId="7" applyFont="1" applyBorder="1">
      <alignment vertical="center"/>
    </xf>
    <xf numFmtId="0" fontId="6" fillId="0" borderId="15" xfId="2" applyBorder="1">
      <alignment vertical="center"/>
    </xf>
    <xf numFmtId="58" fontId="44" fillId="18" borderId="14" xfId="2" applyNumberFormat="1" applyFont="1" applyFill="1" applyBorder="1" applyAlignment="1">
      <alignment horizontal="center" vertical="center"/>
    </xf>
    <xf numFmtId="0" fontId="44" fillId="18" borderId="14" xfId="2" applyFont="1" applyFill="1" applyBorder="1" applyAlignment="1">
      <alignment horizontal="center" vertical="center"/>
    </xf>
    <xf numFmtId="0" fontId="45" fillId="20" borderId="0" xfId="8" applyFont="1" applyFill="1" applyAlignment="1">
      <alignment horizontal="centerContinuous" vertical="center"/>
    </xf>
    <xf numFmtId="0" fontId="5" fillId="0" borderId="0" xfId="8">
      <alignment vertical="center"/>
    </xf>
    <xf numFmtId="0" fontId="5" fillId="0" borderId="0" xfId="8" applyAlignment="1">
      <alignment horizontal="right" vertical="center"/>
    </xf>
    <xf numFmtId="0" fontId="13" fillId="21" borderId="44" xfId="8" applyFont="1" applyFill="1" applyBorder="1" applyAlignment="1">
      <alignment horizontal="center" vertical="center"/>
    </xf>
    <xf numFmtId="0" fontId="5" fillId="0" borderId="39" xfId="8" applyBorder="1" applyAlignment="1">
      <alignment horizontal="center" vertical="center"/>
    </xf>
    <xf numFmtId="41" fontId="0" fillId="0" borderId="39" xfId="9" applyFont="1" applyBorder="1">
      <alignment vertical="center"/>
    </xf>
    <xf numFmtId="0" fontId="5" fillId="0" borderId="39" xfId="8" applyBorder="1">
      <alignment vertical="center"/>
    </xf>
    <xf numFmtId="0" fontId="5" fillId="0" borderId="14" xfId="8" applyBorder="1" applyAlignment="1">
      <alignment horizontal="center" vertical="center"/>
    </xf>
    <xf numFmtId="41" fontId="0" fillId="0" borderId="14" xfId="9" applyFont="1" applyBorder="1">
      <alignment vertical="center"/>
    </xf>
    <xf numFmtId="0" fontId="5" fillId="0" borderId="14" xfId="8" applyBorder="1">
      <alignment vertical="center"/>
    </xf>
    <xf numFmtId="0" fontId="13" fillId="22" borderId="14" xfId="8" applyFont="1" applyFill="1" applyBorder="1">
      <alignment vertical="center"/>
    </xf>
    <xf numFmtId="41" fontId="13" fillId="22" borderId="14" xfId="8" applyNumberFormat="1" applyFont="1" applyFill="1" applyBorder="1">
      <alignment vertical="center"/>
    </xf>
    <xf numFmtId="0" fontId="6" fillId="10" borderId="14" xfId="2" applyFill="1" applyBorder="1" applyAlignment="1">
      <alignment horizontal="center" vertical="center"/>
    </xf>
    <xf numFmtId="0" fontId="6" fillId="10" borderId="14" xfId="2" applyFill="1" applyBorder="1" applyAlignment="1">
      <alignment horizontal="center" vertical="center" wrapText="1"/>
    </xf>
    <xf numFmtId="41" fontId="0" fillId="11" borderId="14" xfId="7" applyFont="1" applyFill="1" applyBorder="1" applyAlignment="1">
      <alignment horizontal="center" vertical="center" wrapText="1"/>
    </xf>
    <xf numFmtId="180" fontId="6" fillId="0" borderId="14" xfId="2" applyNumberFormat="1" applyBorder="1" applyAlignment="1">
      <alignment horizontal="center" vertical="center"/>
    </xf>
    <xf numFmtId="41" fontId="0" fillId="0" borderId="14" xfId="7" applyFont="1" applyBorder="1" applyAlignment="1">
      <alignment horizontal="center" vertical="center"/>
    </xf>
    <xf numFmtId="0" fontId="5" fillId="0" borderId="0" xfId="2" applyFont="1">
      <alignment vertical="center"/>
    </xf>
    <xf numFmtId="38" fontId="6" fillId="0" borderId="0" xfId="1" applyFont="1">
      <alignment vertical="center"/>
    </xf>
    <xf numFmtId="41" fontId="10" fillId="0" borderId="14" xfId="7" applyFont="1" applyFill="1" applyBorder="1" applyAlignment="1">
      <alignment horizontal="center" vertical="center"/>
    </xf>
    <xf numFmtId="0" fontId="5" fillId="17" borderId="40" xfId="2" applyFont="1" applyFill="1" applyBorder="1" applyAlignment="1">
      <alignment horizontal="center" vertical="center"/>
    </xf>
    <xf numFmtId="0" fontId="13" fillId="17" borderId="14" xfId="2" applyFont="1" applyFill="1" applyBorder="1" applyAlignment="1">
      <alignment horizontal="center" vertical="center"/>
    </xf>
    <xf numFmtId="0" fontId="13" fillId="17" borderId="0" xfId="2" applyFont="1" applyFill="1" applyAlignment="1">
      <alignment horizontal="center" vertical="center"/>
    </xf>
    <xf numFmtId="0" fontId="10" fillId="0" borderId="37" xfId="2" applyFont="1" applyBorder="1" applyAlignment="1">
      <alignment horizontal="center" vertical="center"/>
    </xf>
    <xf numFmtId="0" fontId="10" fillId="0" borderId="59" xfId="2" applyFont="1" applyBorder="1" applyAlignment="1">
      <alignment horizontal="center" vertical="center"/>
    </xf>
    <xf numFmtId="0" fontId="10" fillId="0" borderId="51" xfId="2" applyFont="1" applyBorder="1" applyAlignment="1">
      <alignment horizontal="center"/>
    </xf>
    <xf numFmtId="0" fontId="6" fillId="0" borderId="37" xfId="2" applyBorder="1" applyAlignment="1">
      <alignment horizontal="center" vertical="center"/>
    </xf>
    <xf numFmtId="0" fontId="19" fillId="19" borderId="60" xfId="2" applyFont="1" applyFill="1" applyBorder="1" applyAlignment="1">
      <alignment horizontal="center" vertical="center"/>
    </xf>
    <xf numFmtId="0" fontId="19" fillId="19" borderId="39" xfId="2" applyFont="1" applyFill="1" applyBorder="1" applyAlignment="1">
      <alignment horizontal="center" vertical="center"/>
    </xf>
    <xf numFmtId="0" fontId="19" fillId="19" borderId="38" xfId="2" applyFont="1" applyFill="1" applyBorder="1" applyAlignment="1">
      <alignment horizontal="center" vertical="center"/>
    </xf>
    <xf numFmtId="0" fontId="10" fillId="0" borderId="61" xfId="2" applyFont="1" applyBorder="1" applyAlignment="1">
      <alignment horizontal="center"/>
    </xf>
    <xf numFmtId="14" fontId="10" fillId="0" borderId="59" xfId="2" applyNumberFormat="1" applyFont="1" applyBorder="1">
      <alignment vertical="center"/>
    </xf>
    <xf numFmtId="41" fontId="10" fillId="0" borderId="59" xfId="7" applyFont="1" applyFill="1" applyBorder="1">
      <alignment vertical="center"/>
    </xf>
    <xf numFmtId="0" fontId="6" fillId="0" borderId="62" xfId="2" applyBorder="1" applyAlignment="1">
      <alignment horizontal="center" vertical="center"/>
    </xf>
    <xf numFmtId="0" fontId="3" fillId="0" borderId="0" xfId="8" applyFont="1">
      <alignment vertical="center"/>
    </xf>
    <xf numFmtId="0" fontId="2" fillId="0" borderId="0" xfId="2" applyFont="1">
      <alignment vertical="center"/>
    </xf>
    <xf numFmtId="0" fontId="15" fillId="0" borderId="0" xfId="2" applyFont="1" applyAlignment="1">
      <alignment horizontal="center" vertical="center"/>
    </xf>
    <xf numFmtId="0" fontId="21" fillId="0" borderId="23" xfId="3" applyFont="1" applyBorder="1" applyAlignment="1">
      <alignment horizontal="center" vertical="center"/>
    </xf>
    <xf numFmtId="0" fontId="23" fillId="0" borderId="0" xfId="3" applyFont="1" applyAlignment="1">
      <alignment horizontal="center" vertical="center"/>
    </xf>
    <xf numFmtId="0" fontId="13" fillId="21" borderId="14" xfId="8" applyFont="1" applyFill="1" applyBorder="1" applyAlignment="1">
      <alignment horizontal="center" vertical="center"/>
    </xf>
    <xf numFmtId="0" fontId="13" fillId="21" borderId="44" xfId="8" applyFont="1" applyFill="1" applyBorder="1" applyAlignment="1">
      <alignment horizontal="center" vertical="center"/>
    </xf>
    <xf numFmtId="0" fontId="13" fillId="21" borderId="14" xfId="8" applyFont="1" applyFill="1" applyBorder="1" applyAlignment="1">
      <alignment horizontal="center" vertical="center" wrapText="1"/>
    </xf>
    <xf numFmtId="0" fontId="21" fillId="0" borderId="0" xfId="3" applyFont="1" applyAlignment="1">
      <alignment horizontal="center" vertical="center"/>
    </xf>
    <xf numFmtId="0" fontId="39" fillId="0" borderId="0" xfId="3" applyFont="1" applyAlignment="1">
      <alignment horizontal="right" wrapText="1"/>
    </xf>
    <xf numFmtId="0" fontId="41" fillId="0" borderId="0" xfId="3" applyFont="1" applyAlignment="1">
      <alignment horizontal="right" wrapText="1"/>
    </xf>
    <xf numFmtId="0" fontId="41" fillId="0" borderId="23" xfId="3" applyFont="1" applyBorder="1" applyAlignment="1">
      <alignment horizontal="right" wrapText="1"/>
    </xf>
    <xf numFmtId="0" fontId="27" fillId="0" borderId="0" xfId="2" applyFont="1" applyAlignment="1">
      <alignment horizontal="center" vertical="center"/>
    </xf>
    <xf numFmtId="0" fontId="29" fillId="0" borderId="0" xfId="2" applyFont="1" applyAlignment="1">
      <alignment horizontal="center" vertical="center"/>
    </xf>
    <xf numFmtId="0" fontId="32" fillId="0" borderId="0" xfId="2" applyFont="1" applyAlignment="1">
      <alignment horizontal="center" vertical="center"/>
    </xf>
    <xf numFmtId="0" fontId="34" fillId="0" borderId="0" xfId="3" applyFont="1" applyAlignment="1">
      <alignment horizontal="center" vertical="center"/>
    </xf>
    <xf numFmtId="0" fontId="1" fillId="0" borderId="0" xfId="2" applyFont="1">
      <alignment vertical="center"/>
    </xf>
    <xf numFmtId="0" fontId="1" fillId="0" borderId="14" xfId="2" applyFont="1" applyBorder="1" applyAlignment="1">
      <alignment horizontal="center" vertical="center"/>
    </xf>
    <xf numFmtId="0" fontId="6" fillId="0" borderId="63" xfId="2" applyBorder="1" applyAlignment="1">
      <alignment horizontal="center" vertical="center"/>
    </xf>
    <xf numFmtId="0" fontId="14" fillId="0" borderId="63" xfId="2" applyFont="1" applyBorder="1" applyAlignment="1">
      <alignment horizontal="center" vertical="center"/>
    </xf>
    <xf numFmtId="41" fontId="0" fillId="0" borderId="64" xfId="7" applyFont="1" applyBorder="1" applyAlignment="1">
      <alignment horizontal="center" vertical="center"/>
    </xf>
    <xf numFmtId="0" fontId="14" fillId="0" borderId="65" xfId="2" applyFont="1" applyBorder="1" applyAlignment="1">
      <alignment horizontal="center" vertical="center"/>
    </xf>
    <xf numFmtId="41" fontId="0" fillId="0" borderId="66" xfId="7" applyFont="1" applyBorder="1" applyAlignment="1">
      <alignment horizontal="center" vertical="center"/>
    </xf>
    <xf numFmtId="41" fontId="0" fillId="0" borderId="65" xfId="7" applyFont="1" applyBorder="1" applyAlignment="1">
      <alignment horizontal="center" vertical="center"/>
    </xf>
    <xf numFmtId="0" fontId="6" fillId="0" borderId="67" xfId="2" applyBorder="1" applyAlignment="1">
      <alignment horizontal="center" vertical="center"/>
    </xf>
    <xf numFmtId="0" fontId="13" fillId="9" borderId="14" xfId="2" applyFont="1" applyFill="1" applyBorder="1" applyAlignment="1">
      <alignment horizontal="center" vertical="center"/>
    </xf>
    <xf numFmtId="0" fontId="13" fillId="9" borderId="37" xfId="2" applyFont="1" applyFill="1" applyBorder="1" applyAlignment="1">
      <alignment horizontal="center" vertical="center"/>
    </xf>
    <xf numFmtId="0" fontId="33" fillId="11" borderId="68" xfId="2" applyFont="1" applyFill="1" applyBorder="1" applyAlignment="1">
      <alignment horizontal="center" vertical="center"/>
    </xf>
    <xf numFmtId="0" fontId="33" fillId="11" borderId="69" xfId="2" applyFont="1" applyFill="1" applyBorder="1" applyAlignment="1">
      <alignment horizontal="center" vertical="center"/>
    </xf>
    <xf numFmtId="0" fontId="10" fillId="0" borderId="14" xfId="0" applyFont="1" applyBorder="1">
      <alignment vertical="center"/>
    </xf>
    <xf numFmtId="0" fontId="10" fillId="23" borderId="14" xfId="0" applyFont="1" applyFill="1" applyBorder="1">
      <alignment vertical="center"/>
    </xf>
    <xf numFmtId="183" fontId="19" fillId="3" borderId="14" xfId="2" applyNumberFormat="1" applyFont="1" applyFill="1" applyBorder="1" applyAlignment="1">
      <alignment horizontal="center" vertical="center"/>
    </xf>
    <xf numFmtId="0" fontId="1" fillId="0" borderId="0" xfId="8" applyFont="1">
      <alignment vertical="center"/>
    </xf>
    <xf numFmtId="184" fontId="5" fillId="0" borderId="0" xfId="8" applyNumberFormat="1">
      <alignment vertical="center"/>
    </xf>
    <xf numFmtId="2" fontId="5" fillId="0" borderId="0" xfId="8" applyNumberFormat="1">
      <alignment vertical="center"/>
    </xf>
    <xf numFmtId="185" fontId="5" fillId="0" borderId="0" xfId="8" applyNumberFormat="1">
      <alignment vertical="center"/>
    </xf>
    <xf numFmtId="0" fontId="6" fillId="0" borderId="14" xfId="2" applyBorder="1">
      <alignment vertical="center"/>
    </xf>
    <xf numFmtId="0" fontId="1" fillId="0" borderId="14" xfId="2" applyFont="1" applyBorder="1" applyAlignment="1">
      <alignment horizontal="center" vertical="center"/>
    </xf>
    <xf numFmtId="0" fontId="1" fillId="23" borderId="14" xfId="2" applyFont="1" applyFill="1" applyBorder="1" applyAlignment="1">
      <alignment horizontal="center" vertical="center"/>
    </xf>
    <xf numFmtId="0" fontId="6" fillId="3" borderId="14" xfId="2" applyFill="1" applyBorder="1">
      <alignment vertical="center"/>
    </xf>
  </cellXfs>
  <cellStyles count="12">
    <cellStyle name="백분율 2" xfId="5" xr:uid="{EDF7031C-FC44-40EC-A6FE-69630496FC13}"/>
    <cellStyle name="백분율 3" xfId="6" xr:uid="{59196336-6558-42AA-B5AB-F1C384448836}"/>
    <cellStyle name="쉼표 [0]" xfId="1" builtinId="6"/>
    <cellStyle name="쉼표 [0] 2" xfId="4" xr:uid="{78ACB32B-A341-43DE-B2A3-1A1800AA39DB}"/>
    <cellStyle name="쉼표 [0] 3" xfId="7" xr:uid="{C35CF7D0-C63F-4C81-8D90-36A98F1E594E}"/>
    <cellStyle name="쉼표 [0] 4" xfId="9" xr:uid="{B1FA8356-46A9-45D1-A1DA-22DE70ECCB6D}"/>
    <cellStyle name="쉼표 [0] 5" xfId="11" xr:uid="{2013E833-32B1-410D-BCE1-168D38B94748}"/>
    <cellStyle name="표준" xfId="0" builtinId="0"/>
    <cellStyle name="표준 2" xfId="2" xr:uid="{8ABEB86E-E200-479C-BE33-C22E83C0D13B}"/>
    <cellStyle name="표준 3" xfId="3" xr:uid="{3788BCD7-904B-4D0D-A017-4ABD39862F5C}"/>
    <cellStyle name="표준 4" xfId="8" xr:uid="{E9E6AA6D-0F0C-48C4-A8E9-67884A8D4D09}"/>
    <cellStyle name="표준 5" xfId="10" xr:uid="{01F5FDB2-8FB4-41B8-A907-B2C91282412C}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맑은 고딕"/>
        <family val="3"/>
        <charset val="129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맑은 고딕"/>
        <family val="3"/>
        <charset val="129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맑은 고딕"/>
        <family val="3"/>
        <charset val="129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맑은 고딕"/>
        <family val="3"/>
        <charset val="129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맑은 고딕"/>
        <family val="3"/>
        <charset val="129"/>
        <scheme val="minor"/>
      </font>
      <numFmt numFmtId="19" formatCode="yyyy/mm/dd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맑은 고딕"/>
        <family val="3"/>
        <charset val="129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맑은 고딕"/>
        <family val="3"/>
        <charset val="129"/>
        <scheme val="minor"/>
      </font>
      <fill>
        <patternFill patternType="solid">
          <fgColor theme="6"/>
          <bgColor theme="9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bottom style="thin">
          <color auto="1"/>
        </bottom>
        <vertical/>
        <horizontal/>
      </border>
    </dxf>
    <dxf>
      <font>
        <b/>
        <i val="0"/>
        <color rgb="FF9C0006"/>
      </font>
    </dxf>
  </dxfs>
  <tableStyles count="0" defaultTableStyle="TableStyleMedium2" defaultPivotStyle="PivotStyleLight16"/>
  <colors>
    <mruColors>
      <color rgb="FFFFFFCC"/>
      <color rgb="FFEBE7B3"/>
      <color rgb="FFFEDEFC"/>
      <color rgb="FFF2FE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15240</xdr:colOff>
      <xdr:row>7</xdr:row>
      <xdr:rowOff>30480</xdr:rowOff>
    </xdr:from>
    <xdr:to>
      <xdr:col>15</xdr:col>
      <xdr:colOff>144780</xdr:colOff>
      <xdr:row>9</xdr:row>
      <xdr:rowOff>7620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3100F6DC-FE2D-41FA-9F7E-AE904F1E0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26480" y="2316480"/>
          <a:ext cx="3375660" cy="4495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98&#51068;&#52264;-&#54632;&#49688;&#54876;&#50857;1-&#51452;&#47568;%20-%20&#48373;&#49324;&#48376;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ini" refreshedDate="40610.506038425927" createdVersion="1" refreshedVersion="4" recordCount="164" upgradeOnRefresh="1" xr:uid="{00000000-000A-0000-FFFF-FFFF0F000000}">
  <cacheSource type="worksheet">
    <worksheetSource ref="A3:F13" sheet="표수식2" r:id="rId2"/>
  </cacheSource>
  <cacheFields count="8">
    <cacheField name="날짜 " numFmtId="0">
      <sharedItems containsSemiMixedTypes="0" containsNonDate="0" containsDate="1" containsString="0" minDate="2010-01-04T00:00:00" maxDate="2010-07-01T00:00:00" count="119">
        <d v="2010-01-04T00:00:00"/>
        <d v="2010-01-05T00:00:00"/>
        <d v="2010-01-06T00:00:00"/>
        <d v="2010-01-07T00:00:00"/>
        <d v="2010-01-08T00:00:00"/>
        <d v="2010-01-13T00:00:00"/>
        <d v="2010-01-14T00:00:00"/>
        <d v="2010-01-15T00:00:00"/>
        <d v="2010-01-16T00:00:00"/>
        <d v="2010-01-17T00:00:00"/>
        <d v="2010-01-18T00:00:00"/>
        <d v="2010-01-19T00:00:00"/>
        <d v="2010-01-20T00:00:00"/>
        <d v="2010-01-25T00:00:00"/>
        <d v="2010-02-01T00:00:00"/>
        <d v="2010-02-02T00:00:00"/>
        <d v="2010-02-03T00:00:00"/>
        <d v="2010-02-04T00:00:00"/>
        <d v="2010-02-05T00:00:00"/>
        <d v="2010-02-06T00:00:00"/>
        <d v="2010-02-07T00:00:00"/>
        <d v="2010-02-08T00:00:00"/>
        <d v="2010-02-09T00:00:00"/>
        <d v="2010-02-10T00:00:00"/>
        <d v="2010-02-11T00:00:00"/>
        <d v="2010-02-12T00:00:00"/>
        <d v="2010-02-13T00:00:00"/>
        <d v="2010-02-20T00:00:00"/>
        <d v="2010-02-21T00:00:00"/>
        <d v="2010-02-22T00:00:00"/>
        <d v="2010-02-23T00:00:00"/>
        <d v="2010-02-24T00:00:00"/>
        <d v="2010-02-25T00:00:00"/>
        <d v="2010-03-03T00:00:00"/>
        <d v="2010-03-04T00:00:00"/>
        <d v="2010-03-05T00:00:00"/>
        <d v="2010-03-06T00:00:00"/>
        <d v="2010-03-07T00:00:00"/>
        <d v="2010-03-09T00:00:00"/>
        <d v="2010-03-10T00:00:00"/>
        <d v="2010-03-11T00:00:00"/>
        <d v="2010-03-12T00:00:00"/>
        <d v="2010-03-13T00:00:00"/>
        <d v="2010-03-20T00:00:00"/>
        <d v="2010-03-21T00:00:00"/>
        <d v="2010-03-22T00:00:00"/>
        <d v="2010-03-23T00:00:00"/>
        <d v="2010-03-24T00:00:00"/>
        <d v="2010-03-25T00:00:00"/>
        <d v="2010-03-26T00:00:00"/>
        <d v="2010-04-03T00:00:00"/>
        <d v="2010-04-04T00:00:00"/>
        <d v="2010-04-05T00:00:00"/>
        <d v="2010-04-06T00:00:00"/>
        <d v="2010-04-07T00:00:00"/>
        <d v="2010-04-08T00:00:00"/>
        <d v="2010-04-09T00:00:00"/>
        <d v="2010-04-15T00:00:00"/>
        <d v="2010-04-16T00:00:00"/>
        <d v="2010-04-17T00:00:00"/>
        <d v="2010-04-18T00:00:00"/>
        <d v="2010-04-19T00:00:00"/>
        <d v="2010-04-20T00:00:00"/>
        <d v="2010-04-25T00:00:00"/>
        <d v="2010-04-26T00:00:00"/>
        <d v="2010-04-27T00:00:00"/>
        <d v="2010-04-28T00:00:00"/>
        <d v="2010-04-29T00:00:00"/>
        <d v="2010-04-30T00:00:00"/>
        <d v="2010-05-02T00:00:00"/>
        <d v="2010-05-03T00:00:00"/>
        <d v="2010-05-04T00:00:00"/>
        <d v="2010-05-05T00:00:00"/>
        <d v="2010-05-06T00:00:00"/>
        <d v="2010-05-07T00:00:00"/>
        <d v="2010-05-08T00:00:00"/>
        <d v="2010-05-09T00:00:00"/>
        <d v="2010-05-10T00:00:00"/>
        <d v="2010-05-11T00:00:00"/>
        <d v="2010-05-18T00:00:00"/>
        <d v="2010-05-19T00:00:00"/>
        <d v="2010-05-20T00:00:00"/>
        <d v="2010-05-21T00:00:00"/>
        <d v="2010-05-22T00:00:00"/>
        <d v="2010-05-23T00:00:00"/>
        <d v="2010-05-24T00:00:00"/>
        <d v="2010-05-25T00:00:00"/>
        <d v="2010-05-26T00:00:00"/>
        <d v="2010-05-27T00:00:00"/>
        <d v="2010-06-01T00:00:00"/>
        <d v="2010-06-02T00:00:00"/>
        <d v="2010-06-03T00:00:00"/>
        <d v="2010-06-04T00:00:00"/>
        <d v="2010-06-05T00:00:00"/>
        <d v="2010-06-06T00:00:00"/>
        <d v="2010-06-07T00:00:00"/>
        <d v="2010-06-08T00:00:00"/>
        <d v="2010-06-09T00:00:00"/>
        <d v="2010-06-10T00:00:00"/>
        <d v="2010-06-11T00:00:00"/>
        <d v="2010-06-12T00:00:00"/>
        <d v="2010-06-13T00:00:00"/>
        <d v="2010-06-14T00:00:00"/>
        <d v="2010-06-15T00:00:00"/>
        <d v="2010-06-16T00:00:00"/>
        <d v="2010-06-17T00:00:00"/>
        <d v="2010-06-18T00:00:00"/>
        <d v="2010-06-19T00:00:00"/>
        <d v="2010-06-20T00:00:00"/>
        <d v="2010-06-21T00:00:00"/>
        <d v="2010-06-22T00:00:00"/>
        <d v="2010-06-23T00:00:00"/>
        <d v="2010-06-24T00:00:00"/>
        <d v="2010-06-25T00:00:00"/>
        <d v="2010-06-26T00:00:00"/>
        <d v="2010-06-27T00:00:00"/>
        <d v="2010-06-28T00:00:00"/>
        <d v="2010-06-29T00:00:00"/>
        <d v="2010-06-30T00:00:00"/>
      </sharedItems>
    </cacheField>
    <cacheField name="담당팀" numFmtId="0">
      <sharedItems count="10">
        <s v="가구팀"/>
        <s v="패션의류팀"/>
        <s v="뷰티케어팀"/>
        <s v="패션잡화2팀"/>
        <s v="식품2팀"/>
        <s v="생활디지털팀"/>
        <s v="통신기기팀"/>
        <s v="식품1팀"/>
        <s v="패션잡화1팀"/>
        <s v="생활가전팀"/>
      </sharedItems>
    </cacheField>
    <cacheField name="부문" numFmtId="0">
      <sharedItems count="21">
        <s v="가구"/>
        <s v="스포츠웨어"/>
        <s v="기초화장품"/>
        <s v="잡화"/>
        <s v="자연식품"/>
        <s v="컴퓨터"/>
        <s v="가공식품"/>
        <s v="핸드폰"/>
        <s v="보석"/>
        <s v="색조화장품"/>
        <s v="의류"/>
        <s v="일반가전"/>
        <s v="음향기기"/>
        <s v="세안제품"/>
        <s v="디지털기기"/>
        <s v="대형"/>
        <s v="영상기기"/>
        <s v="네비게이션"/>
        <s v="소형"/>
        <s v="과자" u="1"/>
        <s v="화장품" u="1"/>
      </sharedItems>
    </cacheField>
    <cacheField name="상품분류" numFmtId="0">
      <sharedItems/>
    </cacheField>
    <cacheField name="상품명" numFmtId="0">
      <sharedItems/>
    </cacheField>
    <cacheField name="금액" numFmtId="0">
      <sharedItems containsSemiMixedTypes="0" containsString="0" containsNumber="1" containsInteger="1" minValue="8900" maxValue="1806000"/>
    </cacheField>
    <cacheField name="주문수량" numFmtId="0">
      <sharedItems containsSemiMixedTypes="0" containsString="0" containsNumber="1" containsInteger="1" minValue="5" maxValue="400"/>
    </cacheField>
    <cacheField name="총매출금액" numFmtId="0">
      <sharedItems containsSemiMixedTypes="0" containsString="0" containsNumber="1" containsInteger="1" minValue="135000" maxValue="11926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64">
  <r>
    <x v="0"/>
    <x v="0"/>
    <x v="0"/>
    <s v="장롱"/>
    <s v="260cm 러블리 장롱"/>
    <n v="767000"/>
    <n v="50"/>
    <n v="38350000"/>
  </r>
  <r>
    <x v="0"/>
    <x v="0"/>
    <x v="0"/>
    <s v="소파"/>
    <s v="디럭스 3인 소파"/>
    <n v="980000"/>
    <n v="6"/>
    <n v="5880000"/>
  </r>
  <r>
    <x v="0"/>
    <x v="1"/>
    <x v="1"/>
    <s v="등산의류"/>
    <s v="등산의류 6종 세트"/>
    <n v="13500"/>
    <n v="10"/>
    <n v="135000"/>
  </r>
  <r>
    <x v="1"/>
    <x v="2"/>
    <x v="2"/>
    <s v="메이크업"/>
    <s v="UV파운데이션 23호"/>
    <n v="22000"/>
    <n v="20"/>
    <n v="440000"/>
  </r>
  <r>
    <x v="2"/>
    <x v="3"/>
    <x v="3"/>
    <s v="지갑"/>
    <s v="여성 장지갑"/>
    <n v="51000"/>
    <n v="90"/>
    <n v="4590000"/>
  </r>
  <r>
    <x v="3"/>
    <x v="4"/>
    <x v="4"/>
    <s v="야채"/>
    <s v="절임배추 20kg"/>
    <n v="25300"/>
    <n v="10"/>
    <n v="253000"/>
  </r>
  <r>
    <x v="4"/>
    <x v="1"/>
    <x v="1"/>
    <s v="트레이닝"/>
    <s v="트레이닝 3종 세트"/>
    <n v="88900"/>
    <n v="10"/>
    <n v="889000"/>
  </r>
  <r>
    <x v="5"/>
    <x v="5"/>
    <x v="5"/>
    <s v="노트북"/>
    <s v="15인치 노트북"/>
    <n v="921000"/>
    <n v="10"/>
    <n v="9210000"/>
  </r>
  <r>
    <x v="5"/>
    <x v="4"/>
    <x v="4"/>
    <s v="과일"/>
    <s v="사과 5kg"/>
    <n v="25000"/>
    <n v="50"/>
    <n v="1250000"/>
  </r>
  <r>
    <x v="6"/>
    <x v="0"/>
    <x v="0"/>
    <s v="침대"/>
    <s v="싱슬 스탠드 침대"/>
    <n v="489000"/>
    <n v="20"/>
    <n v="9780000"/>
  </r>
  <r>
    <x v="7"/>
    <x v="0"/>
    <x v="0"/>
    <s v="침대"/>
    <s v="퀸 돌침대"/>
    <n v="879000"/>
    <n v="30"/>
    <n v="26370000"/>
  </r>
  <r>
    <x v="8"/>
    <x v="4"/>
    <x v="6"/>
    <s v="김치"/>
    <s v="포기김치 4kg"/>
    <n v="28900"/>
    <n v="33"/>
    <n v="953700"/>
  </r>
  <r>
    <x v="9"/>
    <x v="6"/>
    <x v="7"/>
    <s v="일반핸드폰"/>
    <s v="폴더 핸드폰"/>
    <n v="219000"/>
    <n v="44"/>
    <n v="9636000"/>
  </r>
  <r>
    <x v="10"/>
    <x v="2"/>
    <x v="2"/>
    <s v="크림"/>
    <s v="달팽이크림"/>
    <n v="43000"/>
    <n v="5"/>
    <n v="215000"/>
  </r>
  <r>
    <x v="11"/>
    <x v="0"/>
    <x v="0"/>
    <s v="소파"/>
    <s v="코너용 소파"/>
    <n v="1250000"/>
    <n v="16"/>
    <n v="20000000"/>
  </r>
  <r>
    <x v="12"/>
    <x v="4"/>
    <x v="6"/>
    <s v="김치"/>
    <s v="포기김치 4kg"/>
    <n v="28900"/>
    <n v="17"/>
    <n v="491300"/>
  </r>
  <r>
    <x v="12"/>
    <x v="4"/>
    <x v="4"/>
    <s v="육류"/>
    <s v="불고기 10팩"/>
    <n v="52300"/>
    <n v="20"/>
    <n v="1046000"/>
  </r>
  <r>
    <x v="13"/>
    <x v="0"/>
    <x v="0"/>
    <s v="수납장"/>
    <s v="다용도 수납장"/>
    <n v="78000"/>
    <n v="22"/>
    <n v="1716000"/>
  </r>
  <r>
    <x v="13"/>
    <x v="0"/>
    <x v="0"/>
    <s v="수납장"/>
    <s v="다용도 수납장"/>
    <n v="78000"/>
    <n v="33"/>
    <n v="2574000"/>
  </r>
  <r>
    <x v="13"/>
    <x v="3"/>
    <x v="8"/>
    <s v="액세서리"/>
    <s v="귀걸이 18K 세트"/>
    <n v="78000"/>
    <n v="10"/>
    <n v="780000"/>
  </r>
  <r>
    <x v="14"/>
    <x v="2"/>
    <x v="9"/>
    <s v="메이크업"/>
    <s v="UV파운데이션 21호"/>
    <n v="22000"/>
    <n v="15"/>
    <n v="330000"/>
  </r>
  <r>
    <x v="15"/>
    <x v="0"/>
    <x v="0"/>
    <s v="수납장"/>
    <s v="서랍 수납장"/>
    <n v="102000"/>
    <n v="30"/>
    <n v="3060000"/>
  </r>
  <r>
    <x v="16"/>
    <x v="7"/>
    <x v="4"/>
    <s v="과일"/>
    <s v="사과 5kg"/>
    <n v="25000"/>
    <n v="100"/>
    <n v="2500000"/>
  </r>
  <r>
    <x v="17"/>
    <x v="4"/>
    <x v="6"/>
    <s v="견과류"/>
    <s v="믹스너트 2통"/>
    <n v="28800"/>
    <n v="200"/>
    <n v="5760000"/>
  </r>
  <r>
    <x v="17"/>
    <x v="0"/>
    <x v="0"/>
    <s v="매트리스"/>
    <s v="퀸 라텍스"/>
    <n v="547000"/>
    <n v="10"/>
    <n v="5470000"/>
  </r>
  <r>
    <x v="17"/>
    <x v="5"/>
    <x v="5"/>
    <s v="노트북"/>
    <s v="11인치 노트북"/>
    <n v="890000"/>
    <n v="20"/>
    <n v="17800000"/>
  </r>
  <r>
    <x v="18"/>
    <x v="0"/>
    <x v="0"/>
    <s v="장롱"/>
    <s v="308cm 원목 장롱"/>
    <n v="1546000"/>
    <n v="40"/>
    <n v="61840000"/>
  </r>
  <r>
    <x v="19"/>
    <x v="1"/>
    <x v="10"/>
    <s v="상의"/>
    <s v="다운코트"/>
    <n v="8900"/>
    <n v="200"/>
    <n v="1780000"/>
  </r>
  <r>
    <x v="20"/>
    <x v="1"/>
    <x v="1"/>
    <s v="등산의류"/>
    <s v="등산의류 4종 세트"/>
    <n v="11500"/>
    <n v="150"/>
    <n v="1725000"/>
  </r>
  <r>
    <x v="21"/>
    <x v="4"/>
    <x v="6"/>
    <s v="커피"/>
    <s v="커피믹스 1"/>
    <n v="17800"/>
    <n v="25"/>
    <n v="445000"/>
  </r>
  <r>
    <x v="22"/>
    <x v="2"/>
    <x v="2"/>
    <s v="메이크업"/>
    <s v="UV파운데이션 23호"/>
    <n v="22000"/>
    <n v="15"/>
    <n v="330000"/>
  </r>
  <r>
    <x v="23"/>
    <x v="2"/>
    <x v="9"/>
    <s v="메이크업"/>
    <s v="립스틱 세트"/>
    <n v="28000"/>
    <n v="34"/>
    <n v="952000"/>
  </r>
  <r>
    <x v="24"/>
    <x v="2"/>
    <x v="9"/>
    <s v="메이크업"/>
    <s v="UV파운데이션 21호"/>
    <n v="22000"/>
    <n v="10"/>
    <n v="220000"/>
  </r>
  <r>
    <x v="25"/>
    <x v="1"/>
    <x v="10"/>
    <s v="상의"/>
    <s v="캐주얼 스웨터"/>
    <n v="37000"/>
    <n v="50"/>
    <n v="1850000"/>
  </r>
  <r>
    <x v="26"/>
    <x v="4"/>
    <x v="4"/>
    <s v="육류"/>
    <s v="훈제 오리 8봉"/>
    <n v="45600"/>
    <n v="56"/>
    <n v="2553600"/>
  </r>
  <r>
    <x v="26"/>
    <x v="4"/>
    <x v="4"/>
    <s v="곡물"/>
    <s v="즉석 도정 20kg"/>
    <n v="53000"/>
    <n v="100"/>
    <n v="5300000"/>
  </r>
  <r>
    <x v="27"/>
    <x v="1"/>
    <x v="10"/>
    <s v="상의"/>
    <s v="캐주얼 스웨터"/>
    <n v="37000"/>
    <n v="90"/>
    <n v="3330000"/>
  </r>
  <r>
    <x v="28"/>
    <x v="7"/>
    <x v="6"/>
    <s v="기타육류"/>
    <s v="비프스테이크 10팩"/>
    <n v="48200"/>
    <n v="15"/>
    <n v="723000"/>
  </r>
  <r>
    <x v="29"/>
    <x v="7"/>
    <x v="4"/>
    <s v="곡물"/>
    <s v="즉석 도정 20kg"/>
    <n v="53000"/>
    <n v="67"/>
    <n v="3551000"/>
  </r>
  <r>
    <x v="30"/>
    <x v="2"/>
    <x v="2"/>
    <s v="스킨용품"/>
    <s v="수분팩"/>
    <n v="89000"/>
    <n v="88"/>
    <n v="7832000"/>
  </r>
  <r>
    <x v="31"/>
    <x v="2"/>
    <x v="2"/>
    <s v="스킨용품"/>
    <s v="세라미드화장수"/>
    <n v="25000"/>
    <n v="10"/>
    <n v="250000"/>
  </r>
  <r>
    <x v="32"/>
    <x v="2"/>
    <x v="9"/>
    <s v="메이크업"/>
    <s v="커버 메이크업 세트"/>
    <n v="98000"/>
    <n v="99"/>
    <n v="9702000"/>
  </r>
  <r>
    <x v="32"/>
    <x v="8"/>
    <x v="8"/>
    <s v="손목시계"/>
    <s v="라운드 워치"/>
    <n v="102000"/>
    <n v="10"/>
    <n v="1020000"/>
  </r>
  <r>
    <x v="32"/>
    <x v="1"/>
    <x v="10"/>
    <s v="상의"/>
    <s v="트렌치 코트"/>
    <n v="119100"/>
    <n v="23"/>
    <n v="2739300"/>
  </r>
  <r>
    <x v="32"/>
    <x v="8"/>
    <x v="3"/>
    <s v="가방"/>
    <s v="클러치백"/>
    <n v="245000"/>
    <n v="45"/>
    <n v="11025000"/>
  </r>
  <r>
    <x v="33"/>
    <x v="8"/>
    <x v="8"/>
    <s v="액세서리"/>
    <s v="목걸이 세트"/>
    <n v="256000"/>
    <n v="67"/>
    <n v="17152000"/>
  </r>
  <r>
    <x v="34"/>
    <x v="9"/>
    <x v="11"/>
    <s v="TV"/>
    <s v="42인치 LED TV"/>
    <n v="1023400"/>
    <n v="20"/>
    <n v="20468000"/>
  </r>
  <r>
    <x v="35"/>
    <x v="0"/>
    <x v="0"/>
    <s v="소파"/>
    <s v="4인 가죽소파"/>
    <n v="1245000"/>
    <n v="30"/>
    <n v="37350000"/>
  </r>
  <r>
    <x v="36"/>
    <x v="0"/>
    <x v="0"/>
    <s v="소파"/>
    <s v="코너용 소파"/>
    <n v="1250000"/>
    <n v="10"/>
    <n v="12500000"/>
  </r>
  <r>
    <x v="37"/>
    <x v="4"/>
    <x v="4"/>
    <s v="해산물"/>
    <s v="굴비 40미"/>
    <n v="52000"/>
    <n v="55"/>
    <n v="2860000"/>
  </r>
  <r>
    <x v="38"/>
    <x v="4"/>
    <x v="6"/>
    <s v="해조류"/>
    <s v="재래김 20g 20봉"/>
    <n v="45600"/>
    <n v="44"/>
    <n v="2006400"/>
  </r>
  <r>
    <x v="38"/>
    <x v="7"/>
    <x v="6"/>
    <s v="김치"/>
    <s v="돌산 갓김치 3kg"/>
    <n v="25000"/>
    <n v="90"/>
    <n v="2250000"/>
  </r>
  <r>
    <x v="38"/>
    <x v="4"/>
    <x v="4"/>
    <s v="해산물"/>
    <s v="장어 15미"/>
    <n v="43000"/>
    <n v="100"/>
    <n v="4300000"/>
  </r>
  <r>
    <x v="39"/>
    <x v="5"/>
    <x v="12"/>
    <s v="MP3"/>
    <s v="2G MP3"/>
    <n v="56000"/>
    <n v="120"/>
    <n v="6720000"/>
  </r>
  <r>
    <x v="40"/>
    <x v="0"/>
    <x v="0"/>
    <s v="수납장"/>
    <s v="다용도 수납장"/>
    <n v="78000"/>
    <n v="190"/>
    <n v="14820000"/>
  </r>
  <r>
    <x v="41"/>
    <x v="0"/>
    <x v="0"/>
    <s v="침대"/>
    <s v="퀸 라텍스 침대"/>
    <n v="1034000"/>
    <n v="50"/>
    <n v="51700000"/>
  </r>
  <r>
    <x v="42"/>
    <x v="9"/>
    <x v="11"/>
    <s v="TV"/>
    <s v="50인치 LED 스탠드형"/>
    <n v="1556000"/>
    <n v="10"/>
    <n v="15560000"/>
  </r>
  <r>
    <x v="43"/>
    <x v="4"/>
    <x v="4"/>
    <s v="과일"/>
    <s v="키위 3kg"/>
    <n v="33000"/>
    <n v="100"/>
    <n v="3300000"/>
  </r>
  <r>
    <x v="43"/>
    <x v="7"/>
    <x v="6"/>
    <s v="커피"/>
    <s v="커피믹스 1"/>
    <n v="17800"/>
    <n v="120"/>
    <n v="2136000"/>
  </r>
  <r>
    <x v="44"/>
    <x v="9"/>
    <x v="12"/>
    <s v="MP3"/>
    <s v="8G MP3"/>
    <n v="189600"/>
    <n v="10"/>
    <n v="1896000"/>
  </r>
  <r>
    <x v="45"/>
    <x v="5"/>
    <x v="5"/>
    <s v="노트북"/>
    <s v="13인치 노트북"/>
    <n v="885400"/>
    <n v="10"/>
    <n v="8854000"/>
  </r>
  <r>
    <x v="46"/>
    <x v="7"/>
    <x v="6"/>
    <s v="김치"/>
    <s v="총각김치 5kg"/>
    <n v="25000"/>
    <n v="200"/>
    <n v="5000000"/>
  </r>
  <r>
    <x v="47"/>
    <x v="2"/>
    <x v="13"/>
    <s v="세안"/>
    <s v="심층화장수"/>
    <n v="25000"/>
    <n v="100"/>
    <n v="2500000"/>
  </r>
  <r>
    <x v="48"/>
    <x v="3"/>
    <x v="3"/>
    <s v="지갑"/>
    <s v="여성 중지갑"/>
    <n v="46700"/>
    <n v="300"/>
    <n v="14010000"/>
  </r>
  <r>
    <x v="49"/>
    <x v="1"/>
    <x v="10"/>
    <s v="하의"/>
    <s v="데님 3종 세트"/>
    <n v="56000"/>
    <n v="100"/>
    <n v="5600000"/>
  </r>
  <r>
    <x v="49"/>
    <x v="1"/>
    <x v="10"/>
    <s v="상의"/>
    <s v="울니트 가디건 세트"/>
    <n v="87000"/>
    <n v="56"/>
    <n v="4872000"/>
  </r>
  <r>
    <x v="49"/>
    <x v="2"/>
    <x v="9"/>
    <s v="메이크업"/>
    <s v="커버 메이크업 세트"/>
    <n v="98000"/>
    <n v="50"/>
    <n v="4900000"/>
  </r>
  <r>
    <x v="50"/>
    <x v="3"/>
    <x v="8"/>
    <s v="손목시계"/>
    <s v="스퀘어 워치"/>
    <n v="121000"/>
    <n v="100"/>
    <n v="12100000"/>
  </r>
  <r>
    <x v="51"/>
    <x v="3"/>
    <x v="8"/>
    <s v="손목시계"/>
    <s v="스퀘어 워치"/>
    <n v="121000"/>
    <n v="40"/>
    <n v="4840000"/>
  </r>
  <r>
    <x v="52"/>
    <x v="0"/>
    <x v="0"/>
    <s v="매트리스"/>
    <s v="항균 매트리스"/>
    <n v="125000"/>
    <n v="50"/>
    <n v="6250000"/>
  </r>
  <r>
    <x v="53"/>
    <x v="1"/>
    <x v="10"/>
    <s v="상의"/>
    <s v="실버폭스코트"/>
    <n v="178000"/>
    <n v="100"/>
    <n v="17800000"/>
  </r>
  <r>
    <x v="54"/>
    <x v="0"/>
    <x v="0"/>
    <s v="매트리스"/>
    <s v="퀸 팜 라텍스"/>
    <n v="509000"/>
    <n v="20"/>
    <n v="10180000"/>
  </r>
  <r>
    <x v="55"/>
    <x v="5"/>
    <x v="14"/>
    <s v="카메라"/>
    <s v="미러리스 카메라 1500만화소"/>
    <n v="1340000"/>
    <n v="89"/>
    <n v="119260000"/>
  </r>
  <r>
    <x v="56"/>
    <x v="4"/>
    <x v="4"/>
    <s v="야채"/>
    <s v="호박 고구마 5kg"/>
    <n v="19900"/>
    <n v="20"/>
    <n v="398000"/>
  </r>
  <r>
    <x v="56"/>
    <x v="4"/>
    <x v="4"/>
    <s v="곡물"/>
    <s v="현미쌀 20kg"/>
    <n v="65700"/>
    <n v="11"/>
    <n v="722700"/>
  </r>
  <r>
    <x v="56"/>
    <x v="4"/>
    <x v="6"/>
    <s v="기타육류"/>
    <s v="치킨 세트 20봉"/>
    <n v="38800"/>
    <n v="30"/>
    <n v="1164000"/>
  </r>
  <r>
    <x v="56"/>
    <x v="0"/>
    <x v="0"/>
    <s v="수납장"/>
    <s v="서랍 수납장"/>
    <n v="102000"/>
    <n v="98"/>
    <n v="9996000"/>
  </r>
  <r>
    <x v="57"/>
    <x v="0"/>
    <x v="0"/>
    <s v="장롱"/>
    <s v="308cm 원목 장롱"/>
    <n v="1546000"/>
    <n v="56"/>
    <n v="86576000"/>
  </r>
  <r>
    <x v="58"/>
    <x v="0"/>
    <x v="0"/>
    <s v="장롱"/>
    <s v="309cm 장롱 패키지"/>
    <n v="1806000"/>
    <n v="55"/>
    <n v="99330000"/>
  </r>
  <r>
    <x v="59"/>
    <x v="2"/>
    <x v="13"/>
    <s v="세안"/>
    <s v="녹차 크린싱 폼 세트"/>
    <n v="54000"/>
    <n v="44"/>
    <n v="2376000"/>
  </r>
  <r>
    <x v="60"/>
    <x v="3"/>
    <x v="8"/>
    <s v="액세서리"/>
    <s v="링 귀걸이"/>
    <n v="65000"/>
    <n v="34"/>
    <n v="2210000"/>
  </r>
  <r>
    <x v="61"/>
    <x v="8"/>
    <x v="8"/>
    <s v="손목시계"/>
    <s v="스퀘어 워치"/>
    <n v="121000"/>
    <n v="31"/>
    <n v="3751000"/>
  </r>
  <r>
    <x v="62"/>
    <x v="8"/>
    <x v="3"/>
    <s v="가방"/>
    <s v="토드백"/>
    <n v="124000"/>
    <n v="90"/>
    <n v="11160000"/>
  </r>
  <r>
    <x v="63"/>
    <x v="3"/>
    <x v="3"/>
    <s v="가방"/>
    <s v="숄더백"/>
    <n v="154000"/>
    <n v="100"/>
    <n v="15400000"/>
  </r>
  <r>
    <x v="64"/>
    <x v="1"/>
    <x v="1"/>
    <s v="스키"/>
    <s v="스키/보드복 세트"/>
    <n v="256000"/>
    <n v="28"/>
    <n v="7168000"/>
  </r>
  <r>
    <x v="65"/>
    <x v="9"/>
    <x v="15"/>
    <s v="냉장고"/>
    <s v="일반 냉장고 800"/>
    <n v="768000"/>
    <n v="50"/>
    <n v="38400000"/>
  </r>
  <r>
    <x v="66"/>
    <x v="5"/>
    <x v="5"/>
    <s v="노트북"/>
    <s v="11인치 노트북"/>
    <n v="890000"/>
    <n v="50"/>
    <n v="44500000"/>
  </r>
  <r>
    <x v="67"/>
    <x v="7"/>
    <x v="4"/>
    <s v="과일"/>
    <s v="키위 3kg"/>
    <n v="33000"/>
    <n v="45"/>
    <n v="1485000"/>
  </r>
  <r>
    <x v="68"/>
    <x v="7"/>
    <x v="4"/>
    <s v="해산물"/>
    <s v="굴비 40미"/>
    <n v="52000"/>
    <n v="45"/>
    <n v="2340000"/>
  </r>
  <r>
    <x v="68"/>
    <x v="5"/>
    <x v="14"/>
    <s v="카메라"/>
    <s v="컴팩트 카메라 1000만화소"/>
    <n v="478000"/>
    <n v="67"/>
    <n v="32026000"/>
  </r>
  <r>
    <x v="68"/>
    <x v="6"/>
    <x v="7"/>
    <s v="스마트폰"/>
    <s v="64G 스마트폰"/>
    <n v="678000"/>
    <n v="80"/>
    <n v="54240000"/>
  </r>
  <r>
    <x v="68"/>
    <x v="0"/>
    <x v="0"/>
    <s v="소파"/>
    <s v="디럭스 3인 소파"/>
    <n v="980000"/>
    <n v="23"/>
    <n v="22540000"/>
  </r>
  <r>
    <x v="69"/>
    <x v="7"/>
    <x v="4"/>
    <s v="해산물"/>
    <s v="은갈치 10팩"/>
    <n v="56000"/>
    <n v="54"/>
    <n v="3024000"/>
  </r>
  <r>
    <x v="70"/>
    <x v="9"/>
    <x v="16"/>
    <s v="TV"/>
    <s v="50인치 LED 스탠드형"/>
    <n v="1556000"/>
    <n v="40"/>
    <n v="62240000"/>
  </r>
  <r>
    <x v="71"/>
    <x v="7"/>
    <x v="4"/>
    <s v="해산물"/>
    <s v="고등어 13팩"/>
    <n v="39900"/>
    <n v="100"/>
    <n v="3990000"/>
  </r>
  <r>
    <x v="72"/>
    <x v="0"/>
    <x v="0"/>
    <s v="수납장"/>
    <s v="다용도 수납장"/>
    <n v="78000"/>
    <n v="20"/>
    <n v="1560000"/>
  </r>
  <r>
    <x v="73"/>
    <x v="0"/>
    <x v="0"/>
    <s v="수납장"/>
    <s v="4단 수납장"/>
    <n v="154000"/>
    <n v="89"/>
    <n v="13706000"/>
  </r>
  <r>
    <x v="74"/>
    <x v="5"/>
    <x v="12"/>
    <s v="일반핸드폰"/>
    <s v="효도 핸드폰"/>
    <n v="210000"/>
    <n v="20"/>
    <n v="4200000"/>
  </r>
  <r>
    <x v="75"/>
    <x v="4"/>
    <x v="6"/>
    <s v="기타육류"/>
    <s v="비프스테이크 10팩"/>
    <n v="48200"/>
    <n v="11"/>
    <n v="530200"/>
  </r>
  <r>
    <x v="76"/>
    <x v="2"/>
    <x v="9"/>
    <s v="메이크업"/>
    <s v="립스틱 세트"/>
    <n v="28000"/>
    <n v="30"/>
    <n v="840000"/>
  </r>
  <r>
    <x v="77"/>
    <x v="2"/>
    <x v="9"/>
    <s v="메이크업"/>
    <s v="립스틱 세트"/>
    <n v="28000"/>
    <n v="98"/>
    <n v="2744000"/>
  </r>
  <r>
    <x v="78"/>
    <x v="2"/>
    <x v="2"/>
    <s v="크림"/>
    <s v="달팽이크림"/>
    <n v="43000"/>
    <n v="56"/>
    <n v="2408000"/>
  </r>
  <r>
    <x v="78"/>
    <x v="2"/>
    <x v="13"/>
    <s v="세안"/>
    <s v="에그폼 비누"/>
    <n v="53000"/>
    <n v="55"/>
    <n v="2915000"/>
  </r>
  <r>
    <x v="78"/>
    <x v="4"/>
    <x v="4"/>
    <s v="육류"/>
    <s v="갈비 5팩"/>
    <n v="56000"/>
    <n v="44"/>
    <n v="2464000"/>
  </r>
  <r>
    <x v="78"/>
    <x v="8"/>
    <x v="8"/>
    <s v="액세서리"/>
    <s v="링 귀걸이"/>
    <n v="65000"/>
    <n v="34"/>
    <n v="2210000"/>
  </r>
  <r>
    <x v="79"/>
    <x v="5"/>
    <x v="5"/>
    <s v="노트북"/>
    <s v="15인치 노트북"/>
    <n v="921000"/>
    <n v="31"/>
    <n v="28551000"/>
  </r>
  <r>
    <x v="80"/>
    <x v="7"/>
    <x v="4"/>
    <s v="육류"/>
    <s v="훈제 오리 8봉"/>
    <n v="45600"/>
    <n v="90"/>
    <n v="4104000"/>
  </r>
  <r>
    <x v="81"/>
    <x v="6"/>
    <x v="17"/>
    <s v="GPS"/>
    <s v="7인치 네비게이션"/>
    <n v="302000"/>
    <n v="100"/>
    <n v="30200000"/>
  </r>
  <r>
    <x v="82"/>
    <x v="0"/>
    <x v="0"/>
    <s v="침대"/>
    <s v="킹 라텍스 침대"/>
    <n v="1250000"/>
    <n v="28"/>
    <n v="35000000"/>
  </r>
  <r>
    <x v="83"/>
    <x v="4"/>
    <x v="6"/>
    <s v="해조류"/>
    <s v="재래김 20g 20봉"/>
    <n v="45600"/>
    <n v="50"/>
    <n v="2280000"/>
  </r>
  <r>
    <x v="84"/>
    <x v="7"/>
    <x v="4"/>
    <s v="곡물"/>
    <s v="현미쌀 20kg"/>
    <n v="65700"/>
    <n v="50"/>
    <n v="3285000"/>
  </r>
  <r>
    <x v="85"/>
    <x v="1"/>
    <x v="10"/>
    <s v="상의"/>
    <s v="후드코트"/>
    <n v="89000"/>
    <n v="45"/>
    <n v="4005000"/>
  </r>
  <r>
    <x v="86"/>
    <x v="1"/>
    <x v="10"/>
    <s v="트레이닝"/>
    <s v="다운파카 4종"/>
    <n v="123400"/>
    <n v="45"/>
    <n v="5553000"/>
  </r>
  <r>
    <x v="87"/>
    <x v="0"/>
    <x v="0"/>
    <s v="수납장"/>
    <s v="4단 수납장"/>
    <n v="154000"/>
    <n v="67"/>
    <n v="10318000"/>
  </r>
  <r>
    <x v="88"/>
    <x v="1"/>
    <x v="10"/>
    <s v="상의"/>
    <s v="실버폭스코트"/>
    <n v="178000"/>
    <n v="80"/>
    <n v="14240000"/>
  </r>
  <r>
    <x v="88"/>
    <x v="6"/>
    <x v="7"/>
    <s v="스마트폰"/>
    <s v="8G 스마트폰"/>
    <n v="513000"/>
    <n v="23"/>
    <n v="11799000"/>
  </r>
  <r>
    <x v="88"/>
    <x v="2"/>
    <x v="2"/>
    <s v="에센스"/>
    <s v="화이트닝 에센스"/>
    <n v="29000"/>
    <n v="54"/>
    <n v="1566000"/>
  </r>
  <r>
    <x v="88"/>
    <x v="4"/>
    <x v="6"/>
    <s v="해조류"/>
    <s v="재래김 20g 20봉"/>
    <n v="45600"/>
    <n v="40"/>
    <n v="1824000"/>
  </r>
  <r>
    <x v="88"/>
    <x v="2"/>
    <x v="13"/>
    <s v="세안"/>
    <s v="에그폼 비누"/>
    <n v="53000"/>
    <n v="100"/>
    <n v="5300000"/>
  </r>
  <r>
    <x v="89"/>
    <x v="0"/>
    <x v="0"/>
    <s v="매트리스"/>
    <s v="싱슬 라텍스"/>
    <n v="156000"/>
    <n v="20"/>
    <n v="3120000"/>
  </r>
  <r>
    <x v="89"/>
    <x v="9"/>
    <x v="11"/>
    <s v="TV"/>
    <s v="50인치 PDP"/>
    <n v="985100"/>
    <n v="89"/>
    <n v="87673900"/>
  </r>
  <r>
    <x v="89"/>
    <x v="3"/>
    <x v="8"/>
    <s v="순금"/>
    <s v="순금 골드 24K"/>
    <n v="1250000"/>
    <n v="20"/>
    <n v="25000000"/>
  </r>
  <r>
    <x v="89"/>
    <x v="7"/>
    <x v="4"/>
    <s v="육류"/>
    <s v="갈비 5팩"/>
    <n v="56000"/>
    <n v="11"/>
    <n v="616000"/>
  </r>
  <r>
    <x v="89"/>
    <x v="1"/>
    <x v="10"/>
    <s v="상의"/>
    <s v="실버폭스코트"/>
    <n v="178000"/>
    <n v="30"/>
    <n v="5340000"/>
  </r>
  <r>
    <x v="90"/>
    <x v="4"/>
    <x v="4"/>
    <s v="과일"/>
    <s v="한라봉 5kg"/>
    <n v="37800"/>
    <n v="98"/>
    <n v="3704400"/>
  </r>
  <r>
    <x v="91"/>
    <x v="3"/>
    <x v="8"/>
    <s v="순금"/>
    <s v="순금 골드 24K"/>
    <n v="1250000"/>
    <n v="56"/>
    <n v="70000000"/>
  </r>
  <r>
    <x v="92"/>
    <x v="5"/>
    <x v="5"/>
    <s v="모니터"/>
    <s v="27인치 LED"/>
    <n v="432000"/>
    <n v="55"/>
    <n v="23760000"/>
  </r>
  <r>
    <x v="93"/>
    <x v="0"/>
    <x v="0"/>
    <s v="장롱"/>
    <s v="260cm 러블리 장롱"/>
    <n v="767000"/>
    <n v="44"/>
    <n v="33748000"/>
  </r>
  <r>
    <x v="94"/>
    <x v="5"/>
    <x v="5"/>
    <s v="노트북"/>
    <s v="17인치 노트북"/>
    <n v="1023400"/>
    <n v="34"/>
    <n v="34795600"/>
  </r>
  <r>
    <x v="95"/>
    <x v="5"/>
    <x v="14"/>
    <s v="카메라"/>
    <s v="DSLR 렌즈교환 1000만화소"/>
    <n v="1450000"/>
    <n v="31"/>
    <n v="44950000"/>
  </r>
  <r>
    <x v="96"/>
    <x v="4"/>
    <x v="6"/>
    <s v="조리육류"/>
    <s v="햄 200g 10개"/>
    <n v="52400"/>
    <n v="90"/>
    <n v="4716000"/>
  </r>
  <r>
    <x v="96"/>
    <x v="1"/>
    <x v="1"/>
    <s v="등산의류"/>
    <s v="등산의류 6종 세트"/>
    <n v="13500"/>
    <n v="100"/>
    <n v="1350000"/>
  </r>
  <r>
    <x v="96"/>
    <x v="9"/>
    <x v="16"/>
    <s v="TV"/>
    <s v="50인치 PDP"/>
    <n v="985100"/>
    <n v="28"/>
    <n v="27582800"/>
  </r>
  <r>
    <x v="96"/>
    <x v="1"/>
    <x v="10"/>
    <s v="트레이닝"/>
    <s v="다운파카 4종"/>
    <n v="123400"/>
    <n v="56"/>
    <n v="6910400"/>
  </r>
  <r>
    <x v="96"/>
    <x v="6"/>
    <x v="7"/>
    <s v="일반핸드폰"/>
    <s v="슬라이드 핸드폰"/>
    <n v="234000"/>
    <n v="55"/>
    <n v="12870000"/>
  </r>
  <r>
    <x v="97"/>
    <x v="5"/>
    <x v="14"/>
    <s v="카메라"/>
    <s v="컴팩트 카메라 800만화소"/>
    <n v="389000"/>
    <n v="44"/>
    <n v="17116000"/>
  </r>
  <r>
    <x v="98"/>
    <x v="3"/>
    <x v="3"/>
    <s v="핸드백"/>
    <s v="그레이스 핸드백"/>
    <n v="230000"/>
    <n v="34"/>
    <n v="7820000"/>
  </r>
  <r>
    <x v="99"/>
    <x v="5"/>
    <x v="14"/>
    <s v="카메라"/>
    <s v="컴팩트 카메라 800만화소"/>
    <n v="389000"/>
    <n v="31"/>
    <n v="12059000"/>
  </r>
  <r>
    <x v="100"/>
    <x v="0"/>
    <x v="0"/>
    <s v="소파"/>
    <s v="4인 가죽소파"/>
    <n v="1245000"/>
    <n v="90"/>
    <n v="112050000"/>
  </r>
  <r>
    <x v="101"/>
    <x v="4"/>
    <x v="4"/>
    <s v="야채"/>
    <s v="호박 고구마 5kg"/>
    <n v="19900"/>
    <n v="28"/>
    <n v="557200"/>
  </r>
  <r>
    <x v="102"/>
    <x v="7"/>
    <x v="4"/>
    <s v="과일"/>
    <s v="한라봉 5kg"/>
    <n v="37800"/>
    <n v="100"/>
    <n v="3780000"/>
  </r>
  <r>
    <x v="103"/>
    <x v="4"/>
    <x v="6"/>
    <s v="기타육류"/>
    <s v="치킨 세트 20봉"/>
    <n v="38800"/>
    <n v="120"/>
    <n v="4656000"/>
  </r>
  <r>
    <x v="104"/>
    <x v="2"/>
    <x v="2"/>
    <s v="스킨용품"/>
    <s v="세라미드화장수"/>
    <n v="25000"/>
    <n v="100"/>
    <n v="2500000"/>
  </r>
  <r>
    <x v="105"/>
    <x v="7"/>
    <x v="4"/>
    <s v="해산물"/>
    <s v="장어 15미"/>
    <n v="43000"/>
    <n v="28"/>
    <n v="1204000"/>
  </r>
  <r>
    <x v="105"/>
    <x v="6"/>
    <x v="7"/>
    <s v="스마트폰"/>
    <s v="16G 스마트폰"/>
    <n v="634200"/>
    <n v="50"/>
    <n v="31710000"/>
  </r>
  <r>
    <x v="105"/>
    <x v="9"/>
    <x v="11"/>
    <s v="TV"/>
    <s v="42인치 PDP"/>
    <n v="875000"/>
    <n v="50"/>
    <n v="43750000"/>
  </r>
  <r>
    <x v="105"/>
    <x v="5"/>
    <x v="14"/>
    <s v="네비게이션"/>
    <s v="7인치 3D 네비게이션"/>
    <n v="324000"/>
    <n v="45"/>
    <n v="14580000"/>
  </r>
  <r>
    <x v="105"/>
    <x v="1"/>
    <x v="10"/>
    <s v="상의"/>
    <s v="퍼 베스트"/>
    <n v="156000"/>
    <n v="45"/>
    <n v="7020000"/>
  </r>
  <r>
    <x v="105"/>
    <x v="5"/>
    <x v="12"/>
    <s v="MP3"/>
    <s v="64G MP3"/>
    <n v="357000"/>
    <n v="67"/>
    <n v="23919000"/>
  </r>
  <r>
    <x v="106"/>
    <x v="4"/>
    <x v="4"/>
    <s v="해산물"/>
    <s v="고등어 13팩"/>
    <n v="39900"/>
    <n v="80"/>
    <n v="3192000"/>
  </r>
  <r>
    <x v="107"/>
    <x v="1"/>
    <x v="10"/>
    <s v="상의"/>
    <s v="트렌치 코트"/>
    <n v="119100"/>
    <n v="23"/>
    <n v="2739300"/>
  </r>
  <r>
    <x v="108"/>
    <x v="9"/>
    <x v="16"/>
    <s v="TV"/>
    <s v="50인치 PDP"/>
    <n v="985100"/>
    <n v="54"/>
    <n v="53195400"/>
  </r>
  <r>
    <x v="109"/>
    <x v="3"/>
    <x v="10"/>
    <s v="상의"/>
    <s v="다운코트"/>
    <n v="8900"/>
    <n v="40"/>
    <n v="356000"/>
  </r>
  <r>
    <x v="110"/>
    <x v="4"/>
    <x v="6"/>
    <s v="견과류"/>
    <s v="믹스너트 2통"/>
    <n v="28800"/>
    <n v="34"/>
    <n v="979200"/>
  </r>
  <r>
    <x v="111"/>
    <x v="7"/>
    <x v="4"/>
    <s v="야채"/>
    <s v="절임배추 20kg"/>
    <n v="25300"/>
    <n v="31"/>
    <n v="784300"/>
  </r>
  <r>
    <x v="112"/>
    <x v="2"/>
    <x v="13"/>
    <s v="스킨용품"/>
    <s v="로즈화장수"/>
    <n v="15000"/>
    <n v="100"/>
    <n v="1500000"/>
  </r>
  <r>
    <x v="113"/>
    <x v="2"/>
    <x v="2"/>
    <s v="스킨용품"/>
    <s v="세라미드화장수"/>
    <n v="25000"/>
    <n v="20"/>
    <n v="500000"/>
  </r>
  <r>
    <x v="114"/>
    <x v="9"/>
    <x v="18"/>
    <s v="전열기구"/>
    <s v="온풍기"/>
    <n v="46000"/>
    <n v="89"/>
    <n v="4094000"/>
  </r>
  <r>
    <x v="115"/>
    <x v="2"/>
    <x v="2"/>
    <s v="크림"/>
    <s v="뱀독크림"/>
    <n v="52000"/>
    <n v="20"/>
    <n v="1040000"/>
  </r>
  <r>
    <x v="116"/>
    <x v="1"/>
    <x v="10"/>
    <s v="트레이닝"/>
    <s v="다운파카 4종"/>
    <n v="123400"/>
    <n v="11"/>
    <n v="1357400"/>
  </r>
  <r>
    <x v="116"/>
    <x v="1"/>
    <x v="10"/>
    <s v="상의"/>
    <s v="라쿤 야상패팅"/>
    <n v="156000"/>
    <n v="30"/>
    <n v="4680000"/>
  </r>
  <r>
    <x v="116"/>
    <x v="4"/>
    <x v="6"/>
    <s v="견과류"/>
    <s v="호두 2봉"/>
    <n v="31000"/>
    <n v="98"/>
    <n v="3038000"/>
  </r>
  <r>
    <x v="117"/>
    <x v="7"/>
    <x v="4"/>
    <s v="육류"/>
    <s v="불고기 10팩"/>
    <n v="52300"/>
    <n v="230"/>
    <n v="12029000"/>
  </r>
  <r>
    <x v="118"/>
    <x v="4"/>
    <x v="4"/>
    <s v="해산물"/>
    <s v="은갈치 10팩"/>
    <n v="56000"/>
    <n v="400"/>
    <n v="2240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피벗 테이블1" cacheId="2" dataOnRows="1" applyNumberFormats="0" applyBorderFormats="0" applyFontFormats="0" applyPatternFormats="0" applyAlignmentFormats="0" applyWidthHeightFormats="1" dataCaption="데이터" updatedVersion="4" showMemberPropertyTips="0" useAutoFormatting="1" itemPrintTitles="1" createdVersion="1" indent="0" compact="0" compactData="0" gridDropZones="1">
  <location ref="A3:DQ17" firstHeaderRow="1" firstDataRow="2" firstDataCol="1" rowPageCount="1" colPageCount="1"/>
  <pivotFields count="8">
    <pivotField axis="axisCol" compact="0" numFmtId="14" outline="0" subtotalTop="0" showAll="0" includeNewItemsInFilter="1">
      <items count="1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t="default"/>
      </items>
    </pivotField>
    <pivotField compact="0" outline="0" subtotalTop="0" showAll="0" includeNewItemsInFilter="1" defaultSubtotal="0"/>
    <pivotField axis="axisPage" compact="0" outline="0" subtotalTop="0" showAll="0" includeNewItemsInFilter="1">
      <items count="22">
        <item m="1" x="19"/>
        <item x="4"/>
        <item m="1" x="20"/>
        <item x="0"/>
        <item x="1"/>
        <item x="2"/>
        <item x="3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numFmtId="38" outline="0" subtotalTop="0" showAll="0" includeNewItemsInFilter="1" defaultSubtotal="0"/>
    <pivotField compact="0" outline="0" subtotalTop="0" showAll="0" includeNewItemsInFilter="1" defaultSubtotal="0"/>
    <pivotField compact="0" numFmtId="3" outline="0" subtotalTop="0" showAll="0" includeNewItemsInFilter="1" defaultSubtotal="0"/>
  </pivotFields>
  <rowItems count="1">
    <i/>
  </rowItems>
  <colFields count="1">
    <field x="0"/>
  </colFields>
  <colItems count="1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 t="grand">
      <x/>
    </i>
  </colItems>
  <pageFields count="1">
    <pageField fld="2" hier="0"/>
  </page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96A0EA1-047C-4C8D-B814-F84DC12DE3D2}" name="표3" displayName="표3" ref="A3:F28" totalsRowShown="0" headerRowDxfId="9" headerRowBorderDxfId="7" tableBorderDxfId="8" totalsRowBorderDxfId="6" headerRowCellStyle="표준 2">
  <autoFilter ref="A3:F28" xr:uid="{F96A0EA1-047C-4C8D-B814-F84DC12DE3D2}"/>
  <tableColumns count="6">
    <tableColumn id="1" xr3:uid="{89633180-0191-4002-A3ED-068788576FE4}" name="전표번호" dataDxfId="5" dataCellStyle="표준 2"/>
    <tableColumn id="2" xr3:uid="{CD1BD259-5B6E-4CA1-8110-33BE4F95A2DD}" name="일자" dataDxfId="4" dataCellStyle="표준 2"/>
    <tableColumn id="3" xr3:uid="{F5BB08A8-CED7-4378-A7B2-0F6DFA719038}" name="당당자" dataDxfId="3" dataCellStyle="표준 2"/>
    <tableColumn id="4" xr3:uid="{8A2D95B0-8021-4885-8DED-EBBC7D86DC35}" name="거래처" dataDxfId="2" dataCellStyle="표준 2"/>
    <tableColumn id="5" xr3:uid="{638ABD74-BD08-4090-BC4E-7BF01AE1209E}" name="금액" dataDxfId="1" dataCellStyle="쉼표 [0] 3"/>
    <tableColumn id="6" xr3:uid="{E55C8A3A-9822-47D6-8205-B0EAA183DD3B}" name="입금방법" dataDxfId="0" dataCellStyle="표준 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노랑">
      <a:dk1>
        <a:sysClr val="windowText" lastClr="000000"/>
      </a:dk1>
      <a:lt1>
        <a:sysClr val="window" lastClr="FFFFFF"/>
      </a:lt1>
      <a:dk2>
        <a:srgbClr val="39302A"/>
      </a:dk2>
      <a:lt2>
        <a:srgbClr val="E5DEDB"/>
      </a:lt2>
      <a:accent1>
        <a:srgbClr val="FFCA08"/>
      </a:accent1>
      <a:accent2>
        <a:srgbClr val="F8931D"/>
      </a:accent2>
      <a:accent3>
        <a:srgbClr val="CE8D3E"/>
      </a:accent3>
      <a:accent4>
        <a:srgbClr val="EC7016"/>
      </a:accent4>
      <a:accent5>
        <a:srgbClr val="E64823"/>
      </a:accent5>
      <a:accent6>
        <a:srgbClr val="9C6A6A"/>
      </a:accent6>
      <a:hlink>
        <a:srgbClr val="2998E3"/>
      </a:hlink>
      <a:folHlink>
        <a:srgbClr val="7F723D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Q17"/>
  <sheetViews>
    <sheetView workbookViewId="0"/>
  </sheetViews>
  <sheetFormatPr defaultRowHeight="14.4"/>
  <cols>
    <col min="1" max="1" width="4.8984375" bestFit="1" customWidth="1"/>
    <col min="2" max="120" width="11.3984375" bestFit="1" customWidth="1"/>
    <col min="121" max="121" width="6.59765625" bestFit="1" customWidth="1"/>
  </cols>
  <sheetData>
    <row r="1" spans="1:121">
      <c r="A1" s="8" t="s">
        <v>3</v>
      </c>
      <c r="B1" s="9" t="s">
        <v>4</v>
      </c>
    </row>
    <row r="3" spans="1:121">
      <c r="A3" s="1"/>
      <c r="B3" s="3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5"/>
    </row>
    <row r="4" spans="1:121">
      <c r="A4" s="12"/>
      <c r="B4" s="4">
        <v>40182</v>
      </c>
      <c r="C4" s="6">
        <v>40183</v>
      </c>
      <c r="D4" s="6">
        <v>40184</v>
      </c>
      <c r="E4" s="6">
        <v>40185</v>
      </c>
      <c r="F4" s="6">
        <v>40186</v>
      </c>
      <c r="G4" s="6">
        <v>40191</v>
      </c>
      <c r="H4" s="6">
        <v>40192</v>
      </c>
      <c r="I4" s="6">
        <v>40193</v>
      </c>
      <c r="J4" s="6">
        <v>40194</v>
      </c>
      <c r="K4" s="6">
        <v>40195</v>
      </c>
      <c r="L4" s="6">
        <v>40196</v>
      </c>
      <c r="M4" s="6">
        <v>40197</v>
      </c>
      <c r="N4" s="6">
        <v>40198</v>
      </c>
      <c r="O4" s="6">
        <v>40203</v>
      </c>
      <c r="P4" s="6">
        <v>40210</v>
      </c>
      <c r="Q4" s="6">
        <v>40211</v>
      </c>
      <c r="R4" s="6">
        <v>40212</v>
      </c>
      <c r="S4" s="6">
        <v>40213</v>
      </c>
      <c r="T4" s="6">
        <v>40214</v>
      </c>
      <c r="U4" s="6">
        <v>40215</v>
      </c>
      <c r="V4" s="6">
        <v>40216</v>
      </c>
      <c r="W4" s="6">
        <v>40217</v>
      </c>
      <c r="X4" s="6">
        <v>40218</v>
      </c>
      <c r="Y4" s="6">
        <v>40219</v>
      </c>
      <c r="Z4" s="6">
        <v>40220</v>
      </c>
      <c r="AA4" s="6">
        <v>40221</v>
      </c>
      <c r="AB4" s="6">
        <v>40222</v>
      </c>
      <c r="AC4" s="6">
        <v>40229</v>
      </c>
      <c r="AD4" s="6">
        <v>40230</v>
      </c>
      <c r="AE4" s="6">
        <v>40231</v>
      </c>
      <c r="AF4" s="6">
        <v>40232</v>
      </c>
      <c r="AG4" s="6">
        <v>40233</v>
      </c>
      <c r="AH4" s="6">
        <v>40234</v>
      </c>
      <c r="AI4" s="6">
        <v>40240</v>
      </c>
      <c r="AJ4" s="6">
        <v>40241</v>
      </c>
      <c r="AK4" s="6">
        <v>40242</v>
      </c>
      <c r="AL4" s="6">
        <v>40243</v>
      </c>
      <c r="AM4" s="6">
        <v>40244</v>
      </c>
      <c r="AN4" s="6">
        <v>40246</v>
      </c>
      <c r="AO4" s="6">
        <v>40247</v>
      </c>
      <c r="AP4" s="6">
        <v>40248</v>
      </c>
      <c r="AQ4" s="6">
        <v>40249</v>
      </c>
      <c r="AR4" s="6">
        <v>40250</v>
      </c>
      <c r="AS4" s="6">
        <v>40257</v>
      </c>
      <c r="AT4" s="6">
        <v>40258</v>
      </c>
      <c r="AU4" s="6">
        <v>40259</v>
      </c>
      <c r="AV4" s="6">
        <v>40260</v>
      </c>
      <c r="AW4" s="6">
        <v>40261</v>
      </c>
      <c r="AX4" s="6">
        <v>40262</v>
      </c>
      <c r="AY4" s="6">
        <v>40263</v>
      </c>
      <c r="AZ4" s="6">
        <v>40271</v>
      </c>
      <c r="BA4" s="6">
        <v>40272</v>
      </c>
      <c r="BB4" s="6">
        <v>40273</v>
      </c>
      <c r="BC4" s="6">
        <v>40274</v>
      </c>
      <c r="BD4" s="6">
        <v>40275</v>
      </c>
      <c r="BE4" s="6">
        <v>40276</v>
      </c>
      <c r="BF4" s="6">
        <v>40277</v>
      </c>
      <c r="BG4" s="6">
        <v>40283</v>
      </c>
      <c r="BH4" s="6">
        <v>40284</v>
      </c>
      <c r="BI4" s="6">
        <v>40285</v>
      </c>
      <c r="BJ4" s="6">
        <v>40286</v>
      </c>
      <c r="BK4" s="6">
        <v>40287</v>
      </c>
      <c r="BL4" s="6">
        <v>40288</v>
      </c>
      <c r="BM4" s="6">
        <v>40293</v>
      </c>
      <c r="BN4" s="6">
        <v>40294</v>
      </c>
      <c r="BO4" s="6">
        <v>40295</v>
      </c>
      <c r="BP4" s="6">
        <v>40296</v>
      </c>
      <c r="BQ4" s="6">
        <v>40297</v>
      </c>
      <c r="BR4" s="6">
        <v>40298</v>
      </c>
      <c r="BS4" s="6">
        <v>40300</v>
      </c>
      <c r="BT4" s="6">
        <v>40301</v>
      </c>
      <c r="BU4" s="6">
        <v>40302</v>
      </c>
      <c r="BV4" s="6">
        <v>40303</v>
      </c>
      <c r="BW4" s="6">
        <v>40304</v>
      </c>
      <c r="BX4" s="6">
        <v>40305</v>
      </c>
      <c r="BY4" s="6">
        <v>40306</v>
      </c>
      <c r="BZ4" s="6">
        <v>40307</v>
      </c>
      <c r="CA4" s="6">
        <v>40308</v>
      </c>
      <c r="CB4" s="6">
        <v>40309</v>
      </c>
      <c r="CC4" s="6">
        <v>40316</v>
      </c>
      <c r="CD4" s="6">
        <v>40317</v>
      </c>
      <c r="CE4" s="6">
        <v>40318</v>
      </c>
      <c r="CF4" s="6">
        <v>40319</v>
      </c>
      <c r="CG4" s="6">
        <v>40320</v>
      </c>
      <c r="CH4" s="6">
        <v>40321</v>
      </c>
      <c r="CI4" s="6">
        <v>40322</v>
      </c>
      <c r="CJ4" s="6">
        <v>40323</v>
      </c>
      <c r="CK4" s="6">
        <v>40324</v>
      </c>
      <c r="CL4" s="6">
        <v>40325</v>
      </c>
      <c r="CM4" s="6">
        <v>40330</v>
      </c>
      <c r="CN4" s="6">
        <v>40331</v>
      </c>
      <c r="CO4" s="6">
        <v>40332</v>
      </c>
      <c r="CP4" s="6">
        <v>40333</v>
      </c>
      <c r="CQ4" s="6">
        <v>40334</v>
      </c>
      <c r="CR4" s="6">
        <v>40335</v>
      </c>
      <c r="CS4" s="6">
        <v>40336</v>
      </c>
      <c r="CT4" s="6">
        <v>40337</v>
      </c>
      <c r="CU4" s="6">
        <v>40338</v>
      </c>
      <c r="CV4" s="6">
        <v>40339</v>
      </c>
      <c r="CW4" s="6">
        <v>40340</v>
      </c>
      <c r="CX4" s="6">
        <v>40341</v>
      </c>
      <c r="CY4" s="6">
        <v>40342</v>
      </c>
      <c r="CZ4" s="6">
        <v>40343</v>
      </c>
      <c r="DA4" s="6">
        <v>40344</v>
      </c>
      <c r="DB4" s="6">
        <v>40345</v>
      </c>
      <c r="DC4" s="6">
        <v>40346</v>
      </c>
      <c r="DD4" s="6">
        <v>40347</v>
      </c>
      <c r="DE4" s="6">
        <v>40348</v>
      </c>
      <c r="DF4" s="6">
        <v>40349</v>
      </c>
      <c r="DG4" s="6">
        <v>40350</v>
      </c>
      <c r="DH4" s="6">
        <v>40351</v>
      </c>
      <c r="DI4" s="6">
        <v>40352</v>
      </c>
      <c r="DJ4" s="6">
        <v>40353</v>
      </c>
      <c r="DK4" s="6">
        <v>40354</v>
      </c>
      <c r="DL4" s="6">
        <v>40355</v>
      </c>
      <c r="DM4" s="6">
        <v>40356</v>
      </c>
      <c r="DN4" s="6">
        <v>40357</v>
      </c>
      <c r="DO4" s="6">
        <v>40358</v>
      </c>
      <c r="DP4" s="6">
        <v>40359</v>
      </c>
      <c r="DQ4" s="7" t="s">
        <v>1</v>
      </c>
    </row>
    <row r="5" spans="1:121">
      <c r="A5" s="1"/>
      <c r="B5" s="1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5"/>
    </row>
    <row r="6" spans="1:121">
      <c r="A6" s="12"/>
      <c r="B6" s="12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4"/>
    </row>
    <row r="7" spans="1:121">
      <c r="A7" s="12"/>
      <c r="B7" s="12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4"/>
    </row>
    <row r="8" spans="1:121">
      <c r="A8" s="12"/>
      <c r="B8" s="12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4"/>
    </row>
    <row r="9" spans="1:121">
      <c r="A9" s="12"/>
      <c r="B9" s="12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4"/>
    </row>
    <row r="10" spans="1:121">
      <c r="A10" s="12"/>
      <c r="B10" s="12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4"/>
    </row>
    <row r="11" spans="1:121">
      <c r="A11" s="12"/>
      <c r="B11" s="12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4"/>
    </row>
    <row r="12" spans="1:121">
      <c r="A12" s="12"/>
      <c r="B12" s="12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4"/>
    </row>
    <row r="13" spans="1:121">
      <c r="A13" s="12"/>
      <c r="B13" s="12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4"/>
    </row>
    <row r="14" spans="1:121">
      <c r="A14" s="12"/>
      <c r="B14" s="12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4"/>
    </row>
    <row r="15" spans="1:121">
      <c r="A15" s="12"/>
      <c r="B15" s="12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4"/>
    </row>
    <row r="16" spans="1:121">
      <c r="A16" s="12"/>
      <c r="B16" s="12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4"/>
    </row>
    <row r="17" spans="1:121">
      <c r="A17" s="15"/>
      <c r="B17" s="15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7"/>
    </row>
  </sheetData>
  <phoneticPr fontId="9" type="noConversion"/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5437B-A13E-48B3-9F52-2CE20CB06BA0}">
  <dimension ref="A1:H24"/>
  <sheetViews>
    <sheetView showWhiteSpace="0" zoomScaleNormal="100" workbookViewId="0">
      <selection activeCell="M15" sqref="M15"/>
    </sheetView>
  </sheetViews>
  <sheetFormatPr defaultRowHeight="17.399999999999999"/>
  <cols>
    <col min="1" max="2" width="8.796875" style="33"/>
    <col min="3" max="3" width="13.5" style="33" bestFit="1" customWidth="1"/>
    <col min="4" max="4" width="11.69921875" style="33" bestFit="1" customWidth="1"/>
    <col min="5" max="5" width="11.8984375" style="33" customWidth="1"/>
    <col min="6" max="6" width="10.59765625" style="33" customWidth="1"/>
    <col min="7" max="7" width="3.5" style="33" customWidth="1"/>
    <col min="8" max="8" width="5.796875" style="33" customWidth="1"/>
    <col min="9" max="16384" width="8.796875" style="33"/>
  </cols>
  <sheetData>
    <row r="1" spans="1:8" ht="27" customHeight="1" thickBot="1">
      <c r="A1" s="186" t="s">
        <v>213</v>
      </c>
      <c r="B1" s="186"/>
      <c r="C1" s="186"/>
      <c r="D1" s="186"/>
      <c r="E1" s="186"/>
      <c r="F1" s="186"/>
    </row>
    <row r="2" spans="1:8" ht="18" thickBot="1">
      <c r="E2" s="79" t="s">
        <v>214</v>
      </c>
      <c r="F2" s="80"/>
    </row>
    <row r="3" spans="1:8" ht="18" thickBot="1">
      <c r="E3" s="81"/>
      <c r="F3" s="82"/>
    </row>
    <row r="4" spans="1:8" ht="20.25" customHeight="1">
      <c r="A4" s="197" t="s">
        <v>30</v>
      </c>
      <c r="B4" s="197" t="s">
        <v>215</v>
      </c>
      <c r="C4" s="198" t="s">
        <v>216</v>
      </c>
      <c r="D4" s="199" t="s">
        <v>217</v>
      </c>
      <c r="E4" s="200" t="s">
        <v>218</v>
      </c>
      <c r="G4" s="33" t="s">
        <v>241</v>
      </c>
    </row>
    <row r="5" spans="1:8" ht="18.75" customHeight="1">
      <c r="A5" s="193" t="s">
        <v>219</v>
      </c>
      <c r="B5" s="193" t="s">
        <v>220</v>
      </c>
      <c r="C5" s="194">
        <v>3560000</v>
      </c>
      <c r="D5" s="195"/>
      <c r="E5" s="196"/>
      <c r="H5" s="33" t="s">
        <v>244</v>
      </c>
    </row>
    <row r="6" spans="1:8" ht="18.75" customHeight="1">
      <c r="A6" s="83" t="s">
        <v>221</v>
      </c>
      <c r="B6" s="83" t="s">
        <v>222</v>
      </c>
      <c r="C6" s="84">
        <v>13000000</v>
      </c>
      <c r="D6" s="195"/>
      <c r="E6" s="196"/>
      <c r="G6" s="33" t="s">
        <v>242</v>
      </c>
    </row>
    <row r="7" spans="1:8" ht="18.75" customHeight="1">
      <c r="A7" s="83" t="s">
        <v>223</v>
      </c>
      <c r="B7" s="83" t="s">
        <v>224</v>
      </c>
      <c r="C7" s="84">
        <v>11400000</v>
      </c>
      <c r="D7" s="195"/>
      <c r="E7" s="196"/>
      <c r="H7" s="33" t="s">
        <v>245</v>
      </c>
    </row>
    <row r="8" spans="1:8" ht="18.75" customHeight="1">
      <c r="A8" s="83" t="s">
        <v>225</v>
      </c>
      <c r="B8" s="83" t="s">
        <v>220</v>
      </c>
      <c r="C8" s="84">
        <v>7660000</v>
      </c>
      <c r="D8" s="195"/>
      <c r="E8" s="196"/>
      <c r="G8" s="33" t="s">
        <v>243</v>
      </c>
    </row>
    <row r="9" spans="1:8" ht="18.75" customHeight="1">
      <c r="A9" s="83" t="s">
        <v>226</v>
      </c>
      <c r="B9" s="83" t="s">
        <v>222</v>
      </c>
      <c r="C9" s="84">
        <v>5780000</v>
      </c>
      <c r="D9" s="195"/>
      <c r="E9" s="196"/>
      <c r="H9" s="33" t="s">
        <v>246</v>
      </c>
    </row>
    <row r="10" spans="1:8" ht="18.75" customHeight="1">
      <c r="A10" s="83" t="s">
        <v>227</v>
      </c>
      <c r="B10" s="83" t="s">
        <v>224</v>
      </c>
      <c r="C10" s="84">
        <v>8910000</v>
      </c>
      <c r="D10" s="195"/>
      <c r="E10" s="196"/>
    </row>
    <row r="11" spans="1:8" ht="18.75" customHeight="1">
      <c r="A11" s="83" t="s">
        <v>228</v>
      </c>
      <c r="B11" s="83" t="s">
        <v>222</v>
      </c>
      <c r="C11" s="84">
        <v>6780000</v>
      </c>
      <c r="D11" s="195"/>
      <c r="E11" s="196"/>
    </row>
    <row r="12" spans="1:8" ht="18.75" customHeight="1">
      <c r="A12" s="83" t="s">
        <v>229</v>
      </c>
      <c r="B12" s="83" t="s">
        <v>220</v>
      </c>
      <c r="C12" s="84">
        <v>3450000</v>
      </c>
      <c r="D12" s="195"/>
      <c r="E12" s="196"/>
    </row>
    <row r="13" spans="1:8" ht="18.75" customHeight="1">
      <c r="A13" s="83" t="s">
        <v>230</v>
      </c>
      <c r="B13" s="83" t="s">
        <v>224</v>
      </c>
      <c r="C13" s="84">
        <v>5120000</v>
      </c>
      <c r="D13" s="195"/>
      <c r="E13" s="196"/>
    </row>
    <row r="14" spans="1:8" ht="18.75" customHeight="1">
      <c r="A14" s="83" t="s">
        <v>231</v>
      </c>
      <c r="B14" s="83" t="s">
        <v>222</v>
      </c>
      <c r="C14" s="84">
        <v>12100000</v>
      </c>
      <c r="D14" s="195"/>
      <c r="E14" s="196"/>
    </row>
    <row r="15" spans="1:8" ht="18.75" customHeight="1">
      <c r="A15" s="83" t="s">
        <v>232</v>
      </c>
      <c r="B15" s="83" t="s">
        <v>220</v>
      </c>
      <c r="C15" s="84">
        <v>4300000</v>
      </c>
      <c r="D15" s="195"/>
      <c r="E15" s="196"/>
    </row>
    <row r="16" spans="1:8" ht="18.75" customHeight="1">
      <c r="A16" s="83" t="s">
        <v>233</v>
      </c>
      <c r="B16" s="83" t="s">
        <v>224</v>
      </c>
      <c r="C16" s="84">
        <v>3220000</v>
      </c>
      <c r="D16" s="195"/>
      <c r="E16" s="196"/>
    </row>
    <row r="17" spans="1:5" ht="18.75" customHeight="1">
      <c r="A17" s="85" t="s">
        <v>234</v>
      </c>
      <c r="B17" s="83" t="s">
        <v>220</v>
      </c>
      <c r="C17" s="84">
        <v>2450000</v>
      </c>
      <c r="D17" s="195"/>
      <c r="E17" s="196"/>
    </row>
    <row r="18" spans="1:5" ht="18.75" customHeight="1">
      <c r="A18" s="85" t="s">
        <v>235</v>
      </c>
      <c r="B18" s="83" t="s">
        <v>222</v>
      </c>
      <c r="C18" s="84">
        <v>1340000</v>
      </c>
      <c r="D18" s="195"/>
      <c r="E18" s="196"/>
    </row>
    <row r="19" spans="1:5" ht="18.75" customHeight="1">
      <c r="A19" s="85" t="s">
        <v>236</v>
      </c>
      <c r="B19" s="83" t="s">
        <v>224</v>
      </c>
      <c r="C19" s="84">
        <v>3110000</v>
      </c>
      <c r="D19" s="195"/>
      <c r="E19" s="196"/>
    </row>
    <row r="20" spans="1:5" ht="18.75" customHeight="1">
      <c r="A20" s="85" t="s">
        <v>237</v>
      </c>
      <c r="B20" s="83" t="s">
        <v>220</v>
      </c>
      <c r="C20" s="84">
        <v>5660000</v>
      </c>
      <c r="D20" s="195"/>
      <c r="E20" s="196"/>
    </row>
    <row r="21" spans="1:5" ht="18.75" customHeight="1">
      <c r="A21" s="85" t="s">
        <v>238</v>
      </c>
      <c r="B21" s="83" t="s">
        <v>222</v>
      </c>
      <c r="C21" s="84">
        <v>4520000</v>
      </c>
      <c r="D21" s="195"/>
      <c r="E21" s="196"/>
    </row>
    <row r="22" spans="1:5" ht="18.75" customHeight="1">
      <c r="A22" s="85" t="s">
        <v>239</v>
      </c>
      <c r="B22" s="83" t="s">
        <v>220</v>
      </c>
      <c r="C22" s="84">
        <v>1980000</v>
      </c>
      <c r="D22" s="195"/>
      <c r="E22" s="196"/>
    </row>
    <row r="23" spans="1:5" ht="18.75" customHeight="1">
      <c r="A23" s="85" t="s">
        <v>158</v>
      </c>
      <c r="B23" s="83" t="s">
        <v>224</v>
      </c>
      <c r="C23" s="84">
        <v>7210000</v>
      </c>
      <c r="D23" s="195"/>
      <c r="E23" s="196"/>
    </row>
    <row r="24" spans="1:5" ht="18.75" customHeight="1">
      <c r="A24" s="190" t="s">
        <v>240</v>
      </c>
      <c r="B24" s="191" t="s">
        <v>220</v>
      </c>
      <c r="C24" s="192">
        <v>5110000</v>
      </c>
      <c r="D24" s="195"/>
      <c r="E24" s="196"/>
    </row>
  </sheetData>
  <mergeCells count="1">
    <mergeCell ref="A1:F1"/>
  </mergeCells>
  <phoneticPr fontId="9" type="noConversion"/>
  <conditionalFormatting sqref="A5:E24">
    <cfRule type="expression" dxfId="10" priority="1">
      <formula>MOD(ROW()-4,5)=0</formula>
    </cfRule>
  </conditionalFormatting>
  <pageMargins left="0.7" right="0.7" top="0.75" bottom="0.75" header="0.3" footer="0.3"/>
  <pageSetup paperSize="9" orientation="landscape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ECFF9-E8AC-4A3C-A7D4-16FFD85A8B10}">
  <sheetPr>
    <pageSetUpPr fitToPage="1"/>
  </sheetPr>
  <dimension ref="A1:P28"/>
  <sheetViews>
    <sheetView zoomScalePageLayoutView="98" workbookViewId="0">
      <selection activeCell="R9" sqref="R9"/>
    </sheetView>
  </sheetViews>
  <sheetFormatPr defaultColWidth="8.8984375" defaultRowHeight="17.399999999999999"/>
  <cols>
    <col min="1" max="1" width="3.8984375" style="45" bestFit="1" customWidth="1"/>
    <col min="2" max="2" width="7.296875" style="45" customWidth="1"/>
    <col min="3" max="3" width="9.09765625" style="45" customWidth="1"/>
    <col min="4" max="4" width="10.5" style="45" bestFit="1" customWidth="1"/>
    <col min="5" max="6" width="9.09765625" style="45" customWidth="1"/>
    <col min="7" max="7" width="9" style="45" customWidth="1"/>
    <col min="8" max="8" width="2" style="45" customWidth="1"/>
    <col min="9" max="9" width="11.3984375" style="45" bestFit="1" customWidth="1"/>
    <col min="10" max="13" width="9.09765625" style="45" bestFit="1" customWidth="1"/>
    <col min="14" max="16384" width="8.8984375" style="45"/>
  </cols>
  <sheetData>
    <row r="1" spans="1:16" ht="29.25" customHeight="1">
      <c r="B1" s="187" t="s">
        <v>247</v>
      </c>
      <c r="C1" s="187"/>
      <c r="D1" s="187"/>
      <c r="E1" s="187"/>
      <c r="F1" s="187"/>
      <c r="G1" s="187"/>
      <c r="H1" s="86"/>
    </row>
    <row r="2" spans="1:16" ht="18.75" customHeight="1"/>
    <row r="3" spans="1:16" ht="20.25" customHeight="1">
      <c r="A3" s="87" t="s">
        <v>248</v>
      </c>
      <c r="B3" s="87" t="s">
        <v>249</v>
      </c>
      <c r="C3" s="87" t="s">
        <v>250</v>
      </c>
      <c r="D3" s="87" t="s">
        <v>251</v>
      </c>
      <c r="E3" s="87" t="s">
        <v>252</v>
      </c>
      <c r="F3" s="87" t="s">
        <v>253</v>
      </c>
      <c r="G3" s="87" t="s">
        <v>254</v>
      </c>
      <c r="I3" s="88"/>
      <c r="J3" s="89" t="s">
        <v>250</v>
      </c>
      <c r="K3" s="89" t="s">
        <v>251</v>
      </c>
      <c r="L3" s="89" t="s">
        <v>252</v>
      </c>
      <c r="M3" s="89" t="s">
        <v>253</v>
      </c>
    </row>
    <row r="4" spans="1:16">
      <c r="A4" s="49">
        <v>1</v>
      </c>
      <c r="B4" s="49" t="s">
        <v>255</v>
      </c>
      <c r="C4" s="49">
        <v>90</v>
      </c>
      <c r="D4" s="49">
        <v>88</v>
      </c>
      <c r="E4" s="49">
        <v>89</v>
      </c>
      <c r="F4" s="49">
        <v>92</v>
      </c>
      <c r="G4" s="49">
        <f t="shared" ref="G4:G19" si="0">SUM(C4:F4)</f>
        <v>359</v>
      </c>
      <c r="I4" s="89" t="s">
        <v>256</v>
      </c>
      <c r="J4" s="90"/>
      <c r="K4" s="90"/>
      <c r="L4" s="90"/>
      <c r="M4" s="90"/>
    </row>
    <row r="5" spans="1:16">
      <c r="A5" s="49">
        <v>2</v>
      </c>
      <c r="B5" s="49" t="s">
        <v>257</v>
      </c>
      <c r="C5" s="49">
        <v>60</v>
      </c>
      <c r="D5" s="49">
        <v>80</v>
      </c>
      <c r="E5" s="49">
        <v>78</v>
      </c>
      <c r="F5" s="49">
        <v>80</v>
      </c>
      <c r="G5" s="49">
        <f t="shared" si="0"/>
        <v>298</v>
      </c>
      <c r="I5" s="89" t="s">
        <v>258</v>
      </c>
      <c r="J5" s="90"/>
      <c r="K5" s="90"/>
      <c r="L5" s="90"/>
      <c r="M5" s="90"/>
    </row>
    <row r="6" spans="1:16">
      <c r="A6" s="49">
        <v>3</v>
      </c>
      <c r="B6" s="49" t="s">
        <v>259</v>
      </c>
      <c r="C6" s="49">
        <v>85</v>
      </c>
      <c r="D6" s="49">
        <v>0</v>
      </c>
      <c r="E6" s="49">
        <v>87</v>
      </c>
      <c r="F6" s="49">
        <v>0</v>
      </c>
      <c r="G6" s="49">
        <f t="shared" si="0"/>
        <v>172</v>
      </c>
    </row>
    <row r="7" spans="1:16">
      <c r="A7" s="49">
        <v>4</v>
      </c>
      <c r="B7" s="49" t="s">
        <v>260</v>
      </c>
      <c r="C7" s="49">
        <v>60</v>
      </c>
      <c r="D7" s="49">
        <v>40</v>
      </c>
      <c r="E7" s="49">
        <v>90</v>
      </c>
      <c r="F7" s="49">
        <v>82</v>
      </c>
      <c r="G7" s="49">
        <f t="shared" si="0"/>
        <v>272</v>
      </c>
      <c r="I7" s="88"/>
      <c r="J7" s="91" t="s">
        <v>250</v>
      </c>
      <c r="K7" s="91" t="s">
        <v>251</v>
      </c>
      <c r="L7" s="91" t="s">
        <v>252</v>
      </c>
      <c r="M7" s="91" t="s">
        <v>253</v>
      </c>
    </row>
    <row r="8" spans="1:16">
      <c r="A8" s="49">
        <v>5</v>
      </c>
      <c r="B8" s="49" t="s">
        <v>261</v>
      </c>
      <c r="C8" s="49">
        <v>60</v>
      </c>
      <c r="D8" s="49">
        <v>80</v>
      </c>
      <c r="E8" s="49">
        <v>60</v>
      </c>
      <c r="F8" s="49">
        <v>56</v>
      </c>
      <c r="G8" s="49">
        <f t="shared" si="0"/>
        <v>256</v>
      </c>
      <c r="I8" s="92" t="s">
        <v>262</v>
      </c>
      <c r="J8" s="49"/>
      <c r="K8" s="49"/>
      <c r="L8" s="49"/>
      <c r="M8" s="49"/>
    </row>
    <row r="9" spans="1:16">
      <c r="A9" s="49">
        <v>6</v>
      </c>
      <c r="B9" s="49" t="s">
        <v>263</v>
      </c>
      <c r="C9" s="49">
        <v>0</v>
      </c>
      <c r="D9" s="49">
        <v>45</v>
      </c>
      <c r="E9" s="49">
        <v>50</v>
      </c>
      <c r="F9" s="49">
        <v>85</v>
      </c>
      <c r="G9" s="49">
        <f t="shared" si="0"/>
        <v>180</v>
      </c>
      <c r="I9" s="93" t="s">
        <v>264</v>
      </c>
      <c r="J9" s="49"/>
      <c r="K9" s="49"/>
      <c r="L9" s="49"/>
      <c r="M9" s="49"/>
    </row>
    <row r="10" spans="1:16">
      <c r="A10" s="49">
        <v>7</v>
      </c>
      <c r="B10" s="49" t="s">
        <v>265</v>
      </c>
      <c r="C10" s="49">
        <v>78</v>
      </c>
      <c r="D10" s="49">
        <v>46</v>
      </c>
      <c r="E10" s="49">
        <v>85</v>
      </c>
      <c r="F10" s="49">
        <v>78</v>
      </c>
      <c r="G10" s="49">
        <f t="shared" si="0"/>
        <v>287</v>
      </c>
      <c r="I10" s="54"/>
      <c r="J10" s="54"/>
      <c r="K10" s="54"/>
      <c r="L10" s="54"/>
      <c r="M10" s="54"/>
    </row>
    <row r="11" spans="1:16">
      <c r="A11" s="49">
        <v>8</v>
      </c>
      <c r="B11" s="49" t="s">
        <v>266</v>
      </c>
      <c r="C11" s="49">
        <v>60</v>
      </c>
      <c r="D11" s="49">
        <v>75</v>
      </c>
      <c r="E11" s="49">
        <v>80</v>
      </c>
      <c r="F11" s="49">
        <v>78</v>
      </c>
      <c r="G11" s="49">
        <f t="shared" si="0"/>
        <v>293</v>
      </c>
      <c r="I11" s="94" t="s">
        <v>277</v>
      </c>
      <c r="J11" s="94"/>
      <c r="K11" s="94"/>
      <c r="L11" s="94"/>
      <c r="M11" s="94"/>
      <c r="N11" s="94"/>
      <c r="O11" s="94"/>
      <c r="P11" s="94"/>
    </row>
    <row r="12" spans="1:16">
      <c r="A12" s="49">
        <v>9</v>
      </c>
      <c r="B12" s="49" t="s">
        <v>267</v>
      </c>
      <c r="C12" s="49">
        <v>89</v>
      </c>
      <c r="D12" s="49">
        <v>63</v>
      </c>
      <c r="E12" s="49">
        <v>65</v>
      </c>
      <c r="F12" s="49">
        <v>90</v>
      </c>
      <c r="G12" s="49">
        <f t="shared" si="0"/>
        <v>307</v>
      </c>
      <c r="I12" s="45" t="s">
        <v>278</v>
      </c>
      <c r="N12" s="94"/>
      <c r="O12" s="94"/>
      <c r="P12" s="94"/>
    </row>
    <row r="13" spans="1:16">
      <c r="A13" s="49">
        <v>10</v>
      </c>
      <c r="B13" s="49" t="s">
        <v>268</v>
      </c>
      <c r="C13" s="49">
        <v>85</v>
      </c>
      <c r="D13" s="49">
        <v>90</v>
      </c>
      <c r="E13" s="49">
        <v>90</v>
      </c>
      <c r="F13" s="49">
        <v>80</v>
      </c>
      <c r="G13" s="49">
        <f t="shared" si="0"/>
        <v>345</v>
      </c>
      <c r="I13" s="94"/>
      <c r="J13" s="94" t="s">
        <v>275</v>
      </c>
      <c r="K13" s="94"/>
      <c r="L13" s="94"/>
      <c r="M13" s="94"/>
      <c r="N13" s="94"/>
      <c r="O13" s="94"/>
      <c r="P13" s="94"/>
    </row>
    <row r="14" spans="1:16">
      <c r="A14" s="49">
        <v>11</v>
      </c>
      <c r="B14" s="49" t="s">
        <v>269</v>
      </c>
      <c r="C14" s="49">
        <v>75</v>
      </c>
      <c r="D14" s="49">
        <v>95</v>
      </c>
      <c r="E14" s="49">
        <v>95</v>
      </c>
      <c r="F14" s="49">
        <v>90</v>
      </c>
      <c r="G14" s="49">
        <f t="shared" si="0"/>
        <v>355</v>
      </c>
      <c r="I14" s="94"/>
      <c r="J14" s="94" t="s">
        <v>276</v>
      </c>
      <c r="K14" s="94"/>
      <c r="L14" s="94"/>
      <c r="M14" s="94"/>
      <c r="N14" s="94"/>
      <c r="O14" s="94"/>
      <c r="P14" s="94"/>
    </row>
    <row r="15" spans="1:16">
      <c r="A15" s="49">
        <v>12</v>
      </c>
      <c r="B15" s="49" t="s">
        <v>270</v>
      </c>
      <c r="C15" s="49">
        <v>0</v>
      </c>
      <c r="D15" s="49">
        <v>70</v>
      </c>
      <c r="E15" s="49">
        <v>76</v>
      </c>
      <c r="F15" s="49">
        <v>80</v>
      </c>
      <c r="G15" s="49">
        <f t="shared" si="0"/>
        <v>226</v>
      </c>
      <c r="I15" s="94"/>
      <c r="J15" s="94" t="s">
        <v>279</v>
      </c>
      <c r="K15" s="94"/>
      <c r="L15" s="94"/>
      <c r="M15" s="94"/>
      <c r="N15" s="94"/>
      <c r="O15" s="94"/>
      <c r="P15" s="94"/>
    </row>
    <row r="16" spans="1:16">
      <c r="A16" s="49">
        <v>13</v>
      </c>
      <c r="B16" s="49" t="s">
        <v>271</v>
      </c>
      <c r="C16" s="49">
        <v>95</v>
      </c>
      <c r="D16" s="49">
        <v>100</v>
      </c>
      <c r="E16" s="49">
        <v>95</v>
      </c>
      <c r="F16" s="49">
        <v>85</v>
      </c>
      <c r="G16" s="49">
        <f t="shared" si="0"/>
        <v>375</v>
      </c>
      <c r="I16" s="94"/>
      <c r="J16" s="94" t="s">
        <v>280</v>
      </c>
      <c r="K16" s="94"/>
      <c r="L16" s="94"/>
      <c r="M16" s="94"/>
      <c r="N16" s="94"/>
      <c r="O16" s="94"/>
      <c r="P16" s="94"/>
    </row>
    <row r="17" spans="1:16">
      <c r="A17" s="49">
        <v>14</v>
      </c>
      <c r="B17" s="49" t="s">
        <v>272</v>
      </c>
      <c r="C17" s="49">
        <v>100</v>
      </c>
      <c r="D17" s="49">
        <v>90</v>
      </c>
      <c r="E17" s="49">
        <v>90</v>
      </c>
      <c r="F17" s="49">
        <v>89</v>
      </c>
      <c r="G17" s="49">
        <f t="shared" si="0"/>
        <v>369</v>
      </c>
      <c r="I17" s="94"/>
      <c r="J17" s="94"/>
      <c r="K17" s="94"/>
      <c r="L17" s="94"/>
      <c r="M17" s="94"/>
      <c r="N17" s="94"/>
      <c r="O17" s="94"/>
      <c r="P17" s="94"/>
    </row>
    <row r="18" spans="1:16">
      <c r="A18" s="49">
        <v>15</v>
      </c>
      <c r="B18" s="49" t="s">
        <v>273</v>
      </c>
      <c r="C18" s="49">
        <v>55</v>
      </c>
      <c r="D18" s="49">
        <v>0</v>
      </c>
      <c r="E18" s="49">
        <v>80</v>
      </c>
      <c r="F18" s="49">
        <v>72</v>
      </c>
      <c r="G18" s="49">
        <f t="shared" si="0"/>
        <v>207</v>
      </c>
      <c r="I18" s="94"/>
      <c r="J18" s="94"/>
      <c r="K18" s="94"/>
      <c r="L18" s="94"/>
      <c r="M18" s="94"/>
      <c r="N18" s="94"/>
      <c r="O18" s="94"/>
      <c r="P18" s="94"/>
    </row>
    <row r="19" spans="1:16">
      <c r="A19" s="49">
        <v>16</v>
      </c>
      <c r="B19" s="49" t="s">
        <v>274</v>
      </c>
      <c r="C19" s="49">
        <v>95</v>
      </c>
      <c r="D19" s="49">
        <v>90</v>
      </c>
      <c r="E19" s="49">
        <v>77</v>
      </c>
      <c r="F19" s="49">
        <v>87</v>
      </c>
      <c r="G19" s="49">
        <f t="shared" si="0"/>
        <v>349</v>
      </c>
      <c r="I19" s="94"/>
      <c r="J19" s="94"/>
      <c r="K19" s="94"/>
      <c r="L19" s="94"/>
      <c r="M19" s="94"/>
      <c r="N19" s="94"/>
      <c r="O19" s="94"/>
      <c r="P19" s="94"/>
    </row>
    <row r="20" spans="1:16">
      <c r="I20" s="94"/>
      <c r="J20" s="94"/>
      <c r="K20" s="94"/>
      <c r="L20" s="94"/>
      <c r="M20" s="94"/>
      <c r="N20" s="94"/>
      <c r="O20" s="94"/>
      <c r="P20" s="94"/>
    </row>
    <row r="26" spans="1:16" ht="18" customHeight="1"/>
    <row r="27" spans="1:16" ht="14.25" customHeight="1"/>
    <row r="28" spans="1:16" ht="14.25" customHeight="1"/>
  </sheetData>
  <mergeCells count="1">
    <mergeCell ref="B1:G1"/>
  </mergeCells>
  <phoneticPr fontId="9" type="noConversion"/>
  <pageMargins left="0.25" right="0.25" top="0.75" bottom="0.75" header="0.3" footer="0.3"/>
  <pageSetup paperSize="9" scale="68" fitToWidth="0" orientation="landscape" horizontalDpi="4294967293" verticalDpi="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821559-A54E-49F0-B62D-193524E98AD6}">
  <dimension ref="A1:J26"/>
  <sheetViews>
    <sheetView workbookViewId="0">
      <selection activeCell="E4" sqref="E4"/>
    </sheetView>
  </sheetViews>
  <sheetFormatPr defaultColWidth="8.8984375" defaultRowHeight="17.399999999999999"/>
  <cols>
    <col min="1" max="1" width="6.19921875" style="45" customWidth="1"/>
    <col min="2" max="2" width="8" style="45" customWidth="1"/>
    <col min="3" max="3" width="13.59765625" style="45" bestFit="1" customWidth="1"/>
    <col min="4" max="4" width="7.19921875" style="45" customWidth="1"/>
    <col min="5" max="5" width="10.3984375" style="121" bestFit="1" customWidth="1"/>
    <col min="6" max="6" width="6.296875" style="54" customWidth="1"/>
    <col min="7" max="8" width="8.8984375" style="45"/>
    <col min="9" max="9" width="5.296875" style="45" customWidth="1"/>
    <col min="10" max="16384" width="8.8984375" style="45"/>
  </cols>
  <sheetData>
    <row r="1" spans="1:10" ht="31.5" customHeight="1">
      <c r="B1" s="113" t="s">
        <v>304</v>
      </c>
      <c r="C1" s="114"/>
      <c r="D1" s="114"/>
      <c r="E1" s="115"/>
    </row>
    <row r="3" spans="1:10" ht="21" customHeight="1">
      <c r="A3" s="116" t="s">
        <v>85</v>
      </c>
      <c r="B3" s="116" t="s">
        <v>86</v>
      </c>
      <c r="C3" s="116" t="s">
        <v>305</v>
      </c>
      <c r="D3" s="116" t="s">
        <v>306</v>
      </c>
      <c r="E3" s="116" t="s">
        <v>307</v>
      </c>
      <c r="G3" s="86" t="s">
        <v>308</v>
      </c>
    </row>
    <row r="4" spans="1:10">
      <c r="A4" s="49">
        <v>1</v>
      </c>
      <c r="B4" s="49" t="s">
        <v>309</v>
      </c>
      <c r="C4" s="117" t="s">
        <v>310</v>
      </c>
      <c r="D4" s="117" t="s">
        <v>311</v>
      </c>
      <c r="E4" s="49" t="s">
        <v>312</v>
      </c>
      <c r="G4" s="118"/>
      <c r="H4" s="119" t="s">
        <v>313</v>
      </c>
    </row>
    <row r="5" spans="1:10">
      <c r="A5" s="49">
        <v>2</v>
      </c>
      <c r="B5" s="49" t="s">
        <v>314</v>
      </c>
      <c r="C5" s="117" t="s">
        <v>315</v>
      </c>
      <c r="D5" s="117" t="s">
        <v>316</v>
      </c>
      <c r="E5" s="49"/>
      <c r="G5" s="119" t="s">
        <v>312</v>
      </c>
      <c r="H5" s="49"/>
      <c r="J5" s="45" t="s">
        <v>363</v>
      </c>
    </row>
    <row r="6" spans="1:10">
      <c r="A6" s="49">
        <v>3</v>
      </c>
      <c r="B6" s="49" t="s">
        <v>317</v>
      </c>
      <c r="C6" s="117" t="s">
        <v>318</v>
      </c>
      <c r="D6" s="117" t="s">
        <v>319</v>
      </c>
      <c r="E6" s="49" t="s">
        <v>312</v>
      </c>
      <c r="G6" s="119" t="s">
        <v>320</v>
      </c>
      <c r="H6" s="49"/>
      <c r="J6" s="45" t="s">
        <v>364</v>
      </c>
    </row>
    <row r="7" spans="1:10">
      <c r="A7" s="49">
        <v>4</v>
      </c>
      <c r="B7" s="49" t="s">
        <v>321</v>
      </c>
      <c r="C7" s="117" t="s">
        <v>322</v>
      </c>
      <c r="D7" s="117" t="s">
        <v>319</v>
      </c>
      <c r="E7" s="49"/>
      <c r="G7" s="119" t="s">
        <v>323</v>
      </c>
      <c r="H7" s="49"/>
      <c r="J7" s="45" t="s">
        <v>365</v>
      </c>
    </row>
    <row r="8" spans="1:10">
      <c r="A8" s="49">
        <v>5</v>
      </c>
      <c r="B8" s="49" t="s">
        <v>324</v>
      </c>
      <c r="C8" s="117" t="s">
        <v>325</v>
      </c>
      <c r="D8" s="117" t="s">
        <v>311</v>
      </c>
      <c r="E8" s="49"/>
    </row>
    <row r="9" spans="1:10">
      <c r="A9" s="49">
        <v>6</v>
      </c>
      <c r="B9" s="49" t="s">
        <v>326</v>
      </c>
      <c r="C9" s="117" t="s">
        <v>327</v>
      </c>
      <c r="D9" s="117" t="s">
        <v>319</v>
      </c>
      <c r="E9" s="49" t="s">
        <v>312</v>
      </c>
      <c r="G9" s="86" t="s">
        <v>328</v>
      </c>
    </row>
    <row r="10" spans="1:10">
      <c r="A10" s="49">
        <v>7</v>
      </c>
      <c r="B10" s="49" t="s">
        <v>329</v>
      </c>
      <c r="C10" s="117" t="s">
        <v>330</v>
      </c>
      <c r="D10" s="117" t="s">
        <v>331</v>
      </c>
      <c r="E10" s="49" t="s">
        <v>312</v>
      </c>
      <c r="G10" s="118"/>
      <c r="H10" s="120" t="s">
        <v>312</v>
      </c>
    </row>
    <row r="11" spans="1:10">
      <c r="A11" s="49">
        <v>8</v>
      </c>
      <c r="B11" s="49" t="s">
        <v>332</v>
      </c>
      <c r="C11" s="117" t="s">
        <v>333</v>
      </c>
      <c r="D11" s="117" t="s">
        <v>331</v>
      </c>
      <c r="E11" s="49"/>
      <c r="G11" s="120" t="s">
        <v>319</v>
      </c>
      <c r="H11" s="49"/>
      <c r="J11" s="45" t="s">
        <v>366</v>
      </c>
    </row>
    <row r="12" spans="1:10">
      <c r="A12" s="49">
        <v>9</v>
      </c>
      <c r="B12" s="49" t="s">
        <v>334</v>
      </c>
      <c r="C12" s="117" t="s">
        <v>335</v>
      </c>
      <c r="D12" s="117" t="s">
        <v>316</v>
      </c>
      <c r="E12" s="49" t="s">
        <v>312</v>
      </c>
      <c r="G12" s="120" t="s">
        <v>311</v>
      </c>
      <c r="H12" s="49"/>
      <c r="J12" s="45" t="s">
        <v>367</v>
      </c>
    </row>
    <row r="13" spans="1:10">
      <c r="A13" s="49">
        <v>10</v>
      </c>
      <c r="B13" s="49" t="s">
        <v>336</v>
      </c>
      <c r="C13" s="117" t="s">
        <v>337</v>
      </c>
      <c r="D13" s="117" t="s">
        <v>316</v>
      </c>
      <c r="E13" s="49" t="s">
        <v>312</v>
      </c>
      <c r="G13" s="120" t="s">
        <v>338</v>
      </c>
      <c r="H13" s="49"/>
      <c r="J13" s="45" t="s">
        <v>368</v>
      </c>
    </row>
    <row r="14" spans="1:10">
      <c r="A14" s="49">
        <v>11</v>
      </c>
      <c r="B14" s="49" t="s">
        <v>339</v>
      </c>
      <c r="C14" s="117" t="s">
        <v>340</v>
      </c>
      <c r="D14" s="117" t="s">
        <v>319</v>
      </c>
      <c r="E14" s="49" t="s">
        <v>312</v>
      </c>
    </row>
    <row r="15" spans="1:10">
      <c r="A15" s="49">
        <v>12</v>
      </c>
      <c r="B15" s="49" t="s">
        <v>341</v>
      </c>
      <c r="C15" s="117" t="s">
        <v>342</v>
      </c>
      <c r="D15" s="117" t="s">
        <v>319</v>
      </c>
      <c r="E15" s="49"/>
    </row>
    <row r="16" spans="1:10">
      <c r="A16" s="49">
        <v>13</v>
      </c>
      <c r="B16" s="49" t="s">
        <v>343</v>
      </c>
      <c r="C16" s="117" t="s">
        <v>344</v>
      </c>
      <c r="D16" s="117" t="s">
        <v>316</v>
      </c>
      <c r="E16" s="49" t="s">
        <v>312</v>
      </c>
    </row>
    <row r="17" spans="1:5">
      <c r="A17" s="49">
        <v>14</v>
      </c>
      <c r="B17" s="49" t="s">
        <v>273</v>
      </c>
      <c r="C17" s="117" t="s">
        <v>345</v>
      </c>
      <c r="D17" s="117" t="s">
        <v>316</v>
      </c>
      <c r="E17" s="49" t="s">
        <v>312</v>
      </c>
    </row>
    <row r="18" spans="1:5">
      <c r="A18" s="49">
        <v>15</v>
      </c>
      <c r="B18" s="49" t="s">
        <v>346</v>
      </c>
      <c r="C18" s="117" t="s">
        <v>347</v>
      </c>
      <c r="D18" s="117" t="s">
        <v>331</v>
      </c>
      <c r="E18" s="49" t="s">
        <v>312</v>
      </c>
    </row>
    <row r="19" spans="1:5">
      <c r="A19" s="49">
        <v>16</v>
      </c>
      <c r="B19" s="49" t="s">
        <v>348</v>
      </c>
      <c r="C19" s="117" t="s">
        <v>349</v>
      </c>
      <c r="D19" s="117" t="s">
        <v>331</v>
      </c>
      <c r="E19" s="49"/>
    </row>
    <row r="20" spans="1:5">
      <c r="A20" s="49">
        <v>17</v>
      </c>
      <c r="B20" s="49" t="s">
        <v>350</v>
      </c>
      <c r="C20" s="117" t="s">
        <v>351</v>
      </c>
      <c r="D20" s="117" t="s">
        <v>311</v>
      </c>
      <c r="E20" s="49" t="s">
        <v>312</v>
      </c>
    </row>
    <row r="21" spans="1:5">
      <c r="A21" s="49">
        <v>18</v>
      </c>
      <c r="B21" s="49" t="s">
        <v>352</v>
      </c>
      <c r="C21" s="117" t="s">
        <v>353</v>
      </c>
      <c r="D21" s="117" t="s">
        <v>331</v>
      </c>
      <c r="E21" s="49"/>
    </row>
    <row r="22" spans="1:5">
      <c r="A22" s="49">
        <v>19</v>
      </c>
      <c r="B22" s="49" t="s">
        <v>102</v>
      </c>
      <c r="C22" s="117" t="s">
        <v>354</v>
      </c>
      <c r="D22" s="117" t="s">
        <v>311</v>
      </c>
      <c r="E22" s="49"/>
    </row>
    <row r="23" spans="1:5">
      <c r="A23" s="49">
        <v>20</v>
      </c>
      <c r="B23" s="49" t="s">
        <v>355</v>
      </c>
      <c r="C23" s="117" t="s">
        <v>356</v>
      </c>
      <c r="D23" s="117" t="s">
        <v>331</v>
      </c>
      <c r="E23" s="49"/>
    </row>
    <row r="24" spans="1:5">
      <c r="A24" s="49">
        <v>21</v>
      </c>
      <c r="B24" s="49" t="s">
        <v>357</v>
      </c>
      <c r="C24" s="49" t="s">
        <v>358</v>
      </c>
      <c r="D24" s="49" t="s">
        <v>311</v>
      </c>
      <c r="E24" s="49" t="s">
        <v>312</v>
      </c>
    </row>
    <row r="25" spans="1:5">
      <c r="A25" s="49">
        <v>22</v>
      </c>
      <c r="B25" s="49" t="s">
        <v>359</v>
      </c>
      <c r="C25" s="117" t="s">
        <v>360</v>
      </c>
      <c r="D25" s="117" t="s">
        <v>311</v>
      </c>
      <c r="E25" s="49"/>
    </row>
    <row r="26" spans="1:5">
      <c r="A26" s="49">
        <v>23</v>
      </c>
      <c r="B26" s="49" t="s">
        <v>361</v>
      </c>
      <c r="C26" s="49" t="s">
        <v>362</v>
      </c>
      <c r="D26" s="49" t="s">
        <v>319</v>
      </c>
      <c r="E26" s="49" t="s">
        <v>312</v>
      </c>
    </row>
  </sheetData>
  <phoneticPr fontId="9" type="noConversion"/>
  <pageMargins left="0.25" right="0.25" top="0.75" bottom="0.75" header="0.3" footer="0.3"/>
  <pageSetup paperSize="9" orientation="portrait" horizontalDpi="4294967293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FF4EB1-A4D9-436F-AC2B-CF9B5C24397B}">
  <dimension ref="A1:P86"/>
  <sheetViews>
    <sheetView showWhiteSpace="0" zoomScaleNormal="100" workbookViewId="0">
      <selection activeCell="Q14" sqref="Q14"/>
    </sheetView>
  </sheetViews>
  <sheetFormatPr defaultRowHeight="17.399999999999999"/>
  <cols>
    <col min="1" max="2" width="8.796875" style="33"/>
    <col min="3" max="3" width="13.5" style="33" bestFit="1" customWidth="1"/>
    <col min="4" max="4" width="11.3984375" style="33" bestFit="1" customWidth="1"/>
    <col min="5" max="6" width="10.59765625" style="33" customWidth="1"/>
    <col min="7" max="7" width="3.5" style="33" customWidth="1"/>
    <col min="8" max="8" width="8.796875" style="33"/>
    <col min="9" max="9" width="11.8984375" style="33" bestFit="1" customWidth="1"/>
    <col min="10" max="11" width="11.19921875" style="33" bestFit="1" customWidth="1"/>
    <col min="12" max="12" width="11.69921875" style="33" customWidth="1"/>
    <col min="13" max="15" width="8.796875" style="33"/>
    <col min="16" max="16" width="10.8984375" style="33" customWidth="1"/>
    <col min="17" max="16384" width="8.796875" style="33"/>
  </cols>
  <sheetData>
    <row r="1" spans="1:16" ht="33.75" customHeight="1" thickBot="1">
      <c r="A1" s="122" t="s">
        <v>213</v>
      </c>
      <c r="B1" s="122"/>
      <c r="C1" s="122"/>
      <c r="D1" s="122"/>
      <c r="E1" s="122"/>
      <c r="F1" s="122"/>
    </row>
    <row r="2" spans="1:16" ht="18" thickBot="1">
      <c r="D2" s="158" t="s">
        <v>214</v>
      </c>
      <c r="E2" s="80"/>
    </row>
    <row r="3" spans="1:16">
      <c r="H3" s="33" t="s">
        <v>369</v>
      </c>
    </row>
    <row r="4" spans="1:16" ht="20.25" customHeight="1">
      <c r="A4" s="31" t="s">
        <v>30</v>
      </c>
      <c r="B4" s="31" t="s">
        <v>215</v>
      </c>
      <c r="C4" s="31" t="s">
        <v>216</v>
      </c>
      <c r="D4" s="31" t="s">
        <v>217</v>
      </c>
      <c r="E4" s="31" t="s">
        <v>218</v>
      </c>
      <c r="H4" s="159" t="s">
        <v>215</v>
      </c>
      <c r="I4" s="159" t="s">
        <v>370</v>
      </c>
      <c r="J4" s="159" t="s">
        <v>371</v>
      </c>
      <c r="K4" s="159" t="s">
        <v>372</v>
      </c>
      <c r="L4" s="159" t="s">
        <v>373</v>
      </c>
      <c r="P4" s="160" t="s">
        <v>31</v>
      </c>
    </row>
    <row r="5" spans="1:16" ht="18" customHeight="1">
      <c r="A5" s="31" t="s">
        <v>219</v>
      </c>
      <c r="B5" s="31" t="s">
        <v>220</v>
      </c>
      <c r="C5" s="157">
        <v>3560000</v>
      </c>
      <c r="D5" s="157" cm="1">
        <f t="array" ref="D5">_xlfn.IFS(C5&gt;=7000000,C5*10%,C5&gt;=5000000,C5*5%,TRUE,C5*3%)</f>
        <v>106800</v>
      </c>
      <c r="E5" s="31"/>
      <c r="H5" s="30"/>
      <c r="I5" s="123"/>
      <c r="J5" s="123"/>
      <c r="K5" s="123"/>
      <c r="L5" s="30"/>
    </row>
    <row r="6" spans="1:16" ht="18" customHeight="1">
      <c r="A6" s="31" t="s">
        <v>221</v>
      </c>
      <c r="B6" s="31" t="s">
        <v>222</v>
      </c>
      <c r="C6" s="157">
        <v>13000000</v>
      </c>
      <c r="D6" s="157" cm="1">
        <f t="array" ref="D6">_xlfn.IFS(C6&gt;=7000000,C6*10%,C6&gt;=5000000,C6*5%,TRUE,C6*3%)</f>
        <v>1300000</v>
      </c>
      <c r="E6" s="31"/>
    </row>
    <row r="7" spans="1:16" ht="18" customHeight="1">
      <c r="A7" s="31" t="s">
        <v>223</v>
      </c>
      <c r="B7" s="31" t="s">
        <v>224</v>
      </c>
      <c r="C7" s="157">
        <v>11400000</v>
      </c>
      <c r="D7" s="157" cm="1">
        <f t="array" ref="D7">_xlfn.IFS(C7&gt;=7000000,C7*10%,C7&gt;=5000000,C7*5%,TRUE,C7*3%)</f>
        <v>1140000</v>
      </c>
      <c r="E7" s="31"/>
    </row>
    <row r="8" spans="1:16" ht="18" customHeight="1">
      <c r="A8" s="31" t="s">
        <v>225</v>
      </c>
      <c r="B8" s="31" t="s">
        <v>220</v>
      </c>
      <c r="C8" s="157">
        <v>7660000</v>
      </c>
      <c r="D8" s="157" cm="1">
        <f t="array" ref="D8">_xlfn.IFS(C8&gt;=7000000,C8*10%,C8&gt;=5000000,C8*5%,TRUE,C8*3%)</f>
        <v>766000</v>
      </c>
      <c r="E8" s="31"/>
      <c r="H8" s="155" t="s">
        <v>455</v>
      </c>
    </row>
    <row r="9" spans="1:16" ht="18" customHeight="1">
      <c r="A9" s="31" t="s">
        <v>226</v>
      </c>
      <c r="B9" s="31" t="s">
        <v>222</v>
      </c>
      <c r="C9" s="157">
        <v>5780000</v>
      </c>
      <c r="D9" s="157" cm="1">
        <f t="array" ref="D9">_xlfn.IFS(C9&gt;=7000000,C9*10%,C9&gt;=5000000,C9*5%,TRUE,C9*3%)</f>
        <v>289000</v>
      </c>
      <c r="E9" s="31"/>
      <c r="H9" s="155" t="s">
        <v>454</v>
      </c>
    </row>
    <row r="10" spans="1:16" ht="18" customHeight="1">
      <c r="A10" s="31" t="s">
        <v>227</v>
      </c>
      <c r="B10" s="31" t="s">
        <v>224</v>
      </c>
      <c r="C10" s="157">
        <v>8910000</v>
      </c>
      <c r="D10" s="157" cm="1">
        <f t="array" ref="D10">_xlfn.IFS(C10&gt;=7000000,C10*10%,C10&gt;=5000000,C10*5%,TRUE,C10*3%)</f>
        <v>891000</v>
      </c>
      <c r="E10" s="31"/>
      <c r="H10" s="188" t="s">
        <v>507</v>
      </c>
    </row>
    <row r="11" spans="1:16" ht="18" customHeight="1">
      <c r="A11" s="31" t="s">
        <v>228</v>
      </c>
      <c r="B11" s="31" t="s">
        <v>222</v>
      </c>
      <c r="C11" s="157">
        <v>6780000</v>
      </c>
      <c r="D11" s="157" cm="1">
        <f t="array" ref="D11">_xlfn.IFS(C11&gt;=7000000,C11*10%,C11&gt;=5000000,C11*5%,TRUE,C11*3%)</f>
        <v>339000</v>
      </c>
      <c r="E11" s="31"/>
      <c r="H11" s="173" t="s">
        <v>471</v>
      </c>
    </row>
    <row r="12" spans="1:16" ht="18" customHeight="1">
      <c r="A12" s="31" t="s">
        <v>229</v>
      </c>
      <c r="B12" s="31" t="s">
        <v>220</v>
      </c>
      <c r="C12" s="157">
        <v>3450000</v>
      </c>
      <c r="D12" s="157" cm="1">
        <f t="array" ref="D12">_xlfn.IFS(C12&gt;=7000000,C12*10%,C12&gt;=5000000,C12*5%,TRUE,C12*3%)</f>
        <v>103500</v>
      </c>
      <c r="E12" s="31"/>
    </row>
    <row r="13" spans="1:16" ht="18" customHeight="1">
      <c r="A13" s="31" t="s">
        <v>230</v>
      </c>
      <c r="B13" s="31" t="s">
        <v>224</v>
      </c>
      <c r="C13" s="157">
        <v>5120000</v>
      </c>
      <c r="D13" s="157" cm="1">
        <f t="array" ref="D13">_xlfn.IFS(C13&gt;=7000000,C13*10%,C13&gt;=5000000,C13*5%,TRUE,C13*3%)</f>
        <v>256000</v>
      </c>
      <c r="E13" s="31"/>
      <c r="H13" s="155" t="s">
        <v>456</v>
      </c>
      <c r="O13"/>
    </row>
    <row r="14" spans="1:16" ht="18" customHeight="1">
      <c r="A14" s="31" t="s">
        <v>231</v>
      </c>
      <c r="B14" s="31" t="s">
        <v>222</v>
      </c>
      <c r="C14" s="157">
        <v>12100000</v>
      </c>
      <c r="D14" s="157" cm="1">
        <f t="array" ref="D14">_xlfn.IFS(C14&gt;=7000000,C14*10%,C14&gt;=5000000,C14*5%,TRUE,C14*3%)</f>
        <v>1210000</v>
      </c>
      <c r="E14" s="31"/>
      <c r="H14" s="155" t="s">
        <v>457</v>
      </c>
      <c r="O14"/>
    </row>
    <row r="15" spans="1:16" ht="18" customHeight="1">
      <c r="A15" s="31" t="s">
        <v>232</v>
      </c>
      <c r="B15" s="31" t="s">
        <v>220</v>
      </c>
      <c r="C15" s="157">
        <v>4300000</v>
      </c>
      <c r="D15" s="157" cm="1">
        <f t="array" ref="D15">_xlfn.IFS(C15&gt;=7000000,C15*10%,C15&gt;=5000000,C15*5%,TRUE,C15*3%)</f>
        <v>129000</v>
      </c>
      <c r="E15" s="31"/>
      <c r="H15" s="155" t="s">
        <v>458</v>
      </c>
      <c r="O15"/>
    </row>
    <row r="16" spans="1:16" ht="18" customHeight="1">
      <c r="A16" s="31" t="s">
        <v>233</v>
      </c>
      <c r="B16" s="31" t="s">
        <v>224</v>
      </c>
      <c r="C16" s="157">
        <v>3220000</v>
      </c>
      <c r="D16" s="157" cm="1">
        <f t="array" ref="D16">_xlfn.IFS(C16&gt;=7000000,C16*10%,C16&gt;=5000000,C16*5%,TRUE,C16*3%)</f>
        <v>96600</v>
      </c>
      <c r="E16" s="31"/>
      <c r="H16" s="173" t="s">
        <v>469</v>
      </c>
      <c r="O16"/>
    </row>
    <row r="17" spans="1:15" ht="18" customHeight="1">
      <c r="A17" s="31" t="s">
        <v>234</v>
      </c>
      <c r="B17" s="31" t="s">
        <v>220</v>
      </c>
      <c r="C17" s="157">
        <v>2450000</v>
      </c>
      <c r="D17" s="157" cm="1">
        <f t="array" ref="D17">_xlfn.IFS(C17&gt;=7000000,C17*10%,C17&gt;=5000000,C17*5%,TRUE,C17*3%)</f>
        <v>73500</v>
      </c>
      <c r="E17" s="31"/>
      <c r="H17" s="155" t="s">
        <v>459</v>
      </c>
      <c r="O17"/>
    </row>
    <row r="18" spans="1:15" ht="18" customHeight="1">
      <c r="A18" s="31" t="s">
        <v>235</v>
      </c>
      <c r="B18" s="31" t="s">
        <v>222</v>
      </c>
      <c r="C18" s="157">
        <v>1340000</v>
      </c>
      <c r="D18" s="157" cm="1">
        <f t="array" ref="D18">_xlfn.IFS(C18&gt;=7000000,C18*10%,C18&gt;=5000000,C18*5%,TRUE,C18*3%)</f>
        <v>40200</v>
      </c>
      <c r="E18" s="31"/>
      <c r="H18" s="173" t="s">
        <v>470</v>
      </c>
      <c r="O18"/>
    </row>
    <row r="19" spans="1:15" ht="18" customHeight="1">
      <c r="A19" s="31" t="s">
        <v>236</v>
      </c>
      <c r="B19" s="31" t="s">
        <v>224</v>
      </c>
      <c r="C19" s="157">
        <v>3110000</v>
      </c>
      <c r="D19" s="157" cm="1">
        <f t="array" ref="D19">_xlfn.IFS(C19&gt;=7000000,C19*10%,C19&gt;=5000000,C19*5%,TRUE,C19*3%)</f>
        <v>93300</v>
      </c>
      <c r="E19" s="31"/>
      <c r="H19" s="155" t="s">
        <v>460</v>
      </c>
      <c r="O19"/>
    </row>
    <row r="20" spans="1:15" ht="18" customHeight="1">
      <c r="A20" s="31" t="s">
        <v>237</v>
      </c>
      <c r="B20" s="31" t="s">
        <v>220</v>
      </c>
      <c r="C20" s="157">
        <v>5660000</v>
      </c>
      <c r="D20" s="157" cm="1">
        <f t="array" ref="D20">_xlfn.IFS(C20&gt;=7000000,C20*10%,C20&gt;=5000000,C20*5%,TRUE,C20*3%)</f>
        <v>283000</v>
      </c>
      <c r="E20" s="31"/>
      <c r="O20"/>
    </row>
    <row r="21" spans="1:15" ht="18" customHeight="1">
      <c r="A21" s="31" t="s">
        <v>238</v>
      </c>
      <c r="B21" s="31" t="s">
        <v>222</v>
      </c>
      <c r="C21" s="157">
        <v>4520000</v>
      </c>
      <c r="D21" s="157" cm="1">
        <f t="array" ref="D21">_xlfn.IFS(C21&gt;=7000000,C21*10%,C21&gt;=5000000,C21*5%,TRUE,C21*3%)</f>
        <v>135600</v>
      </c>
      <c r="E21" s="31"/>
      <c r="O21"/>
    </row>
    <row r="22" spans="1:15" ht="18" customHeight="1">
      <c r="A22" s="31" t="s">
        <v>239</v>
      </c>
      <c r="B22" s="31" t="s">
        <v>220</v>
      </c>
      <c r="C22" s="157">
        <v>1980000</v>
      </c>
      <c r="D22" s="157" cm="1">
        <f t="array" ref="D22">_xlfn.IFS(C22&gt;=7000000,C22*10%,C22&gt;=5000000,C22*5%,TRUE,C22*3%)</f>
        <v>59400</v>
      </c>
      <c r="E22" s="31"/>
      <c r="O22"/>
    </row>
    <row r="23" spans="1:15" ht="18" customHeight="1">
      <c r="A23" s="31" t="s">
        <v>158</v>
      </c>
      <c r="B23" s="31" t="s">
        <v>224</v>
      </c>
      <c r="C23" s="157">
        <v>7210000</v>
      </c>
      <c r="D23" s="157" cm="1">
        <f t="array" ref="D23">_xlfn.IFS(C23&gt;=7000000,C23*10%,C23&gt;=5000000,C23*5%,TRUE,C23*3%)</f>
        <v>721000</v>
      </c>
      <c r="E23" s="31"/>
      <c r="O23"/>
    </row>
    <row r="24" spans="1:15" ht="18" customHeight="1">
      <c r="A24" s="31" t="s">
        <v>240</v>
      </c>
      <c r="B24" s="31" t="s">
        <v>220</v>
      </c>
      <c r="C24" s="157">
        <v>5110000</v>
      </c>
      <c r="D24" s="157" cm="1">
        <f t="array" ref="D24">_xlfn.IFS(C24&gt;=7000000,C24*10%,C24&gt;=5000000,C24*5%,TRUE,C24*3%)</f>
        <v>255500</v>
      </c>
      <c r="E24" s="31"/>
      <c r="O24"/>
    </row>
    <row r="25" spans="1:15" ht="18" customHeight="1">
      <c r="A25" s="31" t="s">
        <v>374</v>
      </c>
      <c r="B25" s="31" t="s">
        <v>222</v>
      </c>
      <c r="C25" s="157">
        <v>7200000</v>
      </c>
      <c r="D25" s="157" cm="1">
        <f t="array" ref="D25">_xlfn.IFS(C25&gt;=7000000,C25*10%,C25&gt;=5000000,C25*5%,TRUE,C25*3%)</f>
        <v>720000</v>
      </c>
      <c r="E25" s="31"/>
      <c r="O25"/>
    </row>
    <row r="26" spans="1:15" ht="18" customHeight="1">
      <c r="A26" s="31" t="s">
        <v>375</v>
      </c>
      <c r="B26" s="31" t="s">
        <v>224</v>
      </c>
      <c r="C26" s="157">
        <v>2500000</v>
      </c>
      <c r="D26" s="157" cm="1">
        <f t="array" ref="D26">_xlfn.IFS(C26&gt;=7000000,C26*10%,C26&gt;=5000000,C26*5%,TRUE,C26*3%)</f>
        <v>75000</v>
      </c>
      <c r="E26" s="31"/>
      <c r="O26"/>
    </row>
    <row r="27" spans="1:15" ht="18" customHeight="1">
      <c r="A27" s="31" t="s">
        <v>376</v>
      </c>
      <c r="B27" s="31" t="s">
        <v>220</v>
      </c>
      <c r="C27" s="157">
        <v>5410000</v>
      </c>
      <c r="D27" s="157" cm="1">
        <f t="array" ref="D27">_xlfn.IFS(C27&gt;=7000000,C27*10%,C27&gt;=5000000,C27*5%,TRUE,C27*3%)</f>
        <v>270500</v>
      </c>
      <c r="E27" s="31"/>
      <c r="O27"/>
    </row>
    <row r="28" spans="1:15" ht="18" customHeight="1">
      <c r="A28" s="31" t="s">
        <v>377</v>
      </c>
      <c r="B28" s="31" t="s">
        <v>222</v>
      </c>
      <c r="C28" s="157">
        <v>9540000</v>
      </c>
      <c r="D28" s="157" cm="1">
        <f t="array" ref="D28">_xlfn.IFS(C28&gt;=7000000,C28*10%,C28&gt;=5000000,C28*5%,TRUE,C28*3%)</f>
        <v>954000</v>
      </c>
      <c r="E28" s="31"/>
      <c r="O28"/>
    </row>
    <row r="29" spans="1:15">
      <c r="A29" s="31" t="s">
        <v>378</v>
      </c>
      <c r="B29" s="31" t="s">
        <v>220</v>
      </c>
      <c r="C29" s="157">
        <v>4500000</v>
      </c>
      <c r="D29" s="157" cm="1">
        <f t="array" ref="D29">_xlfn.IFS(C29&gt;=7000000,C29*10%,C29&gt;=5000000,C29*5%,TRUE,C29*3%)</f>
        <v>135000</v>
      </c>
      <c r="E29" s="31"/>
      <c r="O29"/>
    </row>
    <row r="30" spans="1:15">
      <c r="B30" s="188"/>
      <c r="C30" s="75"/>
      <c r="D30" s="75"/>
      <c r="O30"/>
    </row>
    <row r="31" spans="1:15">
      <c r="C31" s="75"/>
      <c r="D31" s="75"/>
    </row>
    <row r="32" spans="1:15">
      <c r="C32" s="75"/>
      <c r="D32" s="75"/>
    </row>
    <row r="33" spans="3:4">
      <c r="C33" s="75"/>
      <c r="D33" s="75"/>
    </row>
    <row r="34" spans="3:4">
      <c r="C34" s="75"/>
      <c r="D34" s="75"/>
    </row>
    <row r="35" spans="3:4">
      <c r="C35" s="75"/>
      <c r="D35" s="75"/>
    </row>
    <row r="36" spans="3:4">
      <c r="C36" s="75"/>
      <c r="D36" s="75"/>
    </row>
    <row r="37" spans="3:4">
      <c r="C37" s="75"/>
      <c r="D37" s="75"/>
    </row>
    <row r="38" spans="3:4">
      <c r="C38" s="75"/>
      <c r="D38" s="75"/>
    </row>
    <row r="39" spans="3:4">
      <c r="C39" s="75"/>
      <c r="D39" s="75"/>
    </row>
    <row r="40" spans="3:4">
      <c r="C40" s="75"/>
      <c r="D40" s="75"/>
    </row>
    <row r="41" spans="3:4">
      <c r="C41" s="75"/>
      <c r="D41" s="75"/>
    </row>
    <row r="42" spans="3:4">
      <c r="C42" s="75"/>
      <c r="D42" s="75"/>
    </row>
    <row r="43" spans="3:4">
      <c r="C43" s="75"/>
      <c r="D43" s="75"/>
    </row>
    <row r="44" spans="3:4">
      <c r="C44" s="75"/>
      <c r="D44" s="75"/>
    </row>
    <row r="45" spans="3:4">
      <c r="C45" s="75"/>
      <c r="D45" s="75"/>
    </row>
    <row r="46" spans="3:4">
      <c r="C46" s="75"/>
      <c r="D46" s="75"/>
    </row>
    <row r="47" spans="3:4">
      <c r="C47" s="75"/>
      <c r="D47" s="75"/>
    </row>
    <row r="48" spans="3:4">
      <c r="C48" s="75"/>
      <c r="D48" s="75"/>
    </row>
    <row r="49" spans="3:4">
      <c r="C49" s="75"/>
      <c r="D49" s="75"/>
    </row>
    <row r="50" spans="3:4">
      <c r="C50" s="75"/>
      <c r="D50" s="75"/>
    </row>
    <row r="51" spans="3:4">
      <c r="C51" s="75"/>
      <c r="D51" s="75"/>
    </row>
    <row r="52" spans="3:4">
      <c r="C52" s="75"/>
      <c r="D52" s="75"/>
    </row>
    <row r="53" spans="3:4">
      <c r="C53" s="75"/>
      <c r="D53" s="75"/>
    </row>
    <row r="54" spans="3:4">
      <c r="C54" s="75"/>
      <c r="D54" s="75"/>
    </row>
    <row r="55" spans="3:4">
      <c r="C55" s="75"/>
      <c r="D55" s="75"/>
    </row>
    <row r="56" spans="3:4">
      <c r="C56" s="75"/>
      <c r="D56" s="75"/>
    </row>
    <row r="57" spans="3:4">
      <c r="C57" s="75"/>
      <c r="D57" s="75"/>
    </row>
    <row r="58" spans="3:4">
      <c r="C58" s="75"/>
      <c r="D58" s="75"/>
    </row>
    <row r="59" spans="3:4">
      <c r="C59" s="75"/>
      <c r="D59" s="75"/>
    </row>
    <row r="60" spans="3:4">
      <c r="C60" s="75"/>
      <c r="D60" s="75"/>
    </row>
    <row r="61" spans="3:4">
      <c r="C61" s="75"/>
      <c r="D61" s="75"/>
    </row>
    <row r="62" spans="3:4">
      <c r="C62" s="75"/>
      <c r="D62" s="75"/>
    </row>
    <row r="63" spans="3:4">
      <c r="C63" s="75"/>
      <c r="D63" s="75"/>
    </row>
    <row r="64" spans="3:4">
      <c r="C64" s="75"/>
      <c r="D64" s="75"/>
    </row>
    <row r="65" spans="3:4">
      <c r="C65" s="75"/>
      <c r="D65" s="75"/>
    </row>
    <row r="66" spans="3:4">
      <c r="C66" s="75"/>
      <c r="D66" s="75"/>
    </row>
    <row r="67" spans="3:4">
      <c r="C67" s="75"/>
      <c r="D67" s="75"/>
    </row>
    <row r="68" spans="3:4">
      <c r="C68" s="75"/>
      <c r="D68" s="75"/>
    </row>
    <row r="69" spans="3:4">
      <c r="C69" s="75"/>
      <c r="D69" s="75"/>
    </row>
    <row r="70" spans="3:4">
      <c r="C70" s="75"/>
      <c r="D70" s="75"/>
    </row>
    <row r="71" spans="3:4">
      <c r="C71" s="75"/>
      <c r="D71" s="75"/>
    </row>
    <row r="72" spans="3:4">
      <c r="C72" s="75"/>
      <c r="D72" s="75"/>
    </row>
    <row r="73" spans="3:4">
      <c r="C73" s="75"/>
      <c r="D73" s="75"/>
    </row>
    <row r="74" spans="3:4">
      <c r="C74" s="75"/>
      <c r="D74" s="75"/>
    </row>
    <row r="75" spans="3:4">
      <c r="C75" s="75"/>
      <c r="D75" s="75"/>
    </row>
    <row r="76" spans="3:4">
      <c r="C76" s="75"/>
      <c r="D76" s="75"/>
    </row>
    <row r="77" spans="3:4">
      <c r="C77" s="75"/>
      <c r="D77" s="75"/>
    </row>
    <row r="78" spans="3:4">
      <c r="C78" s="75"/>
      <c r="D78" s="75"/>
    </row>
    <row r="79" spans="3:4">
      <c r="C79" s="75"/>
      <c r="D79" s="75"/>
    </row>
    <row r="80" spans="3:4">
      <c r="C80" s="75"/>
      <c r="D80" s="75"/>
    </row>
    <row r="81" spans="3:4">
      <c r="C81" s="75"/>
      <c r="D81" s="75"/>
    </row>
    <row r="82" spans="3:4">
      <c r="C82" s="75"/>
      <c r="D82" s="75"/>
    </row>
    <row r="83" spans="3:4">
      <c r="C83" s="75"/>
      <c r="D83" s="75"/>
    </row>
    <row r="84" spans="3:4">
      <c r="C84" s="75"/>
      <c r="D84" s="75"/>
    </row>
    <row r="85" spans="3:4">
      <c r="C85" s="75"/>
      <c r="D85" s="75"/>
    </row>
    <row r="86" spans="3:4">
      <c r="C86" s="75"/>
      <c r="D86" s="75"/>
    </row>
  </sheetData>
  <phoneticPr fontId="9" type="noConversion"/>
  <pageMargins left="0.7" right="0.7" top="0.75" bottom="0.75" header="0.3" footer="0.3"/>
  <pageSetup paperSize="9" orientation="landscape" horizontalDpi="4294967293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CF7C5-E5A4-4F6E-9B0D-266B7CA65318}">
  <dimension ref="A1:N31"/>
  <sheetViews>
    <sheetView topLeftCell="A11" zoomScaleNormal="100" workbookViewId="0">
      <selection activeCell="M18" sqref="M18"/>
    </sheetView>
  </sheetViews>
  <sheetFormatPr defaultRowHeight="17.399999999999999"/>
  <cols>
    <col min="1" max="1" width="9.796875" style="27" customWidth="1"/>
    <col min="2" max="2" width="11.09765625" style="33" bestFit="1" customWidth="1"/>
    <col min="3" max="3" width="9.19921875" style="27" bestFit="1" customWidth="1"/>
    <col min="4" max="4" width="11" style="27" customWidth="1"/>
    <col min="5" max="5" width="12.5" style="33" customWidth="1"/>
    <col min="6" max="6" width="11.8984375" style="27" customWidth="1"/>
    <col min="7" max="7" width="7" style="33" customWidth="1"/>
    <col min="8" max="8" width="11" style="33" bestFit="1" customWidth="1"/>
    <col min="9" max="10" width="11.19921875" style="33" customWidth="1"/>
    <col min="11" max="14" width="12.796875" style="33" bestFit="1" customWidth="1"/>
    <col min="15" max="16384" width="8.796875" style="33"/>
  </cols>
  <sheetData>
    <row r="1" spans="1:9" ht="33.75" customHeight="1">
      <c r="A1" s="124" t="s">
        <v>380</v>
      </c>
      <c r="B1" s="124"/>
      <c r="C1" s="124"/>
      <c r="D1" s="124"/>
      <c r="E1" s="124"/>
      <c r="F1" s="124"/>
      <c r="G1" s="125"/>
      <c r="H1" s="125"/>
    </row>
    <row r="2" spans="1:9">
      <c r="H2" s="126" t="s">
        <v>381</v>
      </c>
    </row>
    <row r="3" spans="1:9">
      <c r="A3" s="165" t="s">
        <v>382</v>
      </c>
      <c r="B3" s="166" t="s">
        <v>383</v>
      </c>
      <c r="C3" s="166" t="s">
        <v>384</v>
      </c>
      <c r="D3" s="166" t="s">
        <v>385</v>
      </c>
      <c r="E3" s="166" t="s">
        <v>386</v>
      </c>
      <c r="F3" s="167" t="s">
        <v>387</v>
      </c>
      <c r="H3" s="127" t="s">
        <v>467</v>
      </c>
      <c r="I3" s="128" t="s">
        <v>468</v>
      </c>
    </row>
    <row r="4" spans="1:9">
      <c r="A4" s="163">
        <v>100001</v>
      </c>
      <c r="B4" s="129">
        <v>45779</v>
      </c>
      <c r="C4" s="130" t="s">
        <v>379</v>
      </c>
      <c r="D4" s="130" t="s">
        <v>388</v>
      </c>
      <c r="E4" s="131">
        <v>2230000</v>
      </c>
      <c r="F4" s="161" t="s">
        <v>389</v>
      </c>
      <c r="H4" s="132"/>
      <c r="I4" s="123"/>
    </row>
    <row r="5" spans="1:9">
      <c r="A5" s="163">
        <v>100002</v>
      </c>
      <c r="B5" s="129">
        <v>45779</v>
      </c>
      <c r="C5" s="130" t="s">
        <v>390</v>
      </c>
      <c r="D5" s="130" t="s">
        <v>391</v>
      </c>
      <c r="E5" s="131">
        <v>2345000</v>
      </c>
      <c r="F5" s="161" t="s">
        <v>392</v>
      </c>
      <c r="H5" s="133"/>
      <c r="I5" s="123"/>
    </row>
    <row r="6" spans="1:9">
      <c r="A6" s="163">
        <v>100003</v>
      </c>
      <c r="B6" s="129">
        <v>45779</v>
      </c>
      <c r="C6" s="130" t="s">
        <v>393</v>
      </c>
      <c r="D6" s="130" t="s">
        <v>394</v>
      </c>
      <c r="E6" s="131">
        <v>1230000</v>
      </c>
      <c r="F6" s="161" t="s">
        <v>395</v>
      </c>
      <c r="H6" s="133"/>
      <c r="I6" s="123"/>
    </row>
    <row r="7" spans="1:9">
      <c r="A7" s="163">
        <v>100004</v>
      </c>
      <c r="B7" s="129">
        <v>45779</v>
      </c>
      <c r="C7" s="130" t="s">
        <v>396</v>
      </c>
      <c r="D7" s="130" t="s">
        <v>397</v>
      </c>
      <c r="E7" s="131">
        <v>3000000</v>
      </c>
      <c r="F7" s="161" t="s">
        <v>398</v>
      </c>
      <c r="H7" s="133"/>
      <c r="I7" s="123"/>
    </row>
    <row r="8" spans="1:9">
      <c r="A8" s="163">
        <v>100005</v>
      </c>
      <c r="B8" s="129">
        <v>45780</v>
      </c>
      <c r="C8" s="130" t="s">
        <v>399</v>
      </c>
      <c r="D8" s="130" t="s">
        <v>400</v>
      </c>
      <c r="E8" s="131">
        <v>3412000</v>
      </c>
      <c r="F8" s="161" t="s">
        <v>392</v>
      </c>
      <c r="H8" s="133"/>
      <c r="I8" s="123"/>
    </row>
    <row r="9" spans="1:9">
      <c r="A9" s="163">
        <v>100006</v>
      </c>
      <c r="B9" s="129">
        <v>45780</v>
      </c>
      <c r="C9" s="130" t="s">
        <v>401</v>
      </c>
      <c r="D9" s="130" t="s">
        <v>402</v>
      </c>
      <c r="E9" s="131">
        <v>1456000</v>
      </c>
      <c r="F9" s="161" t="s">
        <v>395</v>
      </c>
      <c r="H9" s="133"/>
      <c r="I9" s="123"/>
    </row>
    <row r="10" spans="1:9">
      <c r="A10" s="163">
        <v>100007</v>
      </c>
      <c r="B10" s="129">
        <v>45780</v>
      </c>
      <c r="C10" s="130" t="s">
        <v>403</v>
      </c>
      <c r="D10" s="130" t="s">
        <v>394</v>
      </c>
      <c r="E10" s="131">
        <v>4124000</v>
      </c>
      <c r="F10" s="161" t="s">
        <v>398</v>
      </c>
      <c r="H10" s="133"/>
      <c r="I10" s="123"/>
    </row>
    <row r="11" spans="1:9">
      <c r="A11" s="163">
        <v>100008</v>
      </c>
      <c r="B11" s="129">
        <v>45781</v>
      </c>
      <c r="C11" s="130" t="s">
        <v>404</v>
      </c>
      <c r="D11" s="130" t="s">
        <v>405</v>
      </c>
      <c r="E11" s="131">
        <v>2234000</v>
      </c>
      <c r="F11" s="161" t="s">
        <v>389</v>
      </c>
      <c r="H11" s="133"/>
      <c r="I11" s="123"/>
    </row>
    <row r="12" spans="1:9">
      <c r="A12" s="163">
        <v>100009</v>
      </c>
      <c r="B12" s="129">
        <v>45781</v>
      </c>
      <c r="C12" s="31" t="s">
        <v>406</v>
      </c>
      <c r="D12" s="31" t="s">
        <v>407</v>
      </c>
      <c r="E12" s="131">
        <v>1890000</v>
      </c>
      <c r="F12" s="161" t="s">
        <v>392</v>
      </c>
      <c r="H12" s="133"/>
      <c r="I12" s="123"/>
    </row>
    <row r="13" spans="1:9">
      <c r="A13" s="163">
        <v>100010</v>
      </c>
      <c r="B13" s="129">
        <v>45781</v>
      </c>
      <c r="C13" s="130" t="s">
        <v>44</v>
      </c>
      <c r="D13" s="130" t="s">
        <v>408</v>
      </c>
      <c r="E13" s="134">
        <v>2245000</v>
      </c>
      <c r="F13" s="161" t="s">
        <v>392</v>
      </c>
      <c r="H13" s="133"/>
      <c r="I13" s="123"/>
    </row>
    <row r="14" spans="1:9">
      <c r="A14" s="163">
        <v>100011</v>
      </c>
      <c r="B14" s="129">
        <v>45781</v>
      </c>
      <c r="C14" s="130" t="s">
        <v>409</v>
      </c>
      <c r="D14" s="130" t="s">
        <v>410</v>
      </c>
      <c r="E14" s="134">
        <v>1890000</v>
      </c>
      <c r="F14" s="161" t="s">
        <v>395</v>
      </c>
      <c r="H14" s="133"/>
      <c r="I14" s="123"/>
    </row>
    <row r="15" spans="1:9">
      <c r="A15" s="163">
        <v>100012</v>
      </c>
      <c r="B15" s="129">
        <v>45781</v>
      </c>
      <c r="C15" s="130" t="s">
        <v>411</v>
      </c>
      <c r="D15" s="130" t="s">
        <v>397</v>
      </c>
      <c r="E15" s="134">
        <v>2419000</v>
      </c>
      <c r="F15" s="161" t="s">
        <v>395</v>
      </c>
      <c r="H15" s="133"/>
      <c r="I15" s="123"/>
    </row>
    <row r="16" spans="1:9">
      <c r="A16" s="163">
        <v>100013</v>
      </c>
      <c r="B16" s="129">
        <v>45781</v>
      </c>
      <c r="C16" s="130" t="s">
        <v>412</v>
      </c>
      <c r="D16" s="130" t="s">
        <v>413</v>
      </c>
      <c r="E16" s="134">
        <v>3678000</v>
      </c>
      <c r="F16" s="161" t="s">
        <v>398</v>
      </c>
      <c r="H16" s="133"/>
      <c r="I16" s="123"/>
    </row>
    <row r="17" spans="1:14">
      <c r="A17" s="163">
        <v>100014</v>
      </c>
      <c r="B17" s="129">
        <v>45782</v>
      </c>
      <c r="C17" s="130" t="s">
        <v>414</v>
      </c>
      <c r="D17" s="130" t="s">
        <v>415</v>
      </c>
      <c r="E17" s="134">
        <v>1250000</v>
      </c>
      <c r="F17" s="161" t="s">
        <v>389</v>
      </c>
      <c r="H17" s="133"/>
      <c r="I17" s="123"/>
    </row>
    <row r="18" spans="1:14">
      <c r="A18" s="163">
        <v>100015</v>
      </c>
      <c r="B18" s="129">
        <v>45782</v>
      </c>
      <c r="C18" s="130" t="s">
        <v>416</v>
      </c>
      <c r="D18" s="31" t="s">
        <v>417</v>
      </c>
      <c r="E18" s="134">
        <v>3570000</v>
      </c>
      <c r="F18" s="161" t="s">
        <v>392</v>
      </c>
      <c r="H18" s="133"/>
      <c r="I18" s="123"/>
    </row>
    <row r="19" spans="1:14">
      <c r="A19" s="163">
        <v>100016</v>
      </c>
      <c r="B19" s="129">
        <v>45782</v>
      </c>
      <c r="C19" s="130" t="s">
        <v>418</v>
      </c>
      <c r="D19" s="130" t="s">
        <v>419</v>
      </c>
      <c r="E19" s="134">
        <v>2410000</v>
      </c>
      <c r="F19" s="161" t="s">
        <v>392</v>
      </c>
    </row>
    <row r="20" spans="1:14">
      <c r="A20" s="163">
        <v>100017</v>
      </c>
      <c r="B20" s="129">
        <v>45782</v>
      </c>
      <c r="C20" s="130" t="s">
        <v>420</v>
      </c>
      <c r="D20" s="130" t="s">
        <v>410</v>
      </c>
      <c r="E20" s="134">
        <v>1500000</v>
      </c>
      <c r="F20" s="161" t="s">
        <v>395</v>
      </c>
    </row>
    <row r="21" spans="1:14">
      <c r="A21" s="163">
        <v>100018</v>
      </c>
      <c r="B21" s="129">
        <v>45782</v>
      </c>
      <c r="C21" s="130" t="s">
        <v>421</v>
      </c>
      <c r="D21" s="130" t="s">
        <v>397</v>
      </c>
      <c r="E21" s="134">
        <v>1340000</v>
      </c>
      <c r="F21" s="161" t="s">
        <v>398</v>
      </c>
    </row>
    <row r="22" spans="1:14">
      <c r="A22" s="163">
        <v>100019</v>
      </c>
      <c r="B22" s="129">
        <v>45783</v>
      </c>
      <c r="C22" s="130" t="s">
        <v>422</v>
      </c>
      <c r="D22" s="130" t="s">
        <v>423</v>
      </c>
      <c r="E22" s="134">
        <v>1560000</v>
      </c>
      <c r="F22" s="161" t="s">
        <v>389</v>
      </c>
      <c r="H22" s="126" t="s">
        <v>424</v>
      </c>
    </row>
    <row r="23" spans="1:14">
      <c r="A23" s="163">
        <v>100020</v>
      </c>
      <c r="B23" s="129">
        <v>45783</v>
      </c>
      <c r="C23" s="130" t="s">
        <v>403</v>
      </c>
      <c r="D23" s="130" t="s">
        <v>394</v>
      </c>
      <c r="E23" s="131">
        <v>4234000</v>
      </c>
      <c r="F23" s="164" t="s">
        <v>389</v>
      </c>
      <c r="H23" s="135"/>
      <c r="I23" s="136">
        <v>45779</v>
      </c>
      <c r="J23" s="136">
        <v>45780</v>
      </c>
      <c r="K23" s="136">
        <v>45781</v>
      </c>
      <c r="L23" s="136">
        <v>45782</v>
      </c>
      <c r="M23" s="136">
        <v>45783</v>
      </c>
      <c r="N23" s="136" t="s">
        <v>36</v>
      </c>
    </row>
    <row r="24" spans="1:14">
      <c r="A24" s="163">
        <v>100021</v>
      </c>
      <c r="B24" s="129">
        <v>45783</v>
      </c>
      <c r="C24" s="130" t="s">
        <v>411</v>
      </c>
      <c r="D24" s="130" t="s">
        <v>397</v>
      </c>
      <c r="E24" s="131">
        <v>1500000</v>
      </c>
      <c r="F24" s="161" t="s">
        <v>395</v>
      </c>
      <c r="H24" s="137" t="s">
        <v>389</v>
      </c>
      <c r="I24" s="123"/>
      <c r="J24" s="123"/>
      <c r="K24" s="123"/>
      <c r="L24" s="123"/>
      <c r="M24" s="123"/>
      <c r="N24" s="123">
        <f>SUM(I24:M24)</f>
        <v>0</v>
      </c>
    </row>
    <row r="25" spans="1:14">
      <c r="A25" s="163">
        <v>100022</v>
      </c>
      <c r="B25" s="129">
        <v>45783</v>
      </c>
      <c r="C25" s="130" t="s">
        <v>422</v>
      </c>
      <c r="D25" s="130" t="s">
        <v>423</v>
      </c>
      <c r="E25" s="131">
        <v>2650000</v>
      </c>
      <c r="F25" s="161" t="s">
        <v>398</v>
      </c>
      <c r="H25" s="137" t="s">
        <v>392</v>
      </c>
      <c r="I25" s="123"/>
      <c r="J25" s="123"/>
      <c r="K25" s="123"/>
      <c r="L25" s="123"/>
      <c r="M25" s="123"/>
      <c r="N25" s="123">
        <f t="shared" ref="N25:N27" si="0">SUM(I25:M25)</f>
        <v>0</v>
      </c>
    </row>
    <row r="26" spans="1:14">
      <c r="A26" s="163">
        <v>100023</v>
      </c>
      <c r="B26" s="129">
        <v>45783</v>
      </c>
      <c r="C26" s="130" t="s">
        <v>379</v>
      </c>
      <c r="D26" s="130" t="s">
        <v>388</v>
      </c>
      <c r="E26" s="131">
        <v>3320000</v>
      </c>
      <c r="F26" s="161" t="s">
        <v>389</v>
      </c>
      <c r="H26" s="137" t="s">
        <v>395</v>
      </c>
      <c r="I26" s="123"/>
      <c r="J26" s="123"/>
      <c r="K26" s="123"/>
      <c r="L26" s="123"/>
      <c r="M26" s="123"/>
      <c r="N26" s="123">
        <f t="shared" si="0"/>
        <v>0</v>
      </c>
    </row>
    <row r="27" spans="1:14">
      <c r="A27" s="163">
        <v>100024</v>
      </c>
      <c r="B27" s="129">
        <v>45783</v>
      </c>
      <c r="C27" s="130" t="s">
        <v>399</v>
      </c>
      <c r="D27" s="130" t="s">
        <v>400</v>
      </c>
      <c r="E27" s="131">
        <v>2456000</v>
      </c>
      <c r="F27" s="161" t="s">
        <v>392</v>
      </c>
      <c r="H27" s="137" t="s">
        <v>398</v>
      </c>
      <c r="I27" s="123"/>
      <c r="J27" s="123"/>
      <c r="K27" s="123"/>
      <c r="L27" s="123"/>
      <c r="M27" s="123"/>
      <c r="N27" s="123">
        <f t="shared" si="0"/>
        <v>0</v>
      </c>
    </row>
    <row r="28" spans="1:14">
      <c r="A28" s="168">
        <v>100025</v>
      </c>
      <c r="B28" s="169">
        <v>45783</v>
      </c>
      <c r="C28" s="162" t="s">
        <v>406</v>
      </c>
      <c r="D28" s="162" t="s">
        <v>407</v>
      </c>
      <c r="E28" s="170">
        <v>1234000</v>
      </c>
      <c r="F28" s="171" t="s">
        <v>389</v>
      </c>
      <c r="H28" s="137" t="s">
        <v>36</v>
      </c>
      <c r="I28" s="123">
        <f t="shared" ref="I28:N28" si="1">SUM(I24:I27)</f>
        <v>0</v>
      </c>
      <c r="J28" s="123">
        <f t="shared" si="1"/>
        <v>0</v>
      </c>
      <c r="K28" s="123">
        <f t="shared" si="1"/>
        <v>0</v>
      </c>
      <c r="L28" s="123">
        <f t="shared" si="1"/>
        <v>0</v>
      </c>
      <c r="M28" s="123">
        <f t="shared" si="1"/>
        <v>0</v>
      </c>
      <c r="N28" s="123">
        <f t="shared" si="1"/>
        <v>0</v>
      </c>
    </row>
    <row r="30" spans="1:14">
      <c r="H30" s="188" t="s">
        <v>508</v>
      </c>
    </row>
    <row r="31" spans="1:14">
      <c r="H31" s="155" t="s">
        <v>461</v>
      </c>
    </row>
  </sheetData>
  <phoneticPr fontId="9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9"/>
  <sheetViews>
    <sheetView tabSelected="1" zoomScaleNormal="100" workbookViewId="0">
      <selection activeCell="B19" sqref="B19"/>
    </sheetView>
  </sheetViews>
  <sheetFormatPr defaultColWidth="8.8984375" defaultRowHeight="17.399999999999999"/>
  <cols>
    <col min="1" max="1" width="5.296875" style="18" customWidth="1"/>
    <col min="2" max="2" width="19.3984375" style="10" bestFit="1" customWidth="1"/>
    <col min="3" max="4" width="5.796875" style="10" customWidth="1"/>
    <col min="5" max="5" width="8.19921875" style="10" bestFit="1" customWidth="1"/>
    <col min="6" max="6" width="12.8984375" style="11" customWidth="1"/>
    <col min="7" max="7" width="7" style="10" customWidth="1"/>
    <col min="8" max="8" width="15.3984375" style="10" bestFit="1" customWidth="1"/>
    <col min="9" max="9" width="45.19921875" style="10" customWidth="1"/>
    <col min="10" max="16384" width="8.8984375" style="10"/>
  </cols>
  <sheetData>
    <row r="1" spans="1:9" ht="27" customHeight="1" thickBot="1">
      <c r="A1" s="20" t="s">
        <v>11</v>
      </c>
      <c r="B1" s="20"/>
      <c r="C1" s="20"/>
      <c r="D1" s="20"/>
      <c r="E1" s="20"/>
      <c r="F1" s="20"/>
    </row>
    <row r="2" spans="1:9">
      <c r="A2" s="10"/>
      <c r="F2" s="10"/>
      <c r="H2" s="10" t="s">
        <v>485</v>
      </c>
    </row>
    <row r="3" spans="1:9" ht="22.5" customHeight="1">
      <c r="A3" s="19" t="s">
        <v>12</v>
      </c>
      <c r="B3" s="10" t="s">
        <v>0</v>
      </c>
      <c r="C3" s="19" t="s">
        <v>13</v>
      </c>
      <c r="D3" s="10" t="s">
        <v>16</v>
      </c>
      <c r="E3" s="10" t="s">
        <v>17</v>
      </c>
      <c r="F3" s="10" t="s">
        <v>18</v>
      </c>
      <c r="H3" s="10" t="s">
        <v>486</v>
      </c>
    </row>
    <row r="4" spans="1:9" ht="18" customHeight="1">
      <c r="A4" s="19">
        <v>1</v>
      </c>
      <c r="B4" s="10" t="s">
        <v>7</v>
      </c>
      <c r="C4" s="19" t="s">
        <v>14</v>
      </c>
      <c r="D4" s="11">
        <v>10</v>
      </c>
      <c r="E4" s="11">
        <v>25000</v>
      </c>
    </row>
    <row r="5" spans="1:9" ht="18" customHeight="1">
      <c r="A5" s="19">
        <v>2</v>
      </c>
      <c r="B5" s="10" t="s">
        <v>10</v>
      </c>
      <c r="C5" s="19" t="s">
        <v>15</v>
      </c>
      <c r="D5" s="11">
        <v>15</v>
      </c>
      <c r="E5" s="11">
        <v>48200</v>
      </c>
      <c r="H5" s="10" t="s">
        <v>487</v>
      </c>
    </row>
    <row r="6" spans="1:9" ht="18" customHeight="1">
      <c r="A6" s="19">
        <v>3</v>
      </c>
      <c r="B6" s="10" t="s">
        <v>6</v>
      </c>
      <c r="C6" s="19" t="s">
        <v>14</v>
      </c>
      <c r="D6" s="11">
        <v>5</v>
      </c>
      <c r="E6" s="11">
        <v>53000</v>
      </c>
      <c r="H6" s="10" t="s">
        <v>488</v>
      </c>
    </row>
    <row r="7" spans="1:9" ht="18" customHeight="1">
      <c r="A7" s="19">
        <v>4</v>
      </c>
      <c r="B7" s="10" t="s">
        <v>8</v>
      </c>
      <c r="C7" s="19" t="s">
        <v>19</v>
      </c>
      <c r="D7" s="11">
        <v>10</v>
      </c>
      <c r="E7" s="11">
        <v>28800</v>
      </c>
    </row>
    <row r="8" spans="1:9" ht="18" customHeight="1">
      <c r="A8" s="19">
        <v>5</v>
      </c>
      <c r="B8" s="10" t="s">
        <v>9</v>
      </c>
      <c r="C8" s="19" t="s">
        <v>21</v>
      </c>
      <c r="D8" s="11">
        <v>25</v>
      </c>
      <c r="E8" s="11">
        <v>17800</v>
      </c>
      <c r="H8" s="202" t="s">
        <v>475</v>
      </c>
      <c r="I8" s="202" t="s">
        <v>476</v>
      </c>
    </row>
    <row r="9" spans="1:9" ht="18" customHeight="1">
      <c r="A9" s="19">
        <v>6</v>
      </c>
      <c r="B9" s="10" t="s">
        <v>5</v>
      </c>
      <c r="C9" s="19" t="s">
        <v>20</v>
      </c>
      <c r="D9" s="11">
        <v>30</v>
      </c>
      <c r="E9" s="11">
        <v>45600</v>
      </c>
      <c r="H9" s="201" t="s">
        <v>477</v>
      </c>
      <c r="I9" s="201" t="s">
        <v>481</v>
      </c>
    </row>
    <row r="10" spans="1:9" ht="18" customHeight="1">
      <c r="A10" s="19">
        <v>7</v>
      </c>
      <c r="B10" s="10" t="s">
        <v>26</v>
      </c>
      <c r="C10" s="19" t="s">
        <v>14</v>
      </c>
      <c r="D10" s="11">
        <v>10</v>
      </c>
      <c r="E10" s="11">
        <v>53000</v>
      </c>
      <c r="H10" s="201" t="s">
        <v>478</v>
      </c>
      <c r="I10" s="201" t="s">
        <v>482</v>
      </c>
    </row>
    <row r="11" spans="1:9" ht="18" customHeight="1">
      <c r="A11" s="19">
        <v>8</v>
      </c>
      <c r="B11" s="10" t="s">
        <v>22</v>
      </c>
      <c r="C11" s="19" t="s">
        <v>23</v>
      </c>
      <c r="D11" s="10">
        <v>10</v>
      </c>
      <c r="E11" s="11">
        <v>43000</v>
      </c>
      <c r="H11" s="201" t="s">
        <v>479</v>
      </c>
      <c r="I11" s="201" t="s">
        <v>483</v>
      </c>
    </row>
    <row r="12" spans="1:9" ht="18" customHeight="1">
      <c r="A12" s="19">
        <v>9</v>
      </c>
      <c r="B12" s="10" t="s">
        <v>24</v>
      </c>
      <c r="C12" s="19" t="s">
        <v>25</v>
      </c>
      <c r="D12" s="10">
        <v>30</v>
      </c>
      <c r="E12" s="11">
        <v>39000</v>
      </c>
      <c r="H12" s="201" t="s">
        <v>480</v>
      </c>
      <c r="I12" s="201" t="s">
        <v>484</v>
      </c>
    </row>
    <row r="13" spans="1:9" ht="18" customHeight="1">
      <c r="A13" s="19">
        <v>10</v>
      </c>
      <c r="B13" s="10" t="s">
        <v>28</v>
      </c>
      <c r="C13" s="19" t="s">
        <v>27</v>
      </c>
      <c r="D13" s="10">
        <v>15</v>
      </c>
      <c r="E13" s="11">
        <v>38900</v>
      </c>
    </row>
    <row r="14" spans="1:9" ht="18" customHeight="1">
      <c r="A14" s="10"/>
    </row>
    <row r="15" spans="1:9" ht="18" customHeight="1">
      <c r="A15" s="10"/>
    </row>
    <row r="16" spans="1:9">
      <c r="A16" s="10"/>
    </row>
    <row r="17" spans="1:1">
      <c r="A17" s="10"/>
    </row>
    <row r="18" spans="1:1">
      <c r="A18" s="10"/>
    </row>
    <row r="19" spans="1:1">
      <c r="A19" s="10"/>
    </row>
  </sheetData>
  <phoneticPr fontId="9" type="noConversion"/>
  <printOptions horizontalCentered="1"/>
  <pageMargins left="0.23622047244094491" right="0.23622047244094491" top="0.74803149606299213" bottom="0.74803149606299213" header="0.31496062992125984" footer="0.31496062992125984"/>
  <pageSetup paperSize="9" fitToWidth="0" fitToHeight="0" orientation="portrait" horizontalDpi="4294967294" r:id="rId1"/>
  <headerFooter alignWithMargins="0">
    <oddHeader xml:space="preserve">&amp;R작성일자 : &amp;D </oddHead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ADEA0-B60B-4D38-BCBA-86A075417880}">
  <dimension ref="A1:V27"/>
  <sheetViews>
    <sheetView workbookViewId="0">
      <selection activeCell="Q19" sqref="Q19"/>
    </sheetView>
  </sheetViews>
  <sheetFormatPr defaultRowHeight="17.399999999999999"/>
  <cols>
    <col min="1" max="4" width="8.69921875" style="33" customWidth="1"/>
    <col min="5" max="5" width="9.19921875" style="33" bestFit="1" customWidth="1"/>
    <col min="6" max="8" width="8.69921875" style="33" customWidth="1"/>
    <col min="9" max="9" width="5.5" style="27" customWidth="1"/>
    <col min="10" max="12" width="10" style="24" customWidth="1"/>
    <col min="13" max="13" width="10" style="25" customWidth="1"/>
    <col min="14" max="14" width="4.19921875" style="25" customWidth="1"/>
    <col min="15" max="15" width="13.59765625" style="33" customWidth="1"/>
    <col min="16" max="21" width="8.796875" style="33"/>
    <col min="22" max="22" width="6.296875" style="33" customWidth="1"/>
    <col min="23" max="16384" width="8.796875" style="33"/>
  </cols>
  <sheetData>
    <row r="1" spans="1:22" ht="25.2">
      <c r="A1" s="174" t="s">
        <v>29</v>
      </c>
      <c r="B1" s="174"/>
      <c r="C1" s="174"/>
      <c r="D1" s="174"/>
      <c r="E1" s="174"/>
      <c r="F1" s="174"/>
      <c r="G1" s="174"/>
      <c r="H1" s="95"/>
      <c r="I1" s="21"/>
      <c r="J1" s="22"/>
      <c r="K1" s="23"/>
    </row>
    <row r="2" spans="1:22" ht="18" thickBot="1"/>
    <row r="3" spans="1:22" ht="17.25" customHeight="1">
      <c r="A3" s="26" t="s">
        <v>30</v>
      </c>
      <c r="B3" s="26" t="s">
        <v>31</v>
      </c>
      <c r="C3" s="26" t="s">
        <v>32</v>
      </c>
      <c r="D3" s="26" t="s">
        <v>33</v>
      </c>
      <c r="E3" s="26" t="s">
        <v>34</v>
      </c>
      <c r="F3" s="26" t="s">
        <v>35</v>
      </c>
      <c r="G3" s="26" t="s">
        <v>36</v>
      </c>
      <c r="H3" s="96" t="s">
        <v>281</v>
      </c>
      <c r="J3" s="28"/>
      <c r="K3" s="29" t="s">
        <v>37</v>
      </c>
      <c r="L3" s="29" t="s">
        <v>38</v>
      </c>
      <c r="M3" s="29" t="s">
        <v>39</v>
      </c>
      <c r="O3" s="34" t="s">
        <v>77</v>
      </c>
      <c r="P3" s="35"/>
      <c r="Q3" s="35"/>
      <c r="R3" s="35"/>
      <c r="S3" s="35"/>
      <c r="T3" s="35"/>
      <c r="U3" s="35"/>
      <c r="V3" s="36"/>
    </row>
    <row r="4" spans="1:22" ht="17.25" customHeight="1">
      <c r="A4" s="30" t="s">
        <v>40</v>
      </c>
      <c r="B4" s="31" t="s">
        <v>41</v>
      </c>
      <c r="C4" s="30" t="s">
        <v>42</v>
      </c>
      <c r="D4" s="30">
        <v>30</v>
      </c>
      <c r="E4" s="30">
        <v>28</v>
      </c>
      <c r="F4" s="30">
        <v>22</v>
      </c>
      <c r="G4" s="30"/>
      <c r="H4" s="30"/>
      <c r="J4" s="29" t="s">
        <v>43</v>
      </c>
      <c r="K4" s="31"/>
      <c r="L4" s="31"/>
      <c r="M4" s="31"/>
      <c r="O4" s="37" t="s">
        <v>78</v>
      </c>
      <c r="P4" s="38"/>
      <c r="Q4" s="38"/>
      <c r="R4" s="38"/>
      <c r="S4" s="38"/>
      <c r="T4" s="38"/>
      <c r="U4" s="38"/>
      <c r="V4" s="39"/>
    </row>
    <row r="5" spans="1:22" ht="17.25" customHeight="1">
      <c r="A5" s="30" t="s">
        <v>44</v>
      </c>
      <c r="B5" s="31" t="s">
        <v>41</v>
      </c>
      <c r="C5" s="30" t="s">
        <v>45</v>
      </c>
      <c r="D5" s="30">
        <v>40</v>
      </c>
      <c r="E5" s="30">
        <v>28</v>
      </c>
      <c r="F5" s="30">
        <v>29</v>
      </c>
      <c r="G5" s="30"/>
      <c r="H5" s="30"/>
      <c r="M5" s="24"/>
      <c r="O5" s="40" t="s">
        <v>79</v>
      </c>
      <c r="P5" s="38"/>
      <c r="Q5" s="38"/>
      <c r="R5" s="38"/>
      <c r="S5" s="38"/>
      <c r="T5" s="38"/>
      <c r="U5" s="38"/>
      <c r="V5" s="39"/>
    </row>
    <row r="6" spans="1:22" ht="17.25" customHeight="1" thickBot="1">
      <c r="A6" s="30" t="s">
        <v>46</v>
      </c>
      <c r="B6" s="31" t="s">
        <v>47</v>
      </c>
      <c r="C6" s="30" t="s">
        <v>48</v>
      </c>
      <c r="D6" s="30">
        <v>32</v>
      </c>
      <c r="E6" s="30">
        <v>25</v>
      </c>
      <c r="F6" s="30">
        <v>21</v>
      </c>
      <c r="G6" s="30"/>
      <c r="H6" s="30"/>
      <c r="J6" s="28"/>
      <c r="K6" s="203">
        <v>1</v>
      </c>
      <c r="L6" s="203">
        <v>2</v>
      </c>
      <c r="M6" s="203">
        <v>3</v>
      </c>
      <c r="O6" s="41" t="s">
        <v>115</v>
      </c>
      <c r="P6" s="42"/>
      <c r="Q6" s="42"/>
      <c r="R6" s="42"/>
      <c r="S6" s="42"/>
      <c r="T6" s="42"/>
      <c r="U6" s="42"/>
      <c r="V6" s="43"/>
    </row>
    <row r="7" spans="1:22" ht="17.25" customHeight="1">
      <c r="A7" s="30" t="s">
        <v>49</v>
      </c>
      <c r="B7" s="31" t="s">
        <v>41</v>
      </c>
      <c r="C7" s="30" t="s">
        <v>50</v>
      </c>
      <c r="D7" s="30">
        <v>39</v>
      </c>
      <c r="E7" s="30">
        <v>20</v>
      </c>
      <c r="F7" s="30">
        <v>11</v>
      </c>
      <c r="G7" s="30"/>
      <c r="H7" s="30"/>
      <c r="J7" s="29" t="s">
        <v>51</v>
      </c>
      <c r="K7" s="32"/>
      <c r="L7" s="32"/>
      <c r="M7" s="32"/>
    </row>
    <row r="8" spans="1:22" ht="17.25" customHeight="1">
      <c r="A8" s="30" t="s">
        <v>52</v>
      </c>
      <c r="B8" s="31" t="s">
        <v>53</v>
      </c>
      <c r="C8" s="30" t="s">
        <v>42</v>
      </c>
      <c r="D8" s="30">
        <v>38</v>
      </c>
      <c r="E8" s="30">
        <v>29</v>
      </c>
      <c r="F8" s="30">
        <v>28</v>
      </c>
      <c r="G8" s="30"/>
      <c r="H8" s="30"/>
    </row>
    <row r="9" spans="1:22" ht="17.25" customHeight="1">
      <c r="A9" s="30" t="s">
        <v>54</v>
      </c>
      <c r="B9" s="31" t="s">
        <v>55</v>
      </c>
      <c r="C9" s="30" t="s">
        <v>50</v>
      </c>
      <c r="D9" s="30">
        <v>28</v>
      </c>
      <c r="E9" s="30">
        <v>24</v>
      </c>
      <c r="F9" s="30">
        <v>23</v>
      </c>
      <c r="G9" s="30"/>
      <c r="H9" s="30"/>
      <c r="L9" s="33"/>
      <c r="O9" s="33" t="s">
        <v>114</v>
      </c>
      <c r="P9" s="33" t="s">
        <v>120</v>
      </c>
    </row>
    <row r="10" spans="1:22" ht="17.25" customHeight="1">
      <c r="A10" s="30" t="s">
        <v>56</v>
      </c>
      <c r="B10" s="31" t="s">
        <v>53</v>
      </c>
      <c r="C10" s="30" t="s">
        <v>50</v>
      </c>
      <c r="D10" s="30">
        <v>25</v>
      </c>
      <c r="E10" s="30">
        <v>21</v>
      </c>
      <c r="F10" s="30">
        <v>21</v>
      </c>
      <c r="G10" s="30"/>
      <c r="H10" s="30"/>
      <c r="L10" s="33"/>
      <c r="O10" s="33" t="s">
        <v>116</v>
      </c>
      <c r="P10" s="33" t="s">
        <v>121</v>
      </c>
    </row>
    <row r="11" spans="1:22" ht="17.25" customHeight="1">
      <c r="A11" s="30" t="s">
        <v>57</v>
      </c>
      <c r="B11" s="31" t="s">
        <v>58</v>
      </c>
      <c r="C11" s="30" t="s">
        <v>42</v>
      </c>
      <c r="D11" s="30">
        <v>31</v>
      </c>
      <c r="E11" s="30">
        <v>11</v>
      </c>
      <c r="F11" s="30">
        <v>20</v>
      </c>
      <c r="G11" s="30"/>
      <c r="H11" s="30"/>
      <c r="L11" s="33"/>
      <c r="O11" s="33" t="s">
        <v>117</v>
      </c>
      <c r="P11" s="44" t="s">
        <v>122</v>
      </c>
    </row>
    <row r="12" spans="1:22" ht="17.25" customHeight="1">
      <c r="A12" s="30" t="s">
        <v>59</v>
      </c>
      <c r="B12" s="31" t="s">
        <v>47</v>
      </c>
      <c r="C12" s="30" t="s">
        <v>60</v>
      </c>
      <c r="D12" s="30">
        <v>32</v>
      </c>
      <c r="E12" s="30">
        <v>20</v>
      </c>
      <c r="F12" s="30">
        <v>17</v>
      </c>
      <c r="G12" s="30"/>
      <c r="H12" s="30"/>
      <c r="L12" s="33"/>
      <c r="O12" s="33" t="s">
        <v>118</v>
      </c>
      <c r="P12" s="33" t="s">
        <v>123</v>
      </c>
    </row>
    <row r="13" spans="1:22" ht="17.25" customHeight="1">
      <c r="A13" s="30" t="s">
        <v>61</v>
      </c>
      <c r="B13" s="31" t="s">
        <v>41</v>
      </c>
      <c r="C13" s="30" t="s">
        <v>60</v>
      </c>
      <c r="D13" s="30">
        <v>32</v>
      </c>
      <c r="E13" s="30">
        <v>23</v>
      </c>
      <c r="F13" s="30">
        <v>22</v>
      </c>
      <c r="G13" s="30"/>
      <c r="H13" s="30"/>
      <c r="L13" s="33"/>
      <c r="O13" s="33" t="s">
        <v>119</v>
      </c>
      <c r="P13" s="33" t="s">
        <v>124</v>
      </c>
    </row>
    <row r="14" spans="1:22" ht="17.25" customHeight="1">
      <c r="A14" s="30" t="s">
        <v>62</v>
      </c>
      <c r="B14" s="31" t="s">
        <v>58</v>
      </c>
      <c r="C14" s="30" t="s">
        <v>60</v>
      </c>
      <c r="D14" s="30">
        <v>28</v>
      </c>
      <c r="E14" s="30">
        <v>21</v>
      </c>
      <c r="F14" s="30">
        <v>23</v>
      </c>
      <c r="G14" s="30"/>
      <c r="H14" s="30"/>
      <c r="L14" s="33"/>
      <c r="O14" s="33" t="s">
        <v>80</v>
      </c>
      <c r="P14" s="33" t="s">
        <v>83</v>
      </c>
    </row>
    <row r="15" spans="1:22" ht="17.25" customHeight="1">
      <c r="A15" s="30" t="s">
        <v>63</v>
      </c>
      <c r="B15" s="31" t="s">
        <v>53</v>
      </c>
      <c r="C15" s="30" t="s">
        <v>64</v>
      </c>
      <c r="D15" s="30">
        <v>31</v>
      </c>
      <c r="E15" s="30">
        <v>25</v>
      </c>
      <c r="F15" s="30">
        <v>21</v>
      </c>
      <c r="G15" s="30"/>
      <c r="H15" s="30"/>
      <c r="L15" s="33"/>
      <c r="O15" s="33" t="s">
        <v>81</v>
      </c>
      <c r="P15" s="33" t="s">
        <v>82</v>
      </c>
    </row>
    <row r="16" spans="1:22" ht="17.25" customHeight="1">
      <c r="A16" s="30" t="s">
        <v>65</v>
      </c>
      <c r="B16" s="31" t="s">
        <v>41</v>
      </c>
      <c r="C16" s="30" t="s">
        <v>50</v>
      </c>
      <c r="D16" s="30">
        <v>20</v>
      </c>
      <c r="E16" s="30">
        <v>24</v>
      </c>
      <c r="F16" s="30">
        <v>20</v>
      </c>
      <c r="G16" s="30"/>
      <c r="H16" s="30"/>
      <c r="L16" s="33"/>
    </row>
    <row r="17" spans="1:15" ht="17.25" customHeight="1">
      <c r="A17" s="30" t="s">
        <v>66</v>
      </c>
      <c r="B17" s="31" t="s">
        <v>55</v>
      </c>
      <c r="C17" s="30" t="s">
        <v>42</v>
      </c>
      <c r="D17" s="30">
        <v>30</v>
      </c>
      <c r="E17" s="30">
        <v>20</v>
      </c>
      <c r="F17" s="30">
        <v>13</v>
      </c>
      <c r="G17" s="30"/>
      <c r="H17" s="30"/>
      <c r="L17" s="33"/>
      <c r="O17" s="33" t="s">
        <v>282</v>
      </c>
    </row>
    <row r="18" spans="1:15" ht="17.25" customHeight="1">
      <c r="A18" s="30" t="s">
        <v>67</v>
      </c>
      <c r="B18" s="31" t="s">
        <v>53</v>
      </c>
      <c r="C18" s="30" t="s">
        <v>50</v>
      </c>
      <c r="D18" s="30">
        <v>32</v>
      </c>
      <c r="E18" s="30">
        <v>15</v>
      </c>
      <c r="F18" s="30">
        <v>21</v>
      </c>
      <c r="G18" s="30"/>
      <c r="H18" s="30"/>
      <c r="L18" s="33"/>
      <c r="O18" s="33" t="s">
        <v>283</v>
      </c>
    </row>
    <row r="19" spans="1:15" ht="17.25" customHeight="1">
      <c r="A19" s="30" t="s">
        <v>68</v>
      </c>
      <c r="B19" s="31" t="s">
        <v>58</v>
      </c>
      <c r="C19" s="30" t="s">
        <v>64</v>
      </c>
      <c r="D19" s="30">
        <v>29</v>
      </c>
      <c r="E19" s="30">
        <v>20</v>
      </c>
      <c r="F19" s="30">
        <v>29</v>
      </c>
      <c r="G19" s="30"/>
      <c r="H19" s="30"/>
    </row>
    <row r="20" spans="1:15" ht="17.25" customHeight="1">
      <c r="A20" s="30" t="s">
        <v>69</v>
      </c>
      <c r="B20" s="31" t="s">
        <v>55</v>
      </c>
      <c r="C20" s="30" t="s">
        <v>48</v>
      </c>
      <c r="D20" s="30">
        <v>33</v>
      </c>
      <c r="E20" s="30">
        <v>28</v>
      </c>
      <c r="F20" s="30">
        <v>23</v>
      </c>
      <c r="G20" s="30"/>
      <c r="H20" s="30"/>
    </row>
    <row r="21" spans="1:15" ht="17.25" customHeight="1">
      <c r="A21" s="30" t="s">
        <v>70</v>
      </c>
      <c r="B21" s="31" t="s">
        <v>58</v>
      </c>
      <c r="C21" s="30" t="s">
        <v>60</v>
      </c>
      <c r="D21" s="30">
        <v>31</v>
      </c>
      <c r="E21" s="30">
        <v>10</v>
      </c>
      <c r="F21" s="30">
        <v>7</v>
      </c>
      <c r="G21" s="30"/>
      <c r="H21" s="30"/>
    </row>
    <row r="22" spans="1:15" ht="17.25" customHeight="1">
      <c r="A22" s="30" t="s">
        <v>71</v>
      </c>
      <c r="B22" s="31" t="s">
        <v>55</v>
      </c>
      <c r="C22" s="30" t="s">
        <v>45</v>
      </c>
      <c r="D22" s="30">
        <v>22</v>
      </c>
      <c r="E22" s="30">
        <v>20</v>
      </c>
      <c r="F22" s="30">
        <v>21</v>
      </c>
      <c r="G22" s="30"/>
      <c r="H22" s="30"/>
    </row>
    <row r="23" spans="1:15" ht="17.25" customHeight="1">
      <c r="A23" s="30" t="s">
        <v>72</v>
      </c>
      <c r="B23" s="31" t="s">
        <v>47</v>
      </c>
      <c r="C23" s="30" t="s">
        <v>64</v>
      </c>
      <c r="D23" s="30">
        <v>23</v>
      </c>
      <c r="E23" s="30">
        <v>22</v>
      </c>
      <c r="F23" s="30">
        <v>25</v>
      </c>
      <c r="G23" s="30"/>
      <c r="H23" s="30"/>
    </row>
    <row r="24" spans="1:15" ht="17.25" customHeight="1">
      <c r="A24" s="30" t="s">
        <v>73</v>
      </c>
      <c r="B24" s="31" t="s">
        <v>55</v>
      </c>
      <c r="C24" s="30" t="s">
        <v>50</v>
      </c>
      <c r="D24" s="30">
        <v>38</v>
      </c>
      <c r="E24" s="30">
        <v>29</v>
      </c>
      <c r="F24" s="30">
        <v>25</v>
      </c>
      <c r="G24" s="30"/>
      <c r="H24" s="30"/>
    </row>
    <row r="25" spans="1:15" ht="17.25" customHeight="1">
      <c r="A25" s="30" t="s">
        <v>74</v>
      </c>
      <c r="B25" s="31" t="s">
        <v>53</v>
      </c>
      <c r="C25" s="30" t="s">
        <v>64</v>
      </c>
      <c r="D25" s="30">
        <v>25</v>
      </c>
      <c r="E25" s="30">
        <v>15</v>
      </c>
      <c r="F25" s="30">
        <v>5</v>
      </c>
      <c r="G25" s="30"/>
      <c r="H25" s="30"/>
    </row>
    <row r="26" spans="1:15" ht="17.25" customHeight="1">
      <c r="A26" s="30" t="s">
        <v>75</v>
      </c>
      <c r="B26" s="31" t="s">
        <v>53</v>
      </c>
      <c r="C26" s="30" t="s">
        <v>45</v>
      </c>
      <c r="D26" s="30">
        <v>33</v>
      </c>
      <c r="E26" s="30">
        <v>11</v>
      </c>
      <c r="F26" s="30">
        <v>16</v>
      </c>
      <c r="G26" s="30"/>
      <c r="H26" s="30"/>
    </row>
    <row r="27" spans="1:15" ht="17.25" customHeight="1">
      <c r="A27" s="30" t="s">
        <v>76</v>
      </c>
      <c r="B27" s="31" t="s">
        <v>41</v>
      </c>
      <c r="C27" s="30" t="s">
        <v>50</v>
      </c>
      <c r="D27" s="30">
        <v>31</v>
      </c>
      <c r="E27" s="30">
        <v>30</v>
      </c>
      <c r="F27" s="30">
        <v>20</v>
      </c>
      <c r="G27" s="30"/>
      <c r="H27" s="30"/>
    </row>
  </sheetData>
  <mergeCells count="1">
    <mergeCell ref="A1:G1"/>
  </mergeCells>
  <phoneticPr fontId="9" type="noConversion"/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2813FA-248B-43A6-BE7B-305360EE202B}">
  <dimension ref="A1:M22"/>
  <sheetViews>
    <sheetView workbookViewId="0">
      <selection activeCell="N12" sqref="N12"/>
    </sheetView>
  </sheetViews>
  <sheetFormatPr defaultColWidth="8.8984375" defaultRowHeight="17.399999999999999"/>
  <cols>
    <col min="1" max="1" width="5.19921875" style="45" customWidth="1"/>
    <col min="2" max="2" width="8.296875" style="45" customWidth="1"/>
    <col min="3" max="7" width="5.59765625" style="45" customWidth="1"/>
    <col min="8" max="9" width="8.8984375" style="45"/>
    <col min="10" max="10" width="7.59765625" style="45" customWidth="1"/>
    <col min="11" max="11" width="3.59765625" style="45" customWidth="1"/>
    <col min="12" max="12" width="15.19921875" style="45" customWidth="1"/>
    <col min="13" max="16384" width="8.8984375" style="45"/>
  </cols>
  <sheetData>
    <row r="1" spans="1:13" ht="41.25" customHeight="1">
      <c r="A1" s="175" t="s">
        <v>84</v>
      </c>
      <c r="B1" s="175"/>
      <c r="C1" s="175"/>
      <c r="D1" s="175"/>
      <c r="E1" s="175"/>
      <c r="F1" s="175"/>
      <c r="G1" s="175"/>
      <c r="H1" s="175"/>
      <c r="I1" s="175"/>
    </row>
    <row r="2" spans="1:13" ht="22.5" customHeight="1">
      <c r="A2" s="46" t="s">
        <v>85</v>
      </c>
      <c r="B2" s="46" t="s">
        <v>86</v>
      </c>
      <c r="C2" s="47" t="s">
        <v>87</v>
      </c>
      <c r="D2" s="47" t="s">
        <v>88</v>
      </c>
      <c r="E2" s="47" t="s">
        <v>89</v>
      </c>
      <c r="F2" s="47" t="s">
        <v>90</v>
      </c>
      <c r="G2" s="47" t="s">
        <v>91</v>
      </c>
      <c r="H2" s="48" t="s">
        <v>92</v>
      </c>
      <c r="I2" s="48" t="s">
        <v>93</v>
      </c>
    </row>
    <row r="3" spans="1:13">
      <c r="A3" s="49">
        <v>1</v>
      </c>
      <c r="B3" s="49" t="s">
        <v>94</v>
      </c>
      <c r="C3" s="49" t="s">
        <v>462</v>
      </c>
      <c r="D3" s="49" t="s">
        <v>462</v>
      </c>
      <c r="E3" s="49" t="s">
        <v>462</v>
      </c>
      <c r="F3" s="49" t="s">
        <v>462</v>
      </c>
      <c r="G3" s="49" t="s">
        <v>462</v>
      </c>
      <c r="H3" s="49"/>
      <c r="I3" s="49"/>
      <c r="K3" s="45" t="s">
        <v>125</v>
      </c>
      <c r="M3" s="45" t="s">
        <v>128</v>
      </c>
    </row>
    <row r="4" spans="1:13">
      <c r="A4" s="49">
        <v>2</v>
      </c>
      <c r="B4" s="49" t="s">
        <v>96</v>
      </c>
      <c r="C4" s="49"/>
      <c r="D4" s="49" t="s">
        <v>462</v>
      </c>
      <c r="E4" s="49" t="s">
        <v>462</v>
      </c>
      <c r="F4" s="49"/>
      <c r="G4" s="49" t="s">
        <v>462</v>
      </c>
      <c r="H4" s="49"/>
      <c r="I4" s="49"/>
      <c r="K4" s="45" t="s">
        <v>126</v>
      </c>
      <c r="M4" s="45" t="s">
        <v>129</v>
      </c>
    </row>
    <row r="5" spans="1:13">
      <c r="A5" s="49">
        <v>3</v>
      </c>
      <c r="B5" s="49" t="s">
        <v>97</v>
      </c>
      <c r="C5" s="49" t="s">
        <v>462</v>
      </c>
      <c r="D5" s="49" t="s">
        <v>462</v>
      </c>
      <c r="E5" s="49" t="s">
        <v>462</v>
      </c>
      <c r="F5" s="49" t="s">
        <v>462</v>
      </c>
      <c r="G5" s="49" t="s">
        <v>462</v>
      </c>
      <c r="H5" s="49"/>
      <c r="I5" s="49"/>
      <c r="K5" s="45" t="s">
        <v>127</v>
      </c>
      <c r="M5" s="45" t="s">
        <v>130</v>
      </c>
    </row>
    <row r="6" spans="1:13">
      <c r="A6" s="49">
        <v>4</v>
      </c>
      <c r="B6" s="49" t="s">
        <v>98</v>
      </c>
      <c r="C6" s="49" t="s">
        <v>462</v>
      </c>
      <c r="D6" s="49"/>
      <c r="E6" s="49"/>
      <c r="F6" s="49"/>
      <c r="G6" s="49"/>
      <c r="H6" s="49"/>
      <c r="I6" s="49"/>
    </row>
    <row r="7" spans="1:13">
      <c r="A7" s="49">
        <v>5</v>
      </c>
      <c r="B7" s="49" t="s">
        <v>99</v>
      </c>
      <c r="C7" s="49" t="s">
        <v>462</v>
      </c>
      <c r="D7" s="49" t="s">
        <v>462</v>
      </c>
      <c r="E7" s="49" t="s">
        <v>462</v>
      </c>
      <c r="F7" s="49" t="s">
        <v>462</v>
      </c>
      <c r="G7" s="49" t="s">
        <v>462</v>
      </c>
      <c r="H7" s="49"/>
      <c r="I7" s="49"/>
    </row>
    <row r="8" spans="1:13">
      <c r="A8" s="49">
        <v>6</v>
      </c>
      <c r="B8" s="49" t="s">
        <v>100</v>
      </c>
      <c r="C8" s="49" t="s">
        <v>462</v>
      </c>
      <c r="D8" s="49" t="s">
        <v>462</v>
      </c>
      <c r="E8" s="49" t="s">
        <v>462</v>
      </c>
      <c r="F8" s="49" t="s">
        <v>462</v>
      </c>
      <c r="G8" s="49" t="s">
        <v>462</v>
      </c>
      <c r="H8" s="49"/>
      <c r="I8" s="49"/>
    </row>
    <row r="9" spans="1:13">
      <c r="A9" s="49">
        <v>7</v>
      </c>
      <c r="B9" s="49" t="s">
        <v>101</v>
      </c>
      <c r="C9" s="49" t="s">
        <v>462</v>
      </c>
      <c r="D9" s="49"/>
      <c r="E9" s="49" t="s">
        <v>462</v>
      </c>
      <c r="F9" s="49" t="s">
        <v>462</v>
      </c>
      <c r="G9" s="49" t="s">
        <v>462</v>
      </c>
      <c r="H9" s="49"/>
      <c r="I9" s="49"/>
    </row>
    <row r="10" spans="1:13">
      <c r="A10" s="49">
        <v>8</v>
      </c>
      <c r="B10" s="49" t="s">
        <v>102</v>
      </c>
      <c r="C10" s="49" t="s">
        <v>462</v>
      </c>
      <c r="D10" s="49" t="s">
        <v>462</v>
      </c>
      <c r="E10" s="49" t="s">
        <v>462</v>
      </c>
      <c r="F10" s="49" t="s">
        <v>462</v>
      </c>
      <c r="G10" s="49" t="s">
        <v>462</v>
      </c>
      <c r="H10" s="49"/>
      <c r="I10" s="49"/>
    </row>
    <row r="11" spans="1:13">
      <c r="A11" s="49">
        <v>9</v>
      </c>
      <c r="B11" s="49" t="s">
        <v>103</v>
      </c>
      <c r="C11" s="49" t="s">
        <v>462</v>
      </c>
      <c r="D11" s="49" t="s">
        <v>462</v>
      </c>
      <c r="E11" s="49" t="s">
        <v>462</v>
      </c>
      <c r="F11" s="49" t="s">
        <v>462</v>
      </c>
      <c r="G11" s="49" t="s">
        <v>462</v>
      </c>
      <c r="H11" s="49"/>
      <c r="I11" s="49"/>
      <c r="L11" s="50"/>
    </row>
    <row r="12" spans="1:13">
      <c r="A12" s="49">
        <v>10</v>
      </c>
      <c r="B12" s="49" t="s">
        <v>104</v>
      </c>
      <c r="C12" s="49" t="s">
        <v>462</v>
      </c>
      <c r="D12" s="49" t="s">
        <v>462</v>
      </c>
      <c r="E12" s="49"/>
      <c r="F12" s="49" t="s">
        <v>462</v>
      </c>
      <c r="G12" s="49"/>
      <c r="H12" s="49"/>
      <c r="I12" s="49"/>
      <c r="L12" s="50"/>
    </row>
    <row r="13" spans="1:13">
      <c r="A13" s="49">
        <v>11</v>
      </c>
      <c r="B13" s="49" t="s">
        <v>105</v>
      </c>
      <c r="C13" s="49" t="s">
        <v>462</v>
      </c>
      <c r="D13" s="49" t="s">
        <v>462</v>
      </c>
      <c r="E13" s="49" t="s">
        <v>462</v>
      </c>
      <c r="F13" s="49" t="s">
        <v>462</v>
      </c>
      <c r="G13" s="49" t="s">
        <v>462</v>
      </c>
      <c r="H13" s="49"/>
      <c r="I13" s="49"/>
      <c r="L13" s="50"/>
    </row>
    <row r="14" spans="1:13">
      <c r="A14" s="49">
        <v>12</v>
      </c>
      <c r="B14" s="49" t="s">
        <v>106</v>
      </c>
      <c r="C14" s="49" t="s">
        <v>462</v>
      </c>
      <c r="D14" s="49" t="s">
        <v>462</v>
      </c>
      <c r="E14" s="49" t="s">
        <v>462</v>
      </c>
      <c r="F14" s="49" t="s">
        <v>462</v>
      </c>
      <c r="G14" s="49" t="s">
        <v>462</v>
      </c>
      <c r="H14" s="49"/>
      <c r="I14" s="49"/>
    </row>
    <row r="15" spans="1:13">
      <c r="A15" s="49">
        <v>13</v>
      </c>
      <c r="B15" s="49" t="s">
        <v>107</v>
      </c>
      <c r="C15" s="49" t="s">
        <v>462</v>
      </c>
      <c r="D15" s="49" t="s">
        <v>462</v>
      </c>
      <c r="E15" s="49" t="s">
        <v>462</v>
      </c>
      <c r="F15" s="49" t="s">
        <v>462</v>
      </c>
      <c r="G15" s="49" t="s">
        <v>462</v>
      </c>
      <c r="H15" s="49"/>
      <c r="I15" s="49"/>
    </row>
    <row r="16" spans="1:13">
      <c r="A16" s="49">
        <v>14</v>
      </c>
      <c r="B16" s="49" t="s">
        <v>108</v>
      </c>
      <c r="C16" s="49" t="s">
        <v>462</v>
      </c>
      <c r="D16" s="49"/>
      <c r="E16" s="49" t="s">
        <v>462</v>
      </c>
      <c r="F16" s="49" t="s">
        <v>462</v>
      </c>
      <c r="G16" s="49" t="s">
        <v>462</v>
      </c>
      <c r="H16" s="49"/>
      <c r="I16" s="49"/>
    </row>
    <row r="17" spans="1:9">
      <c r="A17" s="49">
        <v>15</v>
      </c>
      <c r="B17" s="49" t="s">
        <v>109</v>
      </c>
      <c r="C17" s="49" t="s">
        <v>462</v>
      </c>
      <c r="D17" s="49" t="s">
        <v>462</v>
      </c>
      <c r="E17" s="49" t="s">
        <v>462</v>
      </c>
      <c r="F17" s="49" t="s">
        <v>462</v>
      </c>
      <c r="G17" s="49" t="s">
        <v>462</v>
      </c>
      <c r="H17" s="49"/>
      <c r="I17" s="49"/>
    </row>
    <row r="18" spans="1:9">
      <c r="A18" s="49">
        <v>16</v>
      </c>
      <c r="B18" s="49" t="s">
        <v>110</v>
      </c>
      <c r="C18" s="49" t="s">
        <v>462</v>
      </c>
      <c r="D18" s="49" t="s">
        <v>462</v>
      </c>
      <c r="E18" s="49" t="s">
        <v>462</v>
      </c>
      <c r="F18" s="49" t="s">
        <v>462</v>
      </c>
      <c r="G18" s="49" t="s">
        <v>462</v>
      </c>
      <c r="H18" s="49"/>
      <c r="I18" s="49"/>
    </row>
    <row r="19" spans="1:9">
      <c r="A19" s="49">
        <v>17</v>
      </c>
      <c r="B19" s="49" t="s">
        <v>111</v>
      </c>
      <c r="C19" s="49" t="s">
        <v>462</v>
      </c>
      <c r="D19" s="49" t="s">
        <v>462</v>
      </c>
      <c r="E19" s="49" t="s">
        <v>462</v>
      </c>
      <c r="F19" s="49" t="s">
        <v>462</v>
      </c>
      <c r="G19" s="49" t="s">
        <v>462</v>
      </c>
      <c r="H19" s="49"/>
      <c r="I19" s="49"/>
    </row>
    <row r="20" spans="1:9">
      <c r="A20" s="49">
        <v>18</v>
      </c>
      <c r="B20" s="49" t="s">
        <v>112</v>
      </c>
      <c r="C20" s="49" t="s">
        <v>462</v>
      </c>
      <c r="D20" s="49"/>
      <c r="E20" s="49" t="s">
        <v>462</v>
      </c>
      <c r="F20" s="49" t="s">
        <v>462</v>
      </c>
      <c r="G20" s="49"/>
      <c r="H20" s="49"/>
      <c r="I20" s="49"/>
    </row>
    <row r="21" spans="1:9">
      <c r="A21" s="49">
        <v>19</v>
      </c>
      <c r="B21" s="49" t="s">
        <v>111</v>
      </c>
      <c r="C21" s="49" t="s">
        <v>462</v>
      </c>
      <c r="D21" s="49" t="s">
        <v>462</v>
      </c>
      <c r="E21" s="49" t="s">
        <v>462</v>
      </c>
      <c r="F21" s="49" t="s">
        <v>462</v>
      </c>
      <c r="G21" s="49" t="s">
        <v>462</v>
      </c>
      <c r="H21" s="49"/>
      <c r="I21" s="49"/>
    </row>
    <row r="22" spans="1:9">
      <c r="A22" s="49">
        <v>20</v>
      </c>
      <c r="B22" s="49" t="s">
        <v>113</v>
      </c>
      <c r="C22" s="49" t="s">
        <v>462</v>
      </c>
      <c r="D22" s="49"/>
      <c r="E22" s="49" t="s">
        <v>462</v>
      </c>
      <c r="F22" s="49" t="s">
        <v>462</v>
      </c>
      <c r="G22" s="49" t="s">
        <v>462</v>
      </c>
      <c r="H22" s="49"/>
      <c r="I22" s="49"/>
    </row>
  </sheetData>
  <mergeCells count="1">
    <mergeCell ref="A1:I1"/>
  </mergeCells>
  <phoneticPr fontId="9" type="noConversion"/>
  <pageMargins left="0.25" right="0.25" top="0.75" bottom="0.75" header="0.3" footer="0.3"/>
  <pageSetup paperSize="9" orientation="portrait" horizontalDpi="4294967293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19E36-0AAF-416A-9E0E-D6E3EF0763D5}">
  <sheetPr>
    <pageSetUpPr fitToPage="1"/>
  </sheetPr>
  <dimension ref="A1:N17"/>
  <sheetViews>
    <sheetView zoomScalePageLayoutView="98" workbookViewId="0">
      <selection activeCell="S11" sqref="S11"/>
    </sheetView>
  </sheetViews>
  <sheetFormatPr defaultColWidth="8.8984375" defaultRowHeight="17.399999999999999"/>
  <cols>
    <col min="1" max="1" width="10.8984375" style="45" customWidth="1"/>
    <col min="2" max="5" width="5.69921875" style="45" customWidth="1"/>
    <col min="6" max="7" width="9.09765625" style="45" customWidth="1"/>
    <col min="8" max="9" width="12.09765625" style="45" customWidth="1"/>
    <col min="10" max="10" width="4.09765625" style="45" customWidth="1"/>
    <col min="11" max="11" width="4.8984375" style="45" customWidth="1"/>
    <col min="12" max="12" width="8.8984375" style="45"/>
    <col min="13" max="13" width="11" style="45" customWidth="1"/>
    <col min="14" max="16384" width="8.8984375" style="45"/>
  </cols>
  <sheetData>
    <row r="1" spans="1:14" ht="48.75" customHeight="1" thickBot="1">
      <c r="A1" s="176" t="s">
        <v>131</v>
      </c>
      <c r="B1" s="176"/>
      <c r="C1" s="176"/>
      <c r="D1" s="176"/>
      <c r="E1" s="176"/>
      <c r="F1" s="176"/>
      <c r="G1" s="176"/>
      <c r="H1" s="176"/>
      <c r="I1" s="176"/>
    </row>
    <row r="2" spans="1:14" ht="30" customHeight="1" thickBot="1">
      <c r="A2" s="51"/>
      <c r="B2" s="51"/>
      <c r="C2" s="51"/>
      <c r="D2" s="51"/>
      <c r="E2" s="51"/>
      <c r="F2" s="51"/>
      <c r="H2" s="52" t="s">
        <v>132</v>
      </c>
      <c r="I2" s="53">
        <v>3500000</v>
      </c>
    </row>
    <row r="3" spans="1:14" s="54" customFormat="1" ht="11.25" customHeight="1" thickBot="1"/>
    <row r="4" spans="1:14" ht="34.799999999999997">
      <c r="A4" s="55" t="s">
        <v>133</v>
      </c>
      <c r="B4" s="56" t="s">
        <v>134</v>
      </c>
      <c r="C4" s="57" t="s">
        <v>135</v>
      </c>
      <c r="D4" s="57" t="s">
        <v>136</v>
      </c>
      <c r="E4" s="58" t="s">
        <v>137</v>
      </c>
      <c r="F4" s="59" t="s">
        <v>138</v>
      </c>
      <c r="G4" s="60" t="s">
        <v>139</v>
      </c>
      <c r="H4" s="60" t="s">
        <v>140</v>
      </c>
      <c r="I4" s="60" t="s">
        <v>141</v>
      </c>
    </row>
    <row r="5" spans="1:14" ht="18.75" customHeight="1">
      <c r="A5" s="61" t="s">
        <v>142</v>
      </c>
      <c r="B5" s="62">
        <v>18</v>
      </c>
      <c r="C5" s="63">
        <v>10</v>
      </c>
      <c r="D5" s="63">
        <v>12</v>
      </c>
      <c r="E5" s="64">
        <v>18</v>
      </c>
      <c r="F5" s="65">
        <f t="shared" ref="F5:F14" si="0">AVERAGE(B5:E5)</f>
        <v>14.5</v>
      </c>
      <c r="G5" s="66">
        <f t="shared" ref="G5:G14" si="1">F5/SUM($F$5:$F$14)</f>
        <v>0.17956656346749225</v>
      </c>
      <c r="H5" s="67"/>
      <c r="I5" s="68">
        <f>$I$2*G5</f>
        <v>628482.97213622287</v>
      </c>
      <c r="J5" s="69"/>
      <c r="K5" s="45" t="s">
        <v>152</v>
      </c>
      <c r="N5" s="45" t="s">
        <v>153</v>
      </c>
    </row>
    <row r="6" spans="1:14" ht="18.75" customHeight="1">
      <c r="A6" s="61" t="s">
        <v>143</v>
      </c>
      <c r="B6" s="62">
        <v>20</v>
      </c>
      <c r="C6" s="63">
        <v>6</v>
      </c>
      <c r="D6" s="63">
        <v>4</v>
      </c>
      <c r="E6" s="64">
        <v>10</v>
      </c>
      <c r="F6" s="65">
        <f t="shared" si="0"/>
        <v>10</v>
      </c>
      <c r="G6" s="66">
        <f t="shared" si="1"/>
        <v>0.1238390092879257</v>
      </c>
      <c r="H6" s="67"/>
      <c r="I6" s="68">
        <f t="shared" ref="I6:I14" si="2">$I$2*G6</f>
        <v>433436.53250773996</v>
      </c>
      <c r="J6" s="69"/>
      <c r="K6" s="45" t="s">
        <v>154</v>
      </c>
      <c r="N6" s="45" t="s">
        <v>155</v>
      </c>
    </row>
    <row r="7" spans="1:14" ht="18.75" customHeight="1">
      <c r="A7" s="61" t="s">
        <v>144</v>
      </c>
      <c r="B7" s="62">
        <v>15</v>
      </c>
      <c r="C7" s="63">
        <v>4</v>
      </c>
      <c r="D7" s="63">
        <v>5</v>
      </c>
      <c r="E7" s="64">
        <v>15</v>
      </c>
      <c r="F7" s="65">
        <f t="shared" si="0"/>
        <v>9.75</v>
      </c>
      <c r="G7" s="66">
        <f t="shared" si="1"/>
        <v>0.12074303405572756</v>
      </c>
      <c r="H7" s="67"/>
      <c r="I7" s="68">
        <f t="shared" si="2"/>
        <v>422600.61919504649</v>
      </c>
      <c r="J7" s="69"/>
      <c r="K7" s="45" t="s">
        <v>156</v>
      </c>
      <c r="N7" s="45" t="s">
        <v>157</v>
      </c>
    </row>
    <row r="8" spans="1:14" ht="18.75" customHeight="1">
      <c r="A8" s="61" t="s">
        <v>145</v>
      </c>
      <c r="B8" s="62">
        <v>10</v>
      </c>
      <c r="C8" s="63">
        <v>6</v>
      </c>
      <c r="D8" s="63">
        <v>10</v>
      </c>
      <c r="E8" s="64">
        <v>10</v>
      </c>
      <c r="F8" s="65">
        <f t="shared" si="0"/>
        <v>9</v>
      </c>
      <c r="G8" s="66">
        <f t="shared" si="1"/>
        <v>0.11145510835913312</v>
      </c>
      <c r="H8" s="67"/>
      <c r="I8" s="68">
        <f t="shared" si="2"/>
        <v>390092.87925696594</v>
      </c>
      <c r="J8" s="69"/>
    </row>
    <row r="9" spans="1:14" ht="18.75" customHeight="1">
      <c r="A9" s="61" t="s">
        <v>146</v>
      </c>
      <c r="B9" s="62">
        <v>7</v>
      </c>
      <c r="C9" s="63">
        <v>7</v>
      </c>
      <c r="D9" s="63">
        <v>17</v>
      </c>
      <c r="E9" s="64">
        <v>4</v>
      </c>
      <c r="F9" s="65">
        <f t="shared" si="0"/>
        <v>8.75</v>
      </c>
      <c r="G9" s="66">
        <f t="shared" si="1"/>
        <v>0.10835913312693499</v>
      </c>
      <c r="H9" s="67"/>
      <c r="I9" s="68">
        <f t="shared" si="2"/>
        <v>379256.96594427247</v>
      </c>
      <c r="J9" s="69"/>
    </row>
    <row r="10" spans="1:14" ht="18.75" customHeight="1">
      <c r="A10" s="61" t="s">
        <v>147</v>
      </c>
      <c r="B10" s="62">
        <v>10</v>
      </c>
      <c r="C10" s="63">
        <v>6</v>
      </c>
      <c r="D10" s="63">
        <v>6</v>
      </c>
      <c r="E10" s="64">
        <v>7</v>
      </c>
      <c r="F10" s="65">
        <f t="shared" si="0"/>
        <v>7.25</v>
      </c>
      <c r="G10" s="66">
        <f t="shared" si="1"/>
        <v>8.9783281733746126E-2</v>
      </c>
      <c r="H10" s="67"/>
      <c r="I10" s="68">
        <f t="shared" si="2"/>
        <v>314241.48606811144</v>
      </c>
      <c r="J10" s="69"/>
    </row>
    <row r="11" spans="1:14" ht="18.75" customHeight="1">
      <c r="A11" s="61" t="s">
        <v>148</v>
      </c>
      <c r="B11" s="62">
        <v>5</v>
      </c>
      <c r="C11" s="63">
        <v>10</v>
      </c>
      <c r="D11" s="63">
        <v>3</v>
      </c>
      <c r="E11" s="64">
        <v>3</v>
      </c>
      <c r="F11" s="65">
        <f t="shared" si="0"/>
        <v>5.25</v>
      </c>
      <c r="G11" s="66">
        <f t="shared" si="1"/>
        <v>6.5015479876160992E-2</v>
      </c>
      <c r="H11" s="67"/>
      <c r="I11" s="68">
        <f t="shared" si="2"/>
        <v>227554.17956656349</v>
      </c>
      <c r="J11" s="69"/>
      <c r="K11" s="45" t="s">
        <v>463</v>
      </c>
    </row>
    <row r="12" spans="1:14" ht="18.75" customHeight="1">
      <c r="A12" s="61" t="s">
        <v>149</v>
      </c>
      <c r="B12" s="62">
        <v>7</v>
      </c>
      <c r="C12" s="63">
        <v>6</v>
      </c>
      <c r="D12" s="63">
        <v>7</v>
      </c>
      <c r="E12" s="64">
        <v>3</v>
      </c>
      <c r="F12" s="65">
        <f t="shared" si="0"/>
        <v>5.75</v>
      </c>
      <c r="G12" s="66">
        <f t="shared" si="1"/>
        <v>7.1207430340557279E-2</v>
      </c>
      <c r="H12" s="67"/>
      <c r="I12" s="68">
        <f t="shared" si="2"/>
        <v>249226.00619195047</v>
      </c>
      <c r="J12" s="69"/>
    </row>
    <row r="13" spans="1:14" ht="18.75" customHeight="1">
      <c r="A13" s="61" t="s">
        <v>150</v>
      </c>
      <c r="B13" s="62">
        <v>7</v>
      </c>
      <c r="C13" s="63">
        <v>4</v>
      </c>
      <c r="D13" s="63">
        <v>10</v>
      </c>
      <c r="E13" s="64">
        <v>2</v>
      </c>
      <c r="F13" s="65">
        <f t="shared" si="0"/>
        <v>5.75</v>
      </c>
      <c r="G13" s="66">
        <f t="shared" si="1"/>
        <v>7.1207430340557279E-2</v>
      </c>
      <c r="H13" s="67"/>
      <c r="I13" s="68">
        <f t="shared" si="2"/>
        <v>249226.00619195047</v>
      </c>
      <c r="J13" s="69"/>
    </row>
    <row r="14" spans="1:14" ht="18.75" customHeight="1" thickBot="1">
      <c r="A14" s="61" t="s">
        <v>151</v>
      </c>
      <c r="B14" s="70">
        <v>5</v>
      </c>
      <c r="C14" s="71">
        <v>3</v>
      </c>
      <c r="D14" s="71">
        <v>8</v>
      </c>
      <c r="E14" s="72">
        <v>3</v>
      </c>
      <c r="F14" s="65">
        <f t="shared" si="0"/>
        <v>4.75</v>
      </c>
      <c r="G14" s="66">
        <f t="shared" si="1"/>
        <v>5.8823529411764705E-2</v>
      </c>
      <c r="H14" s="67"/>
      <c r="I14" s="68">
        <f t="shared" si="2"/>
        <v>205882.35294117648</v>
      </c>
      <c r="J14" s="69"/>
    </row>
    <row r="17" spans="8:8">
      <c r="H17" s="73"/>
    </row>
  </sheetData>
  <mergeCells count="1">
    <mergeCell ref="A1:I1"/>
  </mergeCells>
  <phoneticPr fontId="9" type="noConversion"/>
  <pageMargins left="0.25" right="0.25" top="0.75" bottom="0.75" header="0.3" footer="0.3"/>
  <pageSetup paperSize="9" scale="68" fitToWidth="0" orientation="landscape" horizontalDpi="4294967293" verticalDpi="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5E0256-627F-4BFB-B1EC-D150DC011012}">
  <dimension ref="A1:O16"/>
  <sheetViews>
    <sheetView workbookViewId="0">
      <selection activeCell="R13" sqref="R13"/>
    </sheetView>
  </sheetViews>
  <sheetFormatPr defaultRowHeight="17.399999999999999"/>
  <cols>
    <col min="1" max="1" width="12.3984375" style="139" customWidth="1"/>
    <col min="2" max="7" width="8.19921875" style="139" customWidth="1"/>
    <col min="8" max="8" width="8.796875" style="139"/>
    <col min="9" max="9" width="11.59765625" style="139" customWidth="1"/>
    <col min="10" max="11" width="13.59765625" style="139" customWidth="1"/>
    <col min="12" max="12" width="8.796875" style="139"/>
    <col min="13" max="13" width="3.8984375" style="139" customWidth="1"/>
    <col min="14" max="14" width="9.19921875" style="139" bestFit="1" customWidth="1"/>
    <col min="15" max="16384" width="8.796875" style="139"/>
  </cols>
  <sheetData>
    <row r="1" spans="1:15" ht="30">
      <c r="A1" s="138" t="s">
        <v>425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</row>
    <row r="2" spans="1:15">
      <c r="L2" s="140" t="s">
        <v>426</v>
      </c>
    </row>
    <row r="3" spans="1:15" ht="25.2" customHeight="1">
      <c r="A3" s="177" t="s">
        <v>427</v>
      </c>
      <c r="B3" s="177" t="s">
        <v>428</v>
      </c>
      <c r="C3" s="177"/>
      <c r="D3" s="177"/>
      <c r="E3" s="177"/>
      <c r="F3" s="177"/>
      <c r="G3" s="177"/>
      <c r="H3" s="177" t="s">
        <v>36</v>
      </c>
      <c r="I3" s="179" t="s">
        <v>430</v>
      </c>
      <c r="J3" s="179" t="s">
        <v>429</v>
      </c>
      <c r="K3" s="179" t="s">
        <v>431</v>
      </c>
      <c r="L3" s="177" t="s">
        <v>432</v>
      </c>
    </row>
    <row r="4" spans="1:15" ht="25.2" customHeight="1" thickBot="1">
      <c r="A4" s="178"/>
      <c r="B4" s="141" t="s">
        <v>433</v>
      </c>
      <c r="C4" s="141" t="s">
        <v>434</v>
      </c>
      <c r="D4" s="141" t="s">
        <v>435</v>
      </c>
      <c r="E4" s="141" t="s">
        <v>436</v>
      </c>
      <c r="F4" s="141" t="s">
        <v>437</v>
      </c>
      <c r="G4" s="141" t="s">
        <v>438</v>
      </c>
      <c r="H4" s="178"/>
      <c r="I4" s="178"/>
      <c r="J4" s="178"/>
      <c r="K4" s="178"/>
      <c r="L4" s="178"/>
    </row>
    <row r="5" spans="1:15" ht="21.6" customHeight="1" thickTop="1">
      <c r="A5" s="142" t="s">
        <v>439</v>
      </c>
      <c r="B5" s="143">
        <v>594</v>
      </c>
      <c r="C5" s="143">
        <v>865</v>
      </c>
      <c r="D5" s="143">
        <v>768</v>
      </c>
      <c r="E5" s="143">
        <v>722</v>
      </c>
      <c r="F5" s="143">
        <v>634</v>
      </c>
      <c r="G5" s="143">
        <v>779</v>
      </c>
      <c r="H5" s="143">
        <v>5000</v>
      </c>
      <c r="I5" s="143"/>
      <c r="J5" s="143"/>
      <c r="K5" s="143"/>
      <c r="L5" s="144"/>
      <c r="N5" s="172" t="s">
        <v>464</v>
      </c>
    </row>
    <row r="6" spans="1:15" ht="21.6" customHeight="1">
      <c r="A6" s="145" t="s">
        <v>440</v>
      </c>
      <c r="B6" s="146">
        <v>918</v>
      </c>
      <c r="C6" s="146">
        <v>785</v>
      </c>
      <c r="D6" s="146">
        <v>950</v>
      </c>
      <c r="E6" s="146">
        <v>999</v>
      </c>
      <c r="F6" s="146">
        <v>702</v>
      </c>
      <c r="G6" s="146">
        <v>723</v>
      </c>
      <c r="H6" s="146">
        <f t="shared" ref="H6:H14" si="0">SUM(B6:G6)</f>
        <v>5077</v>
      </c>
      <c r="I6" s="143"/>
      <c r="J6" s="143"/>
      <c r="K6" s="143"/>
      <c r="L6" s="147"/>
      <c r="N6" s="172" t="s">
        <v>465</v>
      </c>
    </row>
    <row r="7" spans="1:15" ht="21.6" customHeight="1">
      <c r="A7" s="145" t="s">
        <v>441</v>
      </c>
      <c r="B7" s="146">
        <v>734</v>
      </c>
      <c r="C7" s="146">
        <v>611</v>
      </c>
      <c r="D7" s="146">
        <v>844</v>
      </c>
      <c r="E7" s="146">
        <v>988</v>
      </c>
      <c r="F7" s="146">
        <v>913</v>
      </c>
      <c r="G7" s="146">
        <v>590</v>
      </c>
      <c r="H7" s="146">
        <f t="shared" si="0"/>
        <v>4680</v>
      </c>
      <c r="I7" s="143"/>
      <c r="J7" s="143"/>
      <c r="K7" s="143"/>
      <c r="L7" s="147"/>
      <c r="N7" s="172" t="s">
        <v>466</v>
      </c>
    </row>
    <row r="8" spans="1:15" ht="21.6" customHeight="1">
      <c r="A8" s="145" t="s">
        <v>442</v>
      </c>
      <c r="B8" s="146">
        <v>678</v>
      </c>
      <c r="C8" s="146">
        <v>804</v>
      </c>
      <c r="D8" s="146">
        <v>886</v>
      </c>
      <c r="E8" s="146">
        <v>953</v>
      </c>
      <c r="F8" s="146">
        <v>732</v>
      </c>
      <c r="G8" s="146">
        <v>790</v>
      </c>
      <c r="H8" s="146">
        <f t="shared" si="0"/>
        <v>4843</v>
      </c>
      <c r="I8" s="143"/>
      <c r="J8" s="143"/>
      <c r="K8" s="143"/>
      <c r="L8" s="147"/>
    </row>
    <row r="9" spans="1:15" ht="21.6" customHeight="1">
      <c r="A9" s="145" t="s">
        <v>443</v>
      </c>
      <c r="B9" s="146">
        <v>815</v>
      </c>
      <c r="C9" s="146">
        <v>848</v>
      </c>
      <c r="D9" s="146">
        <v>859</v>
      </c>
      <c r="E9" s="146">
        <v>964</v>
      </c>
      <c r="F9" s="146">
        <v>976</v>
      </c>
      <c r="G9" s="146">
        <v>870</v>
      </c>
      <c r="H9" s="146">
        <f t="shared" si="0"/>
        <v>5332</v>
      </c>
      <c r="I9" s="143"/>
      <c r="J9" s="143"/>
      <c r="K9" s="143"/>
      <c r="L9" s="147"/>
      <c r="N9" s="204" t="s">
        <v>489</v>
      </c>
    </row>
    <row r="10" spans="1:15" ht="21.6" customHeight="1">
      <c r="A10" s="145" t="s">
        <v>444</v>
      </c>
      <c r="B10" s="146">
        <v>918</v>
      </c>
      <c r="C10" s="146">
        <v>562</v>
      </c>
      <c r="D10" s="146">
        <v>556</v>
      </c>
      <c r="E10" s="146">
        <v>832</v>
      </c>
      <c r="F10" s="146">
        <v>970</v>
      </c>
      <c r="G10" s="146">
        <v>761</v>
      </c>
      <c r="H10" s="146">
        <f t="shared" si="0"/>
        <v>4599</v>
      </c>
      <c r="I10" s="143"/>
      <c r="J10" s="143"/>
      <c r="K10" s="143"/>
      <c r="L10" s="147"/>
      <c r="N10" s="204" t="s">
        <v>490</v>
      </c>
    </row>
    <row r="11" spans="1:15" ht="21.6" customHeight="1">
      <c r="A11" s="145" t="s">
        <v>445</v>
      </c>
      <c r="B11" s="146">
        <v>765</v>
      </c>
      <c r="C11" s="146">
        <v>866</v>
      </c>
      <c r="D11" s="146">
        <v>928</v>
      </c>
      <c r="E11" s="146">
        <v>862</v>
      </c>
      <c r="F11" s="146">
        <v>750</v>
      </c>
      <c r="G11" s="146">
        <v>745</v>
      </c>
      <c r="H11" s="146">
        <f t="shared" si="0"/>
        <v>4916</v>
      </c>
      <c r="I11" s="143"/>
      <c r="J11" s="143"/>
      <c r="K11" s="143"/>
      <c r="L11" s="147"/>
      <c r="N11" s="204" t="s">
        <v>491</v>
      </c>
    </row>
    <row r="12" spans="1:15" ht="21.6" customHeight="1">
      <c r="A12" s="145" t="s">
        <v>446</v>
      </c>
      <c r="B12" s="146">
        <v>900</v>
      </c>
      <c r="C12" s="146">
        <v>758</v>
      </c>
      <c r="D12" s="146">
        <v>571</v>
      </c>
      <c r="E12" s="146">
        <v>696</v>
      </c>
      <c r="F12" s="146">
        <v>720</v>
      </c>
      <c r="G12" s="146">
        <v>754</v>
      </c>
      <c r="H12" s="146">
        <f t="shared" si="0"/>
        <v>4399</v>
      </c>
      <c r="I12" s="143"/>
      <c r="J12" s="143"/>
      <c r="K12" s="143"/>
      <c r="L12" s="147"/>
    </row>
    <row r="13" spans="1:15" ht="21.6" customHeight="1">
      <c r="A13" s="145" t="s">
        <v>447</v>
      </c>
      <c r="B13" s="146">
        <v>917</v>
      </c>
      <c r="C13" s="146">
        <v>911</v>
      </c>
      <c r="D13" s="146">
        <v>901</v>
      </c>
      <c r="E13" s="146">
        <v>591</v>
      </c>
      <c r="F13" s="146">
        <v>565</v>
      </c>
      <c r="G13" s="146">
        <v>781</v>
      </c>
      <c r="H13" s="146">
        <f t="shared" si="0"/>
        <v>4666</v>
      </c>
      <c r="I13" s="143"/>
      <c r="J13" s="143"/>
      <c r="K13" s="143"/>
      <c r="L13" s="147"/>
    </row>
    <row r="14" spans="1:15" ht="21.6" customHeight="1">
      <c r="A14" s="145" t="s">
        <v>448</v>
      </c>
      <c r="B14" s="146">
        <v>733</v>
      </c>
      <c r="C14" s="146">
        <v>848</v>
      </c>
      <c r="D14" s="146">
        <v>568</v>
      </c>
      <c r="E14" s="146">
        <v>831</v>
      </c>
      <c r="F14" s="146">
        <v>919</v>
      </c>
      <c r="G14" s="146">
        <v>969</v>
      </c>
      <c r="H14" s="146">
        <f t="shared" si="0"/>
        <v>4868</v>
      </c>
      <c r="I14" s="143"/>
      <c r="J14" s="143"/>
      <c r="K14" s="143"/>
      <c r="L14" s="147"/>
      <c r="N14" s="205"/>
      <c r="O14" s="205"/>
    </row>
    <row r="15" spans="1:15" ht="21.6" customHeight="1">
      <c r="A15" s="148" t="s">
        <v>449</v>
      </c>
      <c r="B15" s="149">
        <f>SUM(B5:B14)</f>
        <v>7972</v>
      </c>
      <c r="C15" s="149">
        <f t="shared" ref="C15:K15" si="1">SUM(C5:C14)</f>
        <v>7858</v>
      </c>
      <c r="D15" s="149">
        <f t="shared" si="1"/>
        <v>7831</v>
      </c>
      <c r="E15" s="149">
        <f t="shared" si="1"/>
        <v>8438</v>
      </c>
      <c r="F15" s="149">
        <f t="shared" si="1"/>
        <v>7881</v>
      </c>
      <c r="G15" s="149">
        <f t="shared" si="1"/>
        <v>7762</v>
      </c>
      <c r="H15" s="149">
        <f t="shared" si="1"/>
        <v>48380</v>
      </c>
      <c r="I15" s="149">
        <f>SUM(I5:I14)</f>
        <v>0</v>
      </c>
      <c r="J15" s="149">
        <f t="shared" si="1"/>
        <v>0</v>
      </c>
      <c r="K15" s="149">
        <f t="shared" si="1"/>
        <v>0</v>
      </c>
      <c r="L15" s="149"/>
      <c r="N15" s="207"/>
    </row>
    <row r="16" spans="1:15">
      <c r="N16" s="206"/>
    </row>
  </sheetData>
  <mergeCells count="7">
    <mergeCell ref="L3:L4"/>
    <mergeCell ref="A3:A4"/>
    <mergeCell ref="B3:G3"/>
    <mergeCell ref="H3:H4"/>
    <mergeCell ref="J3:J4"/>
    <mergeCell ref="I3:I4"/>
    <mergeCell ref="K3:K4"/>
  </mergeCells>
  <phoneticPr fontId="9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D54754-3255-4440-AF73-79B589601A0E}">
  <dimension ref="A1:M23"/>
  <sheetViews>
    <sheetView workbookViewId="0">
      <selection activeCell="Q14" sqref="Q14"/>
    </sheetView>
  </sheetViews>
  <sheetFormatPr defaultColWidth="8.8984375" defaultRowHeight="17.399999999999999"/>
  <cols>
    <col min="1" max="1" width="5.19921875" style="45" customWidth="1"/>
    <col min="2" max="2" width="8.296875" style="45" customWidth="1"/>
    <col min="3" max="7" width="5.59765625" style="45" customWidth="1"/>
    <col min="8" max="8" width="6.59765625" style="45" bestFit="1" customWidth="1"/>
    <col min="9" max="10" width="8.8984375" style="45"/>
    <col min="11" max="11" width="7.09765625" style="45" customWidth="1"/>
    <col min="12" max="12" width="9.296875" style="45" customWidth="1"/>
    <col min="13" max="16384" width="8.8984375" style="45"/>
  </cols>
  <sheetData>
    <row r="1" spans="1:13" ht="41.25" customHeight="1">
      <c r="A1" s="180" t="s">
        <v>284</v>
      </c>
      <c r="B1" s="180"/>
      <c r="C1" s="180"/>
      <c r="D1" s="180"/>
      <c r="E1" s="180"/>
      <c r="F1" s="180"/>
      <c r="G1" s="180"/>
      <c r="H1" s="180"/>
      <c r="I1" s="180"/>
      <c r="J1" s="180"/>
    </row>
    <row r="2" spans="1:13" s="54" customFormat="1" ht="30.75" customHeight="1" thickBot="1">
      <c r="F2" s="181" t="s">
        <v>285</v>
      </c>
      <c r="G2" s="182"/>
      <c r="H2" s="183"/>
      <c r="I2" s="183"/>
      <c r="J2" s="183"/>
    </row>
    <row r="3" spans="1:13" ht="22.5" customHeight="1">
      <c r="A3" s="46" t="s">
        <v>85</v>
      </c>
      <c r="B3" s="97" t="s">
        <v>86</v>
      </c>
      <c r="C3" s="98" t="s">
        <v>87</v>
      </c>
      <c r="D3" s="99" t="s">
        <v>88</v>
      </c>
      <c r="E3" s="99" t="s">
        <v>89</v>
      </c>
      <c r="F3" s="99" t="s">
        <v>90</v>
      </c>
      <c r="G3" s="100" t="s">
        <v>91</v>
      </c>
      <c r="H3" s="101" t="s">
        <v>92</v>
      </c>
      <c r="I3" s="47" t="s">
        <v>286</v>
      </c>
      <c r="J3" s="102" t="s">
        <v>287</v>
      </c>
    </row>
    <row r="4" spans="1:13">
      <c r="A4" s="49">
        <v>1</v>
      </c>
      <c r="B4" s="103" t="s">
        <v>288</v>
      </c>
      <c r="C4" s="104" t="s">
        <v>95</v>
      </c>
      <c r="D4" s="105" t="s">
        <v>95</v>
      </c>
      <c r="E4" s="105" t="s">
        <v>95</v>
      </c>
      <c r="F4" s="105" t="s">
        <v>95</v>
      </c>
      <c r="G4" s="106" t="s">
        <v>95</v>
      </c>
      <c r="H4" s="107"/>
      <c r="I4" s="49"/>
      <c r="J4" s="108"/>
      <c r="L4" s="155" t="s">
        <v>450</v>
      </c>
    </row>
    <row r="5" spans="1:13">
      <c r="A5" s="49">
        <v>2</v>
      </c>
      <c r="B5" s="103" t="s">
        <v>289</v>
      </c>
      <c r="C5" s="104"/>
      <c r="D5" s="105" t="s">
        <v>95</v>
      </c>
      <c r="E5" s="105" t="s">
        <v>95</v>
      </c>
      <c r="F5" s="105"/>
      <c r="G5" s="106" t="s">
        <v>95</v>
      </c>
      <c r="H5" s="107"/>
      <c r="I5" s="49"/>
      <c r="J5" s="108"/>
    </row>
    <row r="6" spans="1:13">
      <c r="A6" s="49">
        <v>3</v>
      </c>
      <c r="B6" s="103" t="s">
        <v>290</v>
      </c>
      <c r="C6" s="104" t="s">
        <v>95</v>
      </c>
      <c r="D6" s="105" t="s">
        <v>95</v>
      </c>
      <c r="E6" s="105" t="s">
        <v>95</v>
      </c>
      <c r="F6" s="105" t="s">
        <v>95</v>
      </c>
      <c r="G6" s="106" t="s">
        <v>95</v>
      </c>
      <c r="H6" s="107"/>
      <c r="I6" s="49"/>
      <c r="J6" s="108"/>
      <c r="L6" s="45" t="s">
        <v>298</v>
      </c>
    </row>
    <row r="7" spans="1:13">
      <c r="A7" s="49">
        <v>4</v>
      </c>
      <c r="B7" s="103" t="s">
        <v>291</v>
      </c>
      <c r="C7" s="104" t="s">
        <v>95</v>
      </c>
      <c r="D7" s="109" t="s">
        <v>95</v>
      </c>
      <c r="E7" s="105"/>
      <c r="F7" s="105"/>
      <c r="G7" s="106"/>
      <c r="H7" s="107"/>
      <c r="I7" s="49"/>
      <c r="J7" s="108"/>
      <c r="M7" s="45" t="s">
        <v>301</v>
      </c>
    </row>
    <row r="8" spans="1:13">
      <c r="A8" s="49">
        <v>5</v>
      </c>
      <c r="B8" s="103" t="s">
        <v>292</v>
      </c>
      <c r="C8" s="104" t="s">
        <v>95</v>
      </c>
      <c r="D8" s="105" t="s">
        <v>95</v>
      </c>
      <c r="E8" s="105" t="s">
        <v>95</v>
      </c>
      <c r="F8" s="105" t="s">
        <v>95</v>
      </c>
      <c r="G8" s="106" t="s">
        <v>95</v>
      </c>
      <c r="H8" s="107"/>
      <c r="I8" s="49"/>
      <c r="J8" s="108"/>
      <c r="L8" s="45" t="s">
        <v>299</v>
      </c>
    </row>
    <row r="9" spans="1:13">
      <c r="A9" s="49">
        <v>6</v>
      </c>
      <c r="B9" s="103" t="s">
        <v>293</v>
      </c>
      <c r="C9" s="104" t="s">
        <v>95</v>
      </c>
      <c r="D9" s="105" t="s">
        <v>95</v>
      </c>
      <c r="E9" s="105" t="s">
        <v>95</v>
      </c>
      <c r="F9" s="105" t="s">
        <v>95</v>
      </c>
      <c r="G9" s="106" t="s">
        <v>95</v>
      </c>
      <c r="H9" s="107"/>
      <c r="I9" s="49"/>
      <c r="J9" s="108"/>
      <c r="M9" s="45" t="s">
        <v>302</v>
      </c>
    </row>
    <row r="10" spans="1:13">
      <c r="A10" s="49">
        <v>7</v>
      </c>
      <c r="B10" s="103" t="s">
        <v>294</v>
      </c>
      <c r="C10" s="104" t="s">
        <v>95</v>
      </c>
      <c r="D10" s="105"/>
      <c r="E10" s="105" t="s">
        <v>95</v>
      </c>
      <c r="F10" s="105" t="s">
        <v>95</v>
      </c>
      <c r="G10" s="106" t="s">
        <v>95</v>
      </c>
      <c r="H10" s="107"/>
      <c r="I10" s="49"/>
      <c r="J10" s="108"/>
      <c r="L10" s="45" t="s">
        <v>300</v>
      </c>
    </row>
    <row r="11" spans="1:13">
      <c r="A11" s="49">
        <v>8</v>
      </c>
      <c r="B11" s="103" t="s">
        <v>102</v>
      </c>
      <c r="C11" s="104" t="s">
        <v>95</v>
      </c>
      <c r="D11" s="105" t="s">
        <v>95</v>
      </c>
      <c r="E11" s="105" t="s">
        <v>95</v>
      </c>
      <c r="F11" s="105" t="s">
        <v>95</v>
      </c>
      <c r="G11" s="106" t="s">
        <v>95</v>
      </c>
      <c r="H11" s="107"/>
      <c r="I11" s="49"/>
      <c r="J11" s="108"/>
      <c r="M11" s="45" t="s">
        <v>303</v>
      </c>
    </row>
    <row r="12" spans="1:13">
      <c r="A12" s="49">
        <v>9</v>
      </c>
      <c r="B12" s="103" t="s">
        <v>103</v>
      </c>
      <c r="C12" s="104" t="s">
        <v>95</v>
      </c>
      <c r="D12" s="105" t="s">
        <v>95</v>
      </c>
      <c r="E12" s="105" t="s">
        <v>95</v>
      </c>
      <c r="F12" s="105" t="s">
        <v>95</v>
      </c>
      <c r="G12" s="106" t="s">
        <v>95</v>
      </c>
      <c r="H12" s="107"/>
      <c r="I12" s="49"/>
      <c r="J12" s="108"/>
    </row>
    <row r="13" spans="1:13">
      <c r="A13" s="49">
        <v>10</v>
      </c>
      <c r="B13" s="103" t="s">
        <v>295</v>
      </c>
      <c r="C13" s="104" t="s">
        <v>95</v>
      </c>
      <c r="D13" s="105" t="s">
        <v>95</v>
      </c>
      <c r="E13" s="105"/>
      <c r="F13" s="105" t="s">
        <v>95</v>
      </c>
      <c r="G13" s="106"/>
      <c r="H13" s="107"/>
      <c r="I13" s="49"/>
      <c r="J13" s="108"/>
      <c r="L13" s="74" t="s">
        <v>492</v>
      </c>
      <c r="M13" s="74" t="s">
        <v>497</v>
      </c>
    </row>
    <row r="14" spans="1:13">
      <c r="A14" s="49">
        <v>11</v>
      </c>
      <c r="B14" s="103" t="s">
        <v>105</v>
      </c>
      <c r="C14" s="104" t="s">
        <v>95</v>
      </c>
      <c r="D14" s="105" t="s">
        <v>95</v>
      </c>
      <c r="E14" s="105" t="s">
        <v>95</v>
      </c>
      <c r="F14" s="105" t="s">
        <v>95</v>
      </c>
      <c r="G14" s="106" t="s">
        <v>95</v>
      </c>
      <c r="H14" s="107"/>
      <c r="I14" s="49"/>
      <c r="J14" s="108"/>
      <c r="L14" s="74" t="s">
        <v>493</v>
      </c>
      <c r="M14" s="74" t="s">
        <v>498</v>
      </c>
    </row>
    <row r="15" spans="1:13">
      <c r="A15" s="49">
        <v>12</v>
      </c>
      <c r="B15" s="103" t="s">
        <v>106</v>
      </c>
      <c r="C15" s="104" t="s">
        <v>95</v>
      </c>
      <c r="D15" s="105" t="s">
        <v>95</v>
      </c>
      <c r="E15" s="105" t="s">
        <v>95</v>
      </c>
      <c r="F15" s="105" t="s">
        <v>95</v>
      </c>
      <c r="G15" s="106" t="s">
        <v>95</v>
      </c>
      <c r="H15" s="107"/>
      <c r="I15" s="49"/>
      <c r="J15" s="108"/>
      <c r="L15" s="74" t="s">
        <v>494</v>
      </c>
      <c r="M15" s="74" t="s">
        <v>499</v>
      </c>
    </row>
    <row r="16" spans="1:13">
      <c r="A16" s="49">
        <v>13</v>
      </c>
      <c r="B16" s="103" t="s">
        <v>107</v>
      </c>
      <c r="C16" s="104" t="s">
        <v>95</v>
      </c>
      <c r="D16" s="105" t="s">
        <v>95</v>
      </c>
      <c r="E16" s="105" t="s">
        <v>95</v>
      </c>
      <c r="F16" s="105" t="s">
        <v>95</v>
      </c>
      <c r="G16" s="106" t="s">
        <v>95</v>
      </c>
      <c r="H16" s="107"/>
      <c r="I16" s="49"/>
      <c r="J16" s="108"/>
      <c r="L16" s="74" t="s">
        <v>495</v>
      </c>
      <c r="M16" s="74" t="s">
        <v>500</v>
      </c>
    </row>
    <row r="17" spans="1:13">
      <c r="A17" s="49">
        <v>14</v>
      </c>
      <c r="B17" s="103" t="s">
        <v>108</v>
      </c>
      <c r="C17" s="104" t="s">
        <v>95</v>
      </c>
      <c r="D17" s="105"/>
      <c r="E17" s="105"/>
      <c r="F17" s="105" t="s">
        <v>95</v>
      </c>
      <c r="G17" s="106" t="s">
        <v>95</v>
      </c>
      <c r="H17" s="107"/>
      <c r="I17" s="49"/>
      <c r="J17" s="108"/>
      <c r="L17" s="74" t="s">
        <v>496</v>
      </c>
      <c r="M17" s="74" t="s">
        <v>501</v>
      </c>
    </row>
    <row r="18" spans="1:13">
      <c r="A18" s="49">
        <v>15</v>
      </c>
      <c r="B18" s="103" t="s">
        <v>296</v>
      </c>
      <c r="C18" s="104" t="s">
        <v>95</v>
      </c>
      <c r="D18" s="105" t="s">
        <v>95</v>
      </c>
      <c r="E18" s="105" t="s">
        <v>95</v>
      </c>
      <c r="F18" s="105" t="s">
        <v>95</v>
      </c>
      <c r="G18" s="106" t="s">
        <v>95</v>
      </c>
      <c r="H18" s="107"/>
      <c r="I18" s="49"/>
      <c r="J18" s="108"/>
    </row>
    <row r="19" spans="1:13">
      <c r="A19" s="49">
        <v>16</v>
      </c>
      <c r="B19" s="103" t="s">
        <v>110</v>
      </c>
      <c r="C19" s="104" t="s">
        <v>95</v>
      </c>
      <c r="D19" s="105" t="s">
        <v>95</v>
      </c>
      <c r="E19" s="105" t="s">
        <v>95</v>
      </c>
      <c r="F19" s="105" t="s">
        <v>95</v>
      </c>
      <c r="G19" s="106" t="s">
        <v>95</v>
      </c>
      <c r="H19" s="107"/>
      <c r="I19" s="49"/>
      <c r="J19" s="108"/>
    </row>
    <row r="20" spans="1:13">
      <c r="A20" s="49">
        <v>17</v>
      </c>
      <c r="B20" s="103" t="s">
        <v>111</v>
      </c>
      <c r="C20" s="104" t="s">
        <v>95</v>
      </c>
      <c r="D20" s="105" t="s">
        <v>95</v>
      </c>
      <c r="E20" s="105" t="s">
        <v>95</v>
      </c>
      <c r="F20" s="105" t="s">
        <v>95</v>
      </c>
      <c r="G20" s="106" t="s">
        <v>95</v>
      </c>
      <c r="H20" s="107"/>
      <c r="I20" s="49"/>
      <c r="J20" s="108"/>
    </row>
    <row r="21" spans="1:13">
      <c r="A21" s="49">
        <v>18</v>
      </c>
      <c r="B21" s="103" t="s">
        <v>297</v>
      </c>
      <c r="C21" s="104" t="s">
        <v>95</v>
      </c>
      <c r="D21" s="105"/>
      <c r="E21" s="105" t="s">
        <v>95</v>
      </c>
      <c r="F21" s="105" t="s">
        <v>95</v>
      </c>
      <c r="G21" s="106"/>
      <c r="H21" s="107"/>
      <c r="I21" s="49"/>
      <c r="J21" s="108"/>
    </row>
    <row r="22" spans="1:13">
      <c r="A22" s="49">
        <v>19</v>
      </c>
      <c r="B22" s="103" t="s">
        <v>111</v>
      </c>
      <c r="C22" s="104" t="s">
        <v>95</v>
      </c>
      <c r="D22" s="105" t="s">
        <v>95</v>
      </c>
      <c r="E22" s="105" t="s">
        <v>95</v>
      </c>
      <c r="F22" s="105" t="s">
        <v>95</v>
      </c>
      <c r="G22" s="106" t="s">
        <v>95</v>
      </c>
      <c r="H22" s="107"/>
      <c r="I22" s="49"/>
      <c r="J22" s="108"/>
    </row>
    <row r="23" spans="1:13" ht="18" thickBot="1">
      <c r="A23" s="49">
        <v>20</v>
      </c>
      <c r="B23" s="103" t="s">
        <v>113</v>
      </c>
      <c r="C23" s="110" t="s">
        <v>95</v>
      </c>
      <c r="D23" s="111"/>
      <c r="E23" s="111" t="s">
        <v>95</v>
      </c>
      <c r="F23" s="111" t="s">
        <v>95</v>
      </c>
      <c r="G23" s="112" t="s">
        <v>95</v>
      </c>
      <c r="H23" s="107"/>
      <c r="I23" s="49"/>
      <c r="J23" s="108"/>
    </row>
  </sheetData>
  <mergeCells count="2">
    <mergeCell ref="A1:J1"/>
    <mergeCell ref="F2:J2"/>
  </mergeCells>
  <phoneticPr fontId="9" type="noConversion"/>
  <pageMargins left="0.25" right="0.25" top="0.75" bottom="0.75" header="0.3" footer="0.3"/>
  <pageSetup paperSize="9" orientation="portrait" horizontalDpi="4294967293" verticalDpi="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4CF535-10C1-49F6-BEE1-E36FD82DC2FD}">
  <dimension ref="A1:O14"/>
  <sheetViews>
    <sheetView workbookViewId="0">
      <selection activeCell="P17" sqref="P17"/>
    </sheetView>
  </sheetViews>
  <sheetFormatPr defaultRowHeight="17.399999999999999"/>
  <cols>
    <col min="1" max="1" width="8.796875" style="33"/>
    <col min="2" max="7" width="4.3984375" style="33" bestFit="1" customWidth="1"/>
    <col min="8" max="10" width="5.19921875" style="33" bestFit="1" customWidth="1"/>
    <col min="11" max="11" width="11" style="33" customWidth="1"/>
    <col min="12" max="12" width="8.796875" style="33"/>
    <col min="13" max="13" width="5.796875" style="33" customWidth="1"/>
    <col min="14" max="14" width="8.296875" style="33" customWidth="1"/>
    <col min="15" max="16384" width="8.796875" style="33"/>
  </cols>
  <sheetData>
    <row r="1" spans="1:15" ht="25.2">
      <c r="A1" s="184" t="s">
        <v>160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</row>
    <row r="2" spans="1:15" ht="23.25" customHeight="1">
      <c r="K2" s="75"/>
    </row>
    <row r="3" spans="1:15" ht="26.25" customHeight="1">
      <c r="A3" s="150" t="s">
        <v>31</v>
      </c>
      <c r="B3" s="150" t="s">
        <v>161</v>
      </c>
      <c r="C3" s="150" t="s">
        <v>162</v>
      </c>
      <c r="D3" s="150" t="s">
        <v>163</v>
      </c>
      <c r="E3" s="150" t="s">
        <v>164</v>
      </c>
      <c r="F3" s="150" t="s">
        <v>165</v>
      </c>
      <c r="G3" s="150" t="s">
        <v>166</v>
      </c>
      <c r="H3" s="150" t="s">
        <v>36</v>
      </c>
      <c r="I3" s="151" t="s">
        <v>167</v>
      </c>
      <c r="J3" s="151" t="s">
        <v>168</v>
      </c>
      <c r="K3" s="152" t="s">
        <v>169</v>
      </c>
      <c r="L3" s="152" t="s">
        <v>170</v>
      </c>
    </row>
    <row r="4" spans="1:15" ht="18.75" customHeight="1">
      <c r="A4" s="30" t="s">
        <v>171</v>
      </c>
      <c r="B4" s="30">
        <v>2</v>
      </c>
      <c r="C4" s="30">
        <v>2</v>
      </c>
      <c r="D4" s="30">
        <v>5</v>
      </c>
      <c r="E4" s="30">
        <v>4</v>
      </c>
      <c r="F4" s="30">
        <v>3</v>
      </c>
      <c r="G4" s="30">
        <v>8</v>
      </c>
      <c r="H4" s="30">
        <f t="shared" ref="H4:H14" si="0">SUM(B4:G4)</f>
        <v>24</v>
      </c>
      <c r="I4" s="153">
        <f>ROUND(AVERAGE(B4:G4),1)</f>
        <v>4</v>
      </c>
      <c r="J4" s="30">
        <f>RANK(I4,$I$4:$I$14)</f>
        <v>6</v>
      </c>
      <c r="K4" s="154"/>
      <c r="L4" s="30"/>
      <c r="M4" s="156"/>
      <c r="N4" s="155" t="s">
        <v>450</v>
      </c>
    </row>
    <row r="5" spans="1:15" ht="18.75" customHeight="1">
      <c r="A5" s="30" t="s">
        <v>172</v>
      </c>
      <c r="B5" s="30">
        <v>5</v>
      </c>
      <c r="C5" s="30">
        <v>3</v>
      </c>
      <c r="D5" s="30">
        <v>3</v>
      </c>
      <c r="E5" s="30">
        <v>6</v>
      </c>
      <c r="F5" s="30">
        <v>3</v>
      </c>
      <c r="G5" s="30">
        <v>11</v>
      </c>
      <c r="H5" s="30">
        <f t="shared" si="0"/>
        <v>31</v>
      </c>
      <c r="I5" s="153">
        <f t="shared" ref="I5:I14" si="1">ROUND(AVERAGE(B5:G5),1)</f>
        <v>5.2</v>
      </c>
      <c r="J5" s="30">
        <f t="shared" ref="J5:J14" si="2">RANK(I5,$I$4:$I$14)</f>
        <v>5</v>
      </c>
      <c r="K5" s="154"/>
      <c r="L5" s="30"/>
      <c r="M5" s="156"/>
      <c r="N5" s="155" t="s">
        <v>452</v>
      </c>
    </row>
    <row r="6" spans="1:15" ht="18.75" customHeight="1">
      <c r="A6" s="30" t="s">
        <v>173</v>
      </c>
      <c r="B6" s="30">
        <v>3</v>
      </c>
      <c r="C6" s="30">
        <v>2</v>
      </c>
      <c r="D6" s="30">
        <v>2</v>
      </c>
      <c r="E6" s="30">
        <v>3</v>
      </c>
      <c r="F6" s="30">
        <v>1</v>
      </c>
      <c r="G6" s="30">
        <v>5</v>
      </c>
      <c r="H6" s="30">
        <f t="shared" si="0"/>
        <v>16</v>
      </c>
      <c r="I6" s="153">
        <f t="shared" si="1"/>
        <v>2.7</v>
      </c>
      <c r="J6" s="30">
        <f t="shared" si="2"/>
        <v>10</v>
      </c>
      <c r="K6" s="154"/>
      <c r="L6" s="30"/>
      <c r="M6" s="156"/>
    </row>
    <row r="7" spans="1:15" ht="18.75" customHeight="1">
      <c r="A7" s="30" t="s">
        <v>174</v>
      </c>
      <c r="B7" s="30">
        <v>4</v>
      </c>
      <c r="C7" s="30">
        <v>2</v>
      </c>
      <c r="D7" s="30">
        <v>1</v>
      </c>
      <c r="E7" s="30">
        <v>2</v>
      </c>
      <c r="F7" s="30">
        <v>5</v>
      </c>
      <c r="G7" s="30">
        <v>2</v>
      </c>
      <c r="H7" s="30">
        <f t="shared" si="0"/>
        <v>16</v>
      </c>
      <c r="I7" s="153">
        <f t="shared" si="1"/>
        <v>2.7</v>
      </c>
      <c r="J7" s="30">
        <f t="shared" si="2"/>
        <v>10</v>
      </c>
      <c r="K7" s="154"/>
      <c r="L7" s="30"/>
      <c r="M7" s="156"/>
      <c r="N7" s="33" t="s">
        <v>182</v>
      </c>
    </row>
    <row r="8" spans="1:15" ht="18.75" customHeight="1">
      <c r="A8" s="30" t="s">
        <v>175</v>
      </c>
      <c r="B8" s="30">
        <v>2</v>
      </c>
      <c r="C8" s="30">
        <v>2</v>
      </c>
      <c r="D8" s="30">
        <v>5</v>
      </c>
      <c r="E8" s="30">
        <v>4</v>
      </c>
      <c r="F8" s="30">
        <v>3</v>
      </c>
      <c r="G8" s="30">
        <v>8</v>
      </c>
      <c r="H8" s="30">
        <f t="shared" si="0"/>
        <v>24</v>
      </c>
      <c r="I8" s="153">
        <f t="shared" si="1"/>
        <v>4</v>
      </c>
      <c r="J8" s="30">
        <f t="shared" si="2"/>
        <v>6</v>
      </c>
      <c r="K8" s="154"/>
      <c r="L8" s="30"/>
      <c r="M8" s="156"/>
      <c r="O8" s="33" t="s">
        <v>183</v>
      </c>
    </row>
    <row r="9" spans="1:15" ht="18.75" customHeight="1">
      <c r="A9" s="30" t="s">
        <v>176</v>
      </c>
      <c r="B9" s="30">
        <v>8</v>
      </c>
      <c r="C9" s="30">
        <v>6</v>
      </c>
      <c r="D9" s="30">
        <v>3</v>
      </c>
      <c r="E9" s="30">
        <v>10</v>
      </c>
      <c r="F9" s="30">
        <v>4</v>
      </c>
      <c r="G9" s="30">
        <v>3</v>
      </c>
      <c r="H9" s="30">
        <f t="shared" si="0"/>
        <v>34</v>
      </c>
      <c r="I9" s="153">
        <f t="shared" si="1"/>
        <v>5.7</v>
      </c>
      <c r="J9" s="30">
        <f t="shared" si="2"/>
        <v>4</v>
      </c>
      <c r="K9" s="154"/>
      <c r="L9" s="30"/>
      <c r="M9" s="156"/>
      <c r="O9" s="155" t="s">
        <v>451</v>
      </c>
    </row>
    <row r="10" spans="1:15" ht="18.75" customHeight="1">
      <c r="A10" s="30" t="s">
        <v>177</v>
      </c>
      <c r="B10" s="30">
        <v>10</v>
      </c>
      <c r="C10" s="30">
        <v>10</v>
      </c>
      <c r="D10" s="30">
        <v>13</v>
      </c>
      <c r="E10" s="30">
        <v>11</v>
      </c>
      <c r="F10" s="30">
        <v>10</v>
      </c>
      <c r="G10" s="30">
        <v>2</v>
      </c>
      <c r="H10" s="30">
        <f t="shared" si="0"/>
        <v>56</v>
      </c>
      <c r="I10" s="153">
        <f t="shared" si="1"/>
        <v>9.3000000000000007</v>
      </c>
      <c r="J10" s="30">
        <f t="shared" si="2"/>
        <v>1</v>
      </c>
      <c r="K10" s="154"/>
      <c r="L10" s="30"/>
      <c r="M10" s="156"/>
      <c r="N10" s="33" t="s">
        <v>184</v>
      </c>
    </row>
    <row r="11" spans="1:15" ht="18.75" customHeight="1">
      <c r="A11" s="30" t="s">
        <v>178</v>
      </c>
      <c r="B11" s="30">
        <v>10</v>
      </c>
      <c r="C11" s="30">
        <v>9</v>
      </c>
      <c r="D11" s="30">
        <v>8</v>
      </c>
      <c r="E11" s="30">
        <v>7</v>
      </c>
      <c r="F11" s="30">
        <v>6</v>
      </c>
      <c r="G11" s="30">
        <v>10</v>
      </c>
      <c r="H11" s="30">
        <f t="shared" si="0"/>
        <v>50</v>
      </c>
      <c r="I11" s="153">
        <f t="shared" si="1"/>
        <v>8.3000000000000007</v>
      </c>
      <c r="J11" s="30">
        <f t="shared" si="2"/>
        <v>2</v>
      </c>
      <c r="K11" s="154"/>
      <c r="L11" s="30"/>
      <c r="M11" s="156"/>
      <c r="O11" s="33" t="s">
        <v>185</v>
      </c>
    </row>
    <row r="12" spans="1:15" ht="18.75" customHeight="1">
      <c r="A12" s="30" t="s">
        <v>179</v>
      </c>
      <c r="B12" s="30">
        <v>5</v>
      </c>
      <c r="C12" s="30">
        <v>6</v>
      </c>
      <c r="D12" s="30">
        <v>6</v>
      </c>
      <c r="E12" s="30">
        <v>7</v>
      </c>
      <c r="F12" s="30">
        <v>9</v>
      </c>
      <c r="G12" s="30">
        <v>5</v>
      </c>
      <c r="H12" s="30">
        <f t="shared" si="0"/>
        <v>38</v>
      </c>
      <c r="I12" s="153">
        <f t="shared" si="1"/>
        <v>6.3</v>
      </c>
      <c r="J12" s="30">
        <f t="shared" si="2"/>
        <v>3</v>
      </c>
      <c r="K12" s="154"/>
      <c r="L12" s="30"/>
      <c r="M12" s="156"/>
      <c r="O12" s="155" t="s">
        <v>453</v>
      </c>
    </row>
    <row r="13" spans="1:15" ht="18.75" customHeight="1">
      <c r="A13" s="30" t="s">
        <v>180</v>
      </c>
      <c r="B13" s="30">
        <v>5</v>
      </c>
      <c r="C13" s="30">
        <v>2</v>
      </c>
      <c r="D13" s="30">
        <v>1</v>
      </c>
      <c r="E13" s="30">
        <v>2</v>
      </c>
      <c r="F13" s="30">
        <v>5</v>
      </c>
      <c r="G13" s="30">
        <v>6</v>
      </c>
      <c r="H13" s="30">
        <f t="shared" si="0"/>
        <v>21</v>
      </c>
      <c r="I13" s="153">
        <f t="shared" si="1"/>
        <v>3.5</v>
      </c>
      <c r="J13" s="30">
        <f t="shared" si="2"/>
        <v>8</v>
      </c>
      <c r="K13" s="154"/>
      <c r="L13" s="30"/>
      <c r="M13" s="156"/>
    </row>
    <row r="14" spans="1:15" ht="18.75" customHeight="1">
      <c r="A14" s="30" t="s">
        <v>181</v>
      </c>
      <c r="B14" s="30">
        <v>3</v>
      </c>
      <c r="C14" s="30">
        <v>3</v>
      </c>
      <c r="D14" s="30">
        <v>3</v>
      </c>
      <c r="E14" s="30">
        <v>2</v>
      </c>
      <c r="F14" s="30">
        <v>3</v>
      </c>
      <c r="G14" s="30">
        <v>5</v>
      </c>
      <c r="H14" s="30">
        <f t="shared" si="0"/>
        <v>19</v>
      </c>
      <c r="I14" s="153">
        <f t="shared" si="1"/>
        <v>3.2</v>
      </c>
      <c r="J14" s="30">
        <f t="shared" si="2"/>
        <v>9</v>
      </c>
      <c r="K14" s="154"/>
      <c r="L14" s="30"/>
      <c r="M14" s="156"/>
    </row>
  </sheetData>
  <mergeCells count="1">
    <mergeCell ref="A1:L1"/>
  </mergeCells>
  <phoneticPr fontId="9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0D0B32-EE69-47B8-9311-4C1BD4E242BD}">
  <dimension ref="A1:J21"/>
  <sheetViews>
    <sheetView topLeftCell="A2" workbookViewId="0">
      <selection activeCell="O16" sqref="O16"/>
    </sheetView>
  </sheetViews>
  <sheetFormatPr defaultRowHeight="17.399999999999999"/>
  <cols>
    <col min="1" max="1" width="11.5" style="33" customWidth="1"/>
    <col min="2" max="2" width="9" style="33" bestFit="1" customWidth="1"/>
    <col min="3" max="4" width="13" style="33" bestFit="1" customWidth="1"/>
    <col min="5" max="5" width="14.5" style="33" customWidth="1"/>
    <col min="6" max="6" width="4.796875" style="33" customWidth="1"/>
    <col min="7" max="7" width="5.59765625" style="33" customWidth="1"/>
    <col min="8" max="10" width="11.09765625" style="33" customWidth="1"/>
    <col min="11" max="16384" width="8.796875" style="33"/>
  </cols>
  <sheetData>
    <row r="1" spans="1:10" ht="33.75" customHeight="1">
      <c r="A1" s="185" t="s">
        <v>186</v>
      </c>
      <c r="B1" s="185"/>
      <c r="C1" s="185"/>
      <c r="D1" s="185"/>
      <c r="E1" s="185"/>
    </row>
    <row r="3" spans="1:10" ht="23.25" customHeight="1">
      <c r="A3" s="76" t="s">
        <v>187</v>
      </c>
      <c r="B3" s="76" t="s">
        <v>188</v>
      </c>
      <c r="C3" s="76" t="s">
        <v>189</v>
      </c>
      <c r="D3" s="76" t="s">
        <v>190</v>
      </c>
      <c r="E3" s="77" t="s">
        <v>191</v>
      </c>
    </row>
    <row r="4" spans="1:10" ht="17.25" customHeight="1">
      <c r="A4" s="30" t="s">
        <v>192</v>
      </c>
      <c r="B4" s="30">
        <v>92</v>
      </c>
      <c r="C4" s="30" t="str">
        <f>IF(B4&gt;=90,"A",IF(B4&gt;=80,"B",IF(B4&gt;=70,"C","D")))</f>
        <v>A</v>
      </c>
      <c r="D4" s="30" t="s">
        <v>193</v>
      </c>
      <c r="E4" s="30"/>
      <c r="G4" s="188" t="s">
        <v>472</v>
      </c>
    </row>
    <row r="5" spans="1:10" ht="17.25" customHeight="1">
      <c r="A5" s="30" t="s">
        <v>194</v>
      </c>
      <c r="B5" s="30">
        <v>97</v>
      </c>
      <c r="C5" s="30" t="str">
        <f t="shared" ref="C5:C20" si="0">IF(B5&gt;=90,"A",IF(B5&gt;=80,"B",IF(B5&gt;=70,"C","D")))</f>
        <v>A</v>
      </c>
      <c r="D5" s="30" t="s">
        <v>193</v>
      </c>
      <c r="E5" s="30"/>
      <c r="G5" s="33" t="s">
        <v>212</v>
      </c>
    </row>
    <row r="6" spans="1:10" ht="17.25" customHeight="1">
      <c r="A6" s="30" t="s">
        <v>195</v>
      </c>
      <c r="B6" s="30">
        <v>71</v>
      </c>
      <c r="C6" s="30" t="str">
        <f t="shared" si="0"/>
        <v>C</v>
      </c>
      <c r="D6" s="30" t="s">
        <v>196</v>
      </c>
      <c r="E6" s="30"/>
      <c r="H6" s="188" t="s">
        <v>473</v>
      </c>
    </row>
    <row r="7" spans="1:10" ht="17.25" customHeight="1">
      <c r="A7" s="30" t="s">
        <v>197</v>
      </c>
      <c r="B7" s="30">
        <v>60</v>
      </c>
      <c r="C7" s="30" t="str">
        <f t="shared" si="0"/>
        <v>D</v>
      </c>
      <c r="D7" s="30" t="s">
        <v>198</v>
      </c>
      <c r="E7" s="30"/>
    </row>
    <row r="8" spans="1:10" ht="17.25" customHeight="1">
      <c r="A8" s="30" t="s">
        <v>199</v>
      </c>
      <c r="B8" s="30">
        <v>88</v>
      </c>
      <c r="C8" s="189" t="s">
        <v>474</v>
      </c>
      <c r="D8" s="30" t="s">
        <v>193</v>
      </c>
      <c r="E8" s="30"/>
      <c r="G8" s="208"/>
      <c r="H8" s="210" t="s">
        <v>503</v>
      </c>
      <c r="I8" s="210" t="s">
        <v>504</v>
      </c>
      <c r="J8" s="210" t="s">
        <v>505</v>
      </c>
    </row>
    <row r="9" spans="1:10" ht="17.25" customHeight="1">
      <c r="A9" s="30" t="s">
        <v>200</v>
      </c>
      <c r="B9" s="30">
        <v>70</v>
      </c>
      <c r="C9" s="30" t="str">
        <f t="shared" si="0"/>
        <v>C</v>
      </c>
      <c r="D9" s="30" t="s">
        <v>198</v>
      </c>
      <c r="E9" s="30"/>
      <c r="G9" s="209" t="s">
        <v>502</v>
      </c>
      <c r="H9" s="211" t="b">
        <v>1</v>
      </c>
      <c r="I9" s="211" t="b">
        <v>1</v>
      </c>
      <c r="J9" s="211" t="b">
        <v>1</v>
      </c>
    </row>
    <row r="10" spans="1:10" ht="17.25" customHeight="1">
      <c r="A10" s="30" t="s">
        <v>201</v>
      </c>
      <c r="B10" s="30">
        <v>61</v>
      </c>
      <c r="C10" s="30" t="str">
        <f t="shared" si="0"/>
        <v>D</v>
      </c>
      <c r="D10" s="30" t="s">
        <v>196</v>
      </c>
      <c r="E10" s="30"/>
      <c r="G10" s="209"/>
      <c r="H10" s="208" t="b">
        <v>1</v>
      </c>
      <c r="I10" s="208" t="b">
        <v>0</v>
      </c>
      <c r="J10" s="208" t="b">
        <v>0</v>
      </c>
    </row>
    <row r="11" spans="1:10" ht="17.25" customHeight="1">
      <c r="A11" s="30" t="s">
        <v>202</v>
      </c>
      <c r="B11" s="30">
        <v>65</v>
      </c>
      <c r="C11" s="30" t="str">
        <f t="shared" si="0"/>
        <v>D</v>
      </c>
      <c r="D11" s="30" t="s">
        <v>198</v>
      </c>
      <c r="E11" s="30"/>
      <c r="G11" s="209"/>
      <c r="H11" s="208" t="b">
        <v>0</v>
      </c>
      <c r="I11" s="208" t="b">
        <v>1</v>
      </c>
      <c r="J11" s="208" t="b">
        <v>0</v>
      </c>
    </row>
    <row r="12" spans="1:10" ht="17.25" customHeight="1">
      <c r="A12" s="30" t="s">
        <v>203</v>
      </c>
      <c r="B12" s="30">
        <v>58</v>
      </c>
      <c r="C12" s="30" t="str">
        <f t="shared" si="0"/>
        <v>D</v>
      </c>
      <c r="D12" s="30" t="s">
        <v>198</v>
      </c>
      <c r="E12" s="30"/>
      <c r="G12" s="209"/>
      <c r="H12" s="208" t="b">
        <v>0</v>
      </c>
      <c r="I12" s="208" t="b">
        <v>0</v>
      </c>
      <c r="J12" s="208" t="b">
        <v>0</v>
      </c>
    </row>
    <row r="13" spans="1:10" ht="17.25" customHeight="1">
      <c r="A13" s="30" t="s">
        <v>204</v>
      </c>
      <c r="B13" s="30">
        <v>90</v>
      </c>
      <c r="C13" s="30" t="str">
        <f t="shared" si="0"/>
        <v>A</v>
      </c>
      <c r="D13" s="30" t="s">
        <v>193</v>
      </c>
      <c r="E13" s="30"/>
      <c r="G13" s="209" t="s">
        <v>506</v>
      </c>
      <c r="H13" s="211" t="b">
        <v>1</v>
      </c>
      <c r="I13" s="211" t="b">
        <v>1</v>
      </c>
      <c r="J13" s="211" t="b">
        <v>1</v>
      </c>
    </row>
    <row r="14" spans="1:10" ht="17.25" customHeight="1">
      <c r="A14" s="30" t="s">
        <v>205</v>
      </c>
      <c r="B14" s="30">
        <v>70</v>
      </c>
      <c r="C14" s="30" t="str">
        <f t="shared" si="0"/>
        <v>C</v>
      </c>
      <c r="D14" s="30" t="s">
        <v>196</v>
      </c>
      <c r="E14" s="30"/>
      <c r="G14" s="209"/>
      <c r="H14" s="211" t="b">
        <v>1</v>
      </c>
      <c r="I14" s="211" t="b">
        <v>0</v>
      </c>
      <c r="J14" s="211" t="b">
        <v>1</v>
      </c>
    </row>
    <row r="15" spans="1:10" ht="17.25" customHeight="1">
      <c r="A15" s="30" t="s">
        <v>159</v>
      </c>
      <c r="B15" s="30">
        <v>72</v>
      </c>
      <c r="C15" s="30" t="str">
        <f t="shared" si="0"/>
        <v>C</v>
      </c>
      <c r="D15" s="30" t="s">
        <v>193</v>
      </c>
      <c r="E15" s="30"/>
      <c r="G15" s="209"/>
      <c r="H15" s="211" t="b">
        <v>0</v>
      </c>
      <c r="I15" s="211" t="b">
        <v>1</v>
      </c>
      <c r="J15" s="211" t="b">
        <v>1</v>
      </c>
    </row>
    <row r="16" spans="1:10" ht="17.25" customHeight="1">
      <c r="A16" s="30" t="s">
        <v>206</v>
      </c>
      <c r="B16" s="30">
        <v>82</v>
      </c>
      <c r="C16" s="30" t="str">
        <f t="shared" si="0"/>
        <v>B</v>
      </c>
      <c r="D16" s="30" t="s">
        <v>193</v>
      </c>
      <c r="E16" s="30"/>
      <c r="G16" s="209"/>
      <c r="H16" s="208" t="b">
        <v>0</v>
      </c>
      <c r="I16" s="208" t="b">
        <v>0</v>
      </c>
      <c r="J16" s="208" t="b">
        <v>0</v>
      </c>
    </row>
    <row r="17" spans="1:7" ht="17.25" customHeight="1">
      <c r="A17" s="30" t="s">
        <v>207</v>
      </c>
      <c r="B17" s="30">
        <v>84</v>
      </c>
      <c r="C17" s="30" t="str">
        <f t="shared" si="0"/>
        <v>B</v>
      </c>
      <c r="D17" s="30" t="s">
        <v>196</v>
      </c>
      <c r="E17" s="30"/>
      <c r="G17" s="27"/>
    </row>
    <row r="18" spans="1:7" ht="17.25" customHeight="1">
      <c r="A18" s="30" t="s">
        <v>208</v>
      </c>
      <c r="B18" s="30">
        <v>83</v>
      </c>
      <c r="C18" s="30" t="str">
        <f t="shared" si="0"/>
        <v>B</v>
      </c>
      <c r="D18" s="30" t="s">
        <v>193</v>
      </c>
      <c r="E18" s="30"/>
    </row>
    <row r="19" spans="1:7" ht="17.25" customHeight="1">
      <c r="A19" s="30" t="s">
        <v>209</v>
      </c>
      <c r="B19" s="30">
        <v>92</v>
      </c>
      <c r="C19" s="30" t="str">
        <f t="shared" si="0"/>
        <v>A</v>
      </c>
      <c r="D19" s="30" t="s">
        <v>193</v>
      </c>
      <c r="E19" s="30"/>
    </row>
    <row r="20" spans="1:7" ht="17.25" customHeight="1">
      <c r="A20" s="30" t="s">
        <v>210</v>
      </c>
      <c r="B20" s="30">
        <v>79</v>
      </c>
      <c r="C20" s="30" t="str">
        <f t="shared" si="0"/>
        <v>C</v>
      </c>
      <c r="D20" s="30" t="s">
        <v>196</v>
      </c>
      <c r="E20" s="30"/>
    </row>
    <row r="21" spans="1:7">
      <c r="E21" s="78" t="s">
        <v>211</v>
      </c>
    </row>
  </sheetData>
  <mergeCells count="3">
    <mergeCell ref="A1:E1"/>
    <mergeCell ref="G9:G12"/>
    <mergeCell ref="G13:G16"/>
  </mergeCells>
  <phoneticPr fontId="9" type="noConversion"/>
  <conditionalFormatting sqref="E4:E20">
    <cfRule type="cellIs" dxfId="11" priority="1" operator="equal">
      <formula>"정상기업"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14</vt:i4>
      </vt:variant>
    </vt:vector>
  </HeadingPairs>
  <TitlesOfParts>
    <vt:vector size="14" baseType="lpstr">
      <vt:lpstr>Sheet1</vt:lpstr>
      <vt:lpstr>p160표수식</vt:lpstr>
      <vt:lpstr>p164-sum</vt:lpstr>
      <vt:lpstr>P168-count</vt:lpstr>
      <vt:lpstr>p170-round</vt:lpstr>
      <vt:lpstr>반올림연습</vt:lpstr>
      <vt:lpstr>p179-if</vt:lpstr>
      <vt:lpstr>p182-if</vt:lpstr>
      <vt:lpstr>p185-and</vt:lpstr>
      <vt:lpstr>p188</vt:lpstr>
      <vt:lpstr>p191-averageif</vt:lpstr>
      <vt:lpstr>p196</vt:lpstr>
      <vt:lpstr>p199</vt:lpstr>
      <vt:lpstr>p203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Jini</dc:creator>
  <cp:lastModifiedBy>gram</cp:lastModifiedBy>
  <cp:lastPrinted>2013-02-01T11:00:52Z</cp:lastPrinted>
  <dcterms:created xsi:type="dcterms:W3CDTF">2005-02-17T06:57:24Z</dcterms:created>
  <dcterms:modified xsi:type="dcterms:W3CDTF">2026-06-21T08:26:30Z</dcterms:modified>
</cp:coreProperties>
</file>