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홍보문건 모음\2025년도-회계연도 아닌 년도로 구분\251231-2026년 보험 관련 주요 개정사항 안내\시도지부 안내\"/>
    </mc:Choice>
  </mc:AlternateContent>
  <bookViews>
    <workbookView xWindow="0" yWindow="0" windowWidth="28800" windowHeight="12270"/>
  </bookViews>
  <sheets>
    <sheet name="한의원" sheetId="6" r:id="rId1"/>
    <sheet name="한방병원" sheetId="8" r:id="rId2"/>
  </sheets>
  <definedNames>
    <definedName name="_xlnm.Print_Area" localSheetId="1">한방병원!$B$1:$N$59</definedName>
    <definedName name="_xlnm.Print_Area" localSheetId="0">한의원!$B$1:$N$59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9" i="8" l="1"/>
  <c r="M53" i="8"/>
  <c r="M47" i="8"/>
  <c r="M41" i="8"/>
  <c r="M32" i="8"/>
  <c r="M26" i="8"/>
  <c r="M20" i="8"/>
  <c r="M14" i="8"/>
  <c r="M58" i="8"/>
  <c r="M52" i="8"/>
  <c r="M46" i="8"/>
  <c r="M40" i="8"/>
  <c r="M31" i="8"/>
  <c r="M25" i="8"/>
  <c r="M19" i="8"/>
  <c r="M13" i="8"/>
  <c r="M56" i="8"/>
  <c r="M50" i="8"/>
  <c r="M44" i="8"/>
  <c r="M38" i="8"/>
  <c r="M29" i="8"/>
  <c r="M23" i="8"/>
  <c r="M17" i="8"/>
  <c r="M11" i="8"/>
  <c r="M55" i="8"/>
  <c r="M49" i="8"/>
  <c r="M43" i="8"/>
  <c r="M37" i="8"/>
  <c r="M28" i="8"/>
  <c r="M22" i="8"/>
  <c r="M16" i="8"/>
  <c r="M10" i="8"/>
  <c r="K59" i="8"/>
  <c r="K58" i="8"/>
  <c r="K56" i="8"/>
  <c r="K55" i="8"/>
  <c r="K53" i="8"/>
  <c r="K52" i="8"/>
  <c r="K50" i="8"/>
  <c r="K49" i="8"/>
  <c r="K47" i="8"/>
  <c r="K46" i="8"/>
  <c r="K44" i="8"/>
  <c r="K43" i="8"/>
  <c r="K41" i="8"/>
  <c r="K40" i="8"/>
  <c r="K38" i="8"/>
  <c r="K37" i="8"/>
  <c r="J59" i="8"/>
  <c r="J58" i="8"/>
  <c r="J56" i="8"/>
  <c r="J55" i="8"/>
  <c r="J53" i="8"/>
  <c r="J52" i="8"/>
  <c r="J50" i="8"/>
  <c r="J49" i="8"/>
  <c r="J47" i="8"/>
  <c r="J46" i="8"/>
  <c r="J44" i="8"/>
  <c r="J43" i="8"/>
  <c r="J41" i="8"/>
  <c r="J40" i="8"/>
  <c r="J38" i="8"/>
  <c r="J37" i="8"/>
  <c r="K32" i="8"/>
  <c r="K31" i="8"/>
  <c r="K29" i="8"/>
  <c r="K28" i="8"/>
  <c r="K26" i="8"/>
  <c r="K25" i="8"/>
  <c r="K23" i="8"/>
  <c r="K22" i="8"/>
  <c r="K20" i="8"/>
  <c r="K19" i="8"/>
  <c r="K17" i="8"/>
  <c r="K16" i="8"/>
  <c r="K14" i="8"/>
  <c r="K13" i="8"/>
  <c r="K11" i="8"/>
  <c r="K10" i="8"/>
  <c r="J32" i="8"/>
  <c r="J31" i="8"/>
  <c r="J29" i="8"/>
  <c r="J28" i="8"/>
  <c r="J26" i="8"/>
  <c r="J25" i="8"/>
  <c r="J23" i="8"/>
  <c r="J22" i="8"/>
  <c r="J20" i="8"/>
  <c r="J19" i="8"/>
  <c r="J17" i="8"/>
  <c r="J16" i="8"/>
  <c r="J14" i="8"/>
  <c r="J13" i="8"/>
  <c r="J11" i="8"/>
  <c r="J10" i="8"/>
  <c r="M59" i="6" l="1"/>
  <c r="M58" i="6"/>
  <c r="M53" i="6"/>
  <c r="M52" i="6"/>
  <c r="M47" i="6"/>
  <c r="M46" i="6"/>
  <c r="M41" i="6"/>
  <c r="M40" i="6"/>
  <c r="M56" i="6"/>
  <c r="M55" i="6"/>
  <c r="M50" i="6"/>
  <c r="M49" i="6"/>
  <c r="M44" i="6"/>
  <c r="M43" i="6"/>
  <c r="M38" i="6"/>
  <c r="M37" i="6"/>
  <c r="M29" i="6"/>
  <c r="M28" i="6"/>
  <c r="M23" i="6"/>
  <c r="M22" i="6"/>
  <c r="M17" i="6"/>
  <c r="M16" i="6"/>
  <c r="M32" i="6"/>
  <c r="M31" i="6"/>
  <c r="M26" i="6"/>
  <c r="M25" i="6"/>
  <c r="M20" i="6"/>
  <c r="M19" i="6"/>
  <c r="M14" i="6"/>
  <c r="M13" i="6"/>
  <c r="M11" i="6"/>
  <c r="M10" i="6"/>
  <c r="K59" i="6"/>
  <c r="J59" i="6"/>
  <c r="K58" i="6"/>
  <c r="J58" i="6"/>
  <c r="K56" i="6"/>
  <c r="J56" i="6"/>
  <c r="K55" i="6"/>
  <c r="J55" i="6"/>
  <c r="K53" i="6"/>
  <c r="J53" i="6"/>
  <c r="K52" i="6"/>
  <c r="J52" i="6"/>
  <c r="K50" i="6"/>
  <c r="J50" i="6"/>
  <c r="K49" i="6"/>
  <c r="J49" i="6"/>
  <c r="K47" i="6"/>
  <c r="J47" i="6"/>
  <c r="K46" i="6"/>
  <c r="J46" i="6"/>
  <c r="K44" i="6"/>
  <c r="J44" i="6"/>
  <c r="K43" i="6"/>
  <c r="J43" i="6"/>
  <c r="K41" i="6"/>
  <c r="J41" i="6"/>
  <c r="K40" i="6"/>
  <c r="J40" i="6"/>
  <c r="K38" i="6"/>
  <c r="J38" i="6"/>
  <c r="K37" i="6"/>
  <c r="J37" i="6"/>
  <c r="K32" i="6"/>
  <c r="J32" i="6"/>
  <c r="K31" i="6"/>
  <c r="J31" i="6"/>
  <c r="K29" i="6"/>
  <c r="J29" i="6"/>
  <c r="K28" i="6"/>
  <c r="J28" i="6"/>
  <c r="K26" i="6"/>
  <c r="J26" i="6"/>
  <c r="K25" i="6"/>
  <c r="J25" i="6"/>
  <c r="K23" i="6"/>
  <c r="J23" i="6"/>
  <c r="K22" i="6"/>
  <c r="J22" i="6"/>
  <c r="K20" i="6"/>
  <c r="J20" i="6"/>
  <c r="K19" i="6"/>
  <c r="J19" i="6"/>
  <c r="K17" i="6"/>
  <c r="J17" i="6"/>
  <c r="K16" i="6"/>
  <c r="J16" i="6"/>
  <c r="K14" i="6"/>
  <c r="J14" i="6"/>
  <c r="K13" i="6"/>
  <c r="J13" i="6"/>
  <c r="K11" i="6"/>
  <c r="J11" i="6"/>
  <c r="K10" i="6"/>
  <c r="J10" i="6"/>
  <c r="H59" i="8" l="1"/>
  <c r="H58" i="8"/>
  <c r="H56" i="8"/>
  <c r="H55" i="8"/>
  <c r="H53" i="8"/>
  <c r="H52" i="8"/>
  <c r="H50" i="8"/>
  <c r="H49" i="8"/>
  <c r="H47" i="8"/>
  <c r="H46" i="8"/>
  <c r="H44" i="8"/>
  <c r="H43" i="8"/>
  <c r="H41" i="8"/>
  <c r="H40" i="8"/>
  <c r="H38" i="8"/>
  <c r="H37" i="8"/>
  <c r="H32" i="8"/>
  <c r="H31" i="8"/>
  <c r="H29" i="8"/>
  <c r="H28" i="8"/>
  <c r="H26" i="8"/>
  <c r="H25" i="8"/>
  <c r="H23" i="8"/>
  <c r="H22" i="8"/>
  <c r="H20" i="8"/>
  <c r="H19" i="8"/>
  <c r="H17" i="8"/>
  <c r="H16" i="8"/>
  <c r="H14" i="8"/>
  <c r="H13" i="8"/>
  <c r="H11" i="8"/>
  <c r="H10" i="8"/>
  <c r="H59" i="6" l="1"/>
  <c r="H58" i="6"/>
  <c r="H56" i="6"/>
  <c r="H55" i="6"/>
  <c r="H53" i="6"/>
  <c r="H52" i="6"/>
  <c r="H50" i="6"/>
  <c r="H49" i="6"/>
  <c r="H47" i="6"/>
  <c r="H46" i="6"/>
  <c r="H44" i="6"/>
  <c r="H43" i="6"/>
  <c r="H41" i="6"/>
  <c r="H40" i="6"/>
  <c r="H38" i="6"/>
  <c r="H37" i="6"/>
  <c r="H32" i="6" l="1"/>
  <c r="H29" i="6"/>
  <c r="H26" i="6"/>
  <c r="H23" i="6"/>
  <c r="H20" i="6"/>
  <c r="H17" i="6"/>
  <c r="H14" i="6"/>
  <c r="H31" i="6"/>
  <c r="H28" i="6"/>
  <c r="H25" i="6"/>
  <c r="H22" i="6"/>
  <c r="H19" i="6"/>
  <c r="H16" i="6"/>
  <c r="H13" i="6"/>
  <c r="H11" i="6"/>
  <c r="H10" i="6"/>
</calcChain>
</file>

<file path=xl/sharedStrings.xml><?xml version="1.0" encoding="utf-8"?>
<sst xmlns="http://schemas.openxmlformats.org/spreadsheetml/2006/main" count="142" uniqueCount="42">
  <si>
    <t>안면신경마비</t>
  </si>
  <si>
    <t>초진</t>
    <phoneticPr fontId="1" type="noConversion"/>
  </si>
  <si>
    <t>재진</t>
    <phoneticPr fontId="1" type="noConversion"/>
  </si>
  <si>
    <t>요추추간판탈출증</t>
    <phoneticPr fontId="1" type="noConversion"/>
  </si>
  <si>
    <t>알레르기성비염</t>
    <phoneticPr fontId="1" type="noConversion"/>
  </si>
  <si>
    <t>기능성 소화불량</t>
    <phoneticPr fontId="1" type="noConversion"/>
  </si>
  <si>
    <t>구분</t>
    <phoneticPr fontId="1" type="noConversion"/>
  </si>
  <si>
    <t>월경통</t>
    <phoneticPr fontId="1" type="noConversion"/>
  </si>
  <si>
    <t>안면신경마비</t>
    <phoneticPr fontId="1" type="noConversion"/>
  </si>
  <si>
    <t>뇌혈관질환후유증</t>
    <phoneticPr fontId="1" type="noConversion"/>
  </si>
  <si>
    <t>공통-변증</t>
    <phoneticPr fontId="1" type="noConversion"/>
  </si>
  <si>
    <t>공통-사상</t>
    <phoneticPr fontId="1" type="noConversion"/>
  </si>
  <si>
    <t>구분</t>
    <phoneticPr fontId="1" type="noConversion"/>
  </si>
  <si>
    <t>월경통</t>
    <phoneticPr fontId="1" type="noConversion"/>
  </si>
  <si>
    <t>초진</t>
    <phoneticPr fontId="1" type="noConversion"/>
  </si>
  <si>
    <t>재진</t>
    <phoneticPr fontId="1" type="noConversion"/>
  </si>
  <si>
    <t>뇌혈관질환후유증</t>
    <phoneticPr fontId="1" type="noConversion"/>
  </si>
  <si>
    <t>요추추간판탈출증</t>
    <phoneticPr fontId="1" type="noConversion"/>
  </si>
  <si>
    <t>알레르기성비염</t>
    <phoneticPr fontId="1" type="noConversion"/>
  </si>
  <si>
    <t>기능성 소화불량</t>
    <phoneticPr fontId="1" type="noConversion"/>
  </si>
  <si>
    <t>공통-변증</t>
    <phoneticPr fontId="1" type="noConversion"/>
  </si>
  <si>
    <t>공통-사상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</si>
  <si>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2</t>
    </r>
    <r>
      <rPr>
        <b/>
        <sz val="11"/>
        <color theme="1"/>
        <rFont val="맑은 고딕"/>
        <family val="2"/>
        <charset val="129"/>
        <scheme val="minor"/>
      </rPr>
      <t xml:space="preserve">개 상병 각 </t>
    </r>
    <r>
      <rPr>
        <b/>
        <sz val="11"/>
        <color rgb="FFFF0000"/>
        <rFont val="맑은 고딕"/>
        <family val="3"/>
        <charset val="129"/>
        <scheme val="minor"/>
      </rPr>
      <t>2</t>
    </r>
    <r>
      <rPr>
        <b/>
        <sz val="11"/>
        <color theme="1"/>
        <rFont val="맑은 고딕"/>
        <family val="2"/>
        <charset val="129"/>
        <scheme val="minor"/>
      </rPr>
      <t xml:space="preserve">회씩 연간 </t>
    </r>
    <r>
      <rPr>
        <b/>
        <sz val="11"/>
        <color rgb="FFFF0000"/>
        <rFont val="맑은 고딕"/>
        <family val="3"/>
        <charset val="129"/>
        <scheme val="minor"/>
      </rPr>
      <t>40일 처방</t>
    </r>
    <r>
      <rPr>
        <b/>
        <sz val="11"/>
        <color theme="1"/>
        <rFont val="맑은 고딕"/>
        <family val="2"/>
        <charset val="129"/>
        <scheme val="minor"/>
      </rPr>
      <t xml:space="preserve">, 이후 </t>
    </r>
    <r>
      <rPr>
        <b/>
        <sz val="11"/>
        <color rgb="FFFF0000"/>
        <rFont val="맑은 고딕"/>
        <family val="3"/>
        <charset val="129"/>
        <scheme val="minor"/>
      </rPr>
      <t>100/100 급여적용</t>
    </r>
    <phoneticPr fontId="1" type="noConversion"/>
  </si>
  <si>
    <r>
      <t xml:space="preserve">총 진료비
</t>
    </r>
    <r>
      <rPr>
        <b/>
        <sz val="8"/>
        <color theme="1"/>
        <rFont val="나눔고딕"/>
        <family val="3"/>
        <charset val="129"/>
      </rPr>
      <t>(A+B+C+D)</t>
    </r>
    <phoneticPr fontId="1" type="noConversion"/>
  </si>
  <si>
    <r>
      <t>조제탕전료</t>
    </r>
    <r>
      <rPr>
        <b/>
        <sz val="8"/>
        <color theme="1"/>
        <rFont val="나눔고딕"/>
        <family val="3"/>
        <charset val="129"/>
      </rPr>
      <t>(C)</t>
    </r>
    <phoneticPr fontId="1" type="noConversion"/>
  </si>
  <si>
    <r>
      <t>진찰료</t>
    </r>
    <r>
      <rPr>
        <b/>
        <sz val="8"/>
        <color theme="1"/>
        <rFont val="나눔고딕"/>
        <family val="3"/>
        <charset val="129"/>
      </rPr>
      <t>(A)</t>
    </r>
    <phoneticPr fontId="1" type="noConversion"/>
  </si>
  <si>
    <r>
      <t>첩약심층
방제기술료</t>
    </r>
    <r>
      <rPr>
        <b/>
        <sz val="8"/>
        <color theme="1"/>
        <rFont val="나눔고딕"/>
        <family val="3"/>
        <charset val="129"/>
      </rPr>
      <t>(B)</t>
    </r>
    <phoneticPr fontId="1" type="noConversion"/>
  </si>
  <si>
    <r>
      <t>약재비
(상한금액)</t>
    </r>
    <r>
      <rPr>
        <b/>
        <sz val="8"/>
        <color theme="1"/>
        <rFont val="나눔고딕"/>
        <family val="3"/>
        <charset val="129"/>
      </rPr>
      <t>(D)</t>
    </r>
    <phoneticPr fontId="1" type="noConversion"/>
  </si>
  <si>
    <t xml:space="preserve">&lt;첩약 건강보험 적용 2단계 시범사업 수가표&gt; </t>
    <phoneticPr fontId="1" type="noConversion"/>
  </si>
  <si>
    <t>■ 자체탕전 10일분수가(151,470~187,720원)</t>
    <phoneticPr fontId="1" type="noConversion"/>
  </si>
  <si>
    <t>■ 공동이용탕전 10일분수가(138,180~174,430원)</t>
    <phoneticPr fontId="1" type="noConversion"/>
  </si>
  <si>
    <r>
      <t xml:space="preserve">본인일부부담금
</t>
    </r>
    <r>
      <rPr>
        <b/>
        <sz val="8"/>
        <color theme="1"/>
        <rFont val="나눔고딕"/>
        <family val="3"/>
        <charset val="129"/>
      </rPr>
      <t>(진찰료(A)x30%)</t>
    </r>
    <phoneticPr fontId="1" type="noConversion"/>
  </si>
  <si>
    <r>
      <t xml:space="preserve">첩약 본인일부부담금
</t>
    </r>
    <r>
      <rPr>
        <b/>
        <sz val="8"/>
        <color theme="1"/>
        <rFont val="나눔고딕"/>
        <family val="3"/>
        <charset val="129"/>
      </rPr>
      <t>(심방료+조제탕전료+약재비(B+C+D)x30%)</t>
    </r>
    <phoneticPr fontId="1" type="noConversion"/>
  </si>
  <si>
    <r>
      <t xml:space="preserve">총 진료비 본인일부부담금
</t>
    </r>
    <r>
      <rPr>
        <b/>
        <sz val="8"/>
        <color theme="1"/>
        <rFont val="나눔고딕"/>
        <family val="3"/>
        <charset val="129"/>
      </rPr>
      <t>&lt;(A)x30% + (B+C+D)x30%&gt;</t>
    </r>
    <phoneticPr fontId="1" type="noConversion"/>
  </si>
  <si>
    <r>
      <t xml:space="preserve">총 진료비 본인일부부담금
</t>
    </r>
    <r>
      <rPr>
        <b/>
        <sz val="8"/>
        <color theme="1"/>
        <rFont val="나눔고딕"/>
        <charset val="129"/>
      </rPr>
      <t>&lt;(A)x30% + (B+C+D)x30%&gt;</t>
    </r>
    <phoneticPr fontId="1" type="noConversion"/>
  </si>
  <si>
    <r>
      <t xml:space="preserve">본인일부부담금
</t>
    </r>
    <r>
      <rPr>
        <b/>
        <sz val="8"/>
        <color theme="1"/>
        <rFont val="나눔고딕"/>
        <family val="3"/>
        <charset val="129"/>
      </rPr>
      <t>(진찰료(A)x40%)</t>
    </r>
    <phoneticPr fontId="1" type="noConversion"/>
  </si>
  <si>
    <r>
      <t xml:space="preserve">첩약 본인일부부담금
</t>
    </r>
    <r>
      <rPr>
        <b/>
        <sz val="8"/>
        <color theme="1"/>
        <rFont val="나눔고딕"/>
        <family val="3"/>
        <charset val="129"/>
      </rPr>
      <t>(심방료+조제탕전료+약재비(B+C+D)x40%)</t>
    </r>
    <phoneticPr fontId="1" type="noConversion"/>
  </si>
  <si>
    <r>
      <t xml:space="preserve">총 진료비 본인일부부담금
</t>
    </r>
    <r>
      <rPr>
        <b/>
        <sz val="8"/>
        <color theme="1"/>
        <rFont val="나눔고딕"/>
        <charset val="129"/>
      </rPr>
      <t>&lt;(A)x40% + (B+C+D)x40%&gt;</t>
    </r>
    <phoneticPr fontId="1" type="noConversion"/>
  </si>
  <si>
    <t>■ 자체탕전 10일분수가(152,370~188,630원)</t>
    <phoneticPr fontId="1" type="noConversion"/>
  </si>
  <si>
    <t>■ 공동이용탕전 10일분수가(139,080~175,340원)</t>
    <phoneticPr fontId="1" type="noConversion"/>
  </si>
  <si>
    <t>2026년 한의원 기준 30% 본부금(100원 미만 절사 적용), 10일분 처방의 경우(상한금액)</t>
    <phoneticPr fontId="1" type="noConversion"/>
  </si>
  <si>
    <t>2026년 한방병원 기준 40% 본부금(100원 미만 절사 적용), 10일분 처방의 경우(상한금액)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</si>
</sst>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6"/>
      <color theme="1"/>
      <name val="나눔고딕 ExtraBold"/>
      <family val="3"/>
      <charset val="129"/>
    </font>
    <font>
      <b/>
      <sz val="40"/>
      <color theme="1"/>
      <name val="나눔고딕 ExtraBold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20"/>
      <color theme="1"/>
      <name val="나눔고딕"/>
      <family val="3"/>
      <charset val="129"/>
    </font>
    <font>
      <b/>
      <sz val="10.7"/>
      <color theme="1"/>
      <name val="나눔고딕"/>
      <family val="3"/>
      <charset val="129"/>
    </font>
    <font>
      <b/>
      <sz val="10.5"/>
      <color theme="1"/>
      <name val="나눔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나눔고딕"/>
      <family val="3"/>
      <charset val="129"/>
    </font>
    <font>
      <sz val="10.5"/>
      <color theme="1"/>
      <name val="나눔고딕"/>
      <family val="3"/>
      <charset val="129"/>
    </font>
    <font>
      <b/>
      <sz val="8"/>
      <color theme="1"/>
      <name val="나눔고딕"/>
      <charset val="129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41" fontId="2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41" fontId="6" fillId="0" borderId="0" xfId="0" applyNumberFormat="1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41" fontId="3" fillId="0" borderId="8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41" fontId="3" fillId="0" borderId="13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10" fillId="7" borderId="1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 wrapText="1" shrinkToFit="1"/>
    </xf>
    <xf numFmtId="41" fontId="2" fillId="0" borderId="4" xfId="0" applyNumberFormat="1" applyFont="1" applyFill="1" applyBorder="1" applyAlignment="1">
      <alignment horizontal="center" vertical="center" shrinkToFit="1"/>
    </xf>
    <xf numFmtId="41" fontId="2" fillId="0" borderId="3" xfId="0" applyNumberFormat="1" applyFont="1" applyFill="1" applyBorder="1" applyAlignment="1">
      <alignment horizontal="center" vertical="center" shrinkToFit="1"/>
    </xf>
    <xf numFmtId="41" fontId="2" fillId="0" borderId="14" xfId="0" applyNumberFormat="1" applyFont="1" applyFill="1" applyBorder="1" applyAlignment="1">
      <alignment horizontal="center" vertical="center" shrinkToFit="1"/>
    </xf>
    <xf numFmtId="41" fontId="10" fillId="8" borderId="1" xfId="0" applyNumberFormat="1" applyFont="1" applyFill="1" applyBorder="1" applyAlignment="1">
      <alignment horizontal="center" vertical="center" shrinkToFit="1"/>
    </xf>
    <xf numFmtId="41" fontId="10" fillId="0" borderId="0" xfId="0" applyNumberFormat="1" applyFont="1" applyFill="1" applyBorder="1" applyAlignment="1">
      <alignment horizontal="center" vertical="center" shrinkToFit="1"/>
    </xf>
    <xf numFmtId="41" fontId="2" fillId="0" borderId="10" xfId="0" applyNumberFormat="1" applyFont="1" applyFill="1" applyBorder="1" applyAlignment="1">
      <alignment horizontal="center" vertical="center" shrinkToFit="1"/>
    </xf>
    <xf numFmtId="41" fontId="9" fillId="4" borderId="3" xfId="0" applyNumberFormat="1" applyFont="1" applyFill="1" applyBorder="1" applyAlignment="1">
      <alignment horizontal="center" vertical="center" shrinkToFit="1"/>
    </xf>
    <xf numFmtId="41" fontId="2" fillId="0" borderId="2" xfId="0" applyNumberFormat="1" applyFont="1" applyFill="1" applyBorder="1" applyAlignment="1">
      <alignment horizontal="center" vertical="center" shrinkToFit="1"/>
    </xf>
    <xf numFmtId="41" fontId="2" fillId="0" borderId="15" xfId="0" applyNumberFormat="1" applyFont="1" applyFill="1" applyBorder="1" applyAlignment="1">
      <alignment horizontal="center" vertical="center" shrinkToFit="1"/>
    </xf>
    <xf numFmtId="41" fontId="10" fillId="2" borderId="1" xfId="0" applyNumberFormat="1" applyFont="1" applyFill="1" applyBorder="1" applyAlignment="1">
      <alignment horizontal="center" vertical="center" shrinkToFit="1"/>
    </xf>
    <xf numFmtId="41" fontId="9" fillId="6" borderId="3" xfId="0" applyNumberFormat="1" applyFont="1" applyFill="1" applyBorder="1" applyAlignment="1">
      <alignment horizontal="center" vertical="center" shrinkToFit="1"/>
    </xf>
    <xf numFmtId="41" fontId="2" fillId="0" borderId="13" xfId="0" applyNumberFormat="1" applyFont="1" applyFill="1" applyBorder="1" applyAlignment="1">
      <alignment horizontal="center" vertical="center" shrinkToFit="1"/>
    </xf>
    <xf numFmtId="41" fontId="10" fillId="0" borderId="13" xfId="0" applyNumberFormat="1" applyFont="1" applyFill="1" applyBorder="1" applyAlignment="1">
      <alignment horizontal="center" vertical="center" shrinkToFit="1"/>
    </xf>
    <xf numFmtId="41" fontId="2" fillId="0" borderId="0" xfId="0" applyNumberFormat="1" applyFont="1" applyFill="1" applyBorder="1" applyAlignment="1">
      <alignment horizontal="center" vertical="center" shrinkToFit="1"/>
    </xf>
    <xf numFmtId="41" fontId="9" fillId="0" borderId="13" xfId="0" applyNumberFormat="1" applyFont="1" applyFill="1" applyBorder="1" applyAlignment="1">
      <alignment horizontal="center" vertical="center" shrinkToFit="1"/>
    </xf>
    <xf numFmtId="41" fontId="9" fillId="5" borderId="3" xfId="0" applyNumberFormat="1" applyFont="1" applyFill="1" applyBorder="1" applyAlignment="1">
      <alignment horizontal="center" vertical="center" shrinkToFit="1"/>
    </xf>
    <xf numFmtId="41" fontId="9" fillId="7" borderId="3" xfId="0" applyNumberFormat="1" applyFont="1" applyFill="1" applyBorder="1" applyAlignment="1">
      <alignment horizontal="center" vertical="center" shrinkToFit="1"/>
    </xf>
    <xf numFmtId="41" fontId="2" fillId="0" borderId="0" xfId="0" applyNumberFormat="1" applyFont="1" applyBorder="1" applyAlignment="1">
      <alignment horizontal="center" vertical="center" shrinkToFit="1"/>
    </xf>
    <xf numFmtId="41" fontId="2" fillId="0" borderId="7" xfId="0" applyNumberFormat="1" applyFont="1" applyFill="1" applyBorder="1" applyAlignment="1">
      <alignment horizontal="center" vertical="center" shrinkToFit="1"/>
    </xf>
    <xf numFmtId="41" fontId="2" fillId="0" borderId="8" xfId="0" applyNumberFormat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 shrinkToFit="1"/>
    </xf>
    <xf numFmtId="41" fontId="2" fillId="0" borderId="1" xfId="0" applyNumberFormat="1" applyFont="1" applyBorder="1" applyAlignment="1">
      <alignment horizontal="center" vertical="center" shrinkToFit="1"/>
    </xf>
    <xf numFmtId="41" fontId="14" fillId="0" borderId="4" xfId="0" applyNumberFormat="1" applyFont="1" applyBorder="1" applyAlignment="1">
      <alignment horizontal="center" vertical="center" shrinkToFit="1"/>
    </xf>
    <xf numFmtId="41" fontId="2" fillId="0" borderId="13" xfId="0" applyNumberFormat="1" applyFont="1" applyBorder="1" applyAlignment="1">
      <alignment horizontal="center" vertical="center" shrinkToFit="1"/>
    </xf>
    <xf numFmtId="41" fontId="10" fillId="0" borderId="13" xfId="0" applyNumberFormat="1" applyFont="1" applyBorder="1" applyAlignment="1">
      <alignment horizontal="center" vertical="center" shrinkToFit="1"/>
    </xf>
    <xf numFmtId="41" fontId="2" fillId="0" borderId="0" xfId="0" applyNumberFormat="1" applyFont="1" applyAlignment="1">
      <alignment horizontal="center" vertical="center" shrinkToFit="1"/>
    </xf>
    <xf numFmtId="41" fontId="6" fillId="0" borderId="0" xfId="0" applyNumberFormat="1" applyFont="1" applyAlignment="1">
      <alignment horizontal="center" vertical="center" shrinkToFit="1"/>
    </xf>
    <xf numFmtId="41" fontId="10" fillId="8" borderId="3" xfId="0" applyNumberFormat="1" applyFont="1" applyFill="1" applyBorder="1" applyAlignment="1">
      <alignment horizontal="center" vertical="center" shrinkToFit="1"/>
    </xf>
    <xf numFmtId="0" fontId="10" fillId="7" borderId="5" xfId="0" applyFont="1" applyFill="1" applyBorder="1" applyAlignment="1">
      <alignment horizontal="center" vertical="center" wrapText="1" shrinkToFit="1"/>
    </xf>
    <xf numFmtId="41" fontId="2" fillId="0" borderId="3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41" fontId="10" fillId="8" borderId="2" xfId="0" applyNumberFormat="1" applyFont="1" applyFill="1" applyBorder="1" applyAlignment="1">
      <alignment horizontal="center" vertical="center" shrinkToFit="1"/>
    </xf>
    <xf numFmtId="41" fontId="10" fillId="2" borderId="2" xfId="0" applyNumberFormat="1" applyFont="1" applyFill="1" applyBorder="1" applyAlignment="1">
      <alignment horizontal="center" vertical="center" shrinkToFit="1"/>
    </xf>
    <xf numFmtId="41" fontId="2" fillId="0" borderId="1" xfId="0" applyNumberFormat="1" applyFont="1" applyFill="1" applyBorder="1" applyAlignment="1">
      <alignment horizontal="center" vertical="center" shrinkToFit="1"/>
    </xf>
    <xf numFmtId="41" fontId="10" fillId="8" borderId="4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Z59"/>
  <sheetViews>
    <sheetView showGridLines="0" tabSelected="1" view="pageBreakPreview" zoomScale="115" zoomScaleNormal="115" zoomScaleSheetLayoutView="115" workbookViewId="0">
      <selection activeCell="B1" sqref="B1"/>
    </sheetView>
  </sheetViews>
  <sheetFormatPr defaultColWidth="10.625" defaultRowHeight="20.100000000000001" customHeight="1"/>
  <cols>
    <col min="1" max="1" width="5.875" style="1" customWidth="1"/>
    <col min="2" max="2" width="15.625" style="1" customWidth="1"/>
    <col min="3" max="3" width="7.625" style="1" customWidth="1"/>
    <col min="4" max="4" width="13.625" style="2" customWidth="1"/>
    <col min="5" max="5" width="13.625" style="8" customWidth="1"/>
    <col min="6" max="6" width="15.125" style="2" customWidth="1"/>
    <col min="7" max="7" width="13.625" style="2" customWidth="1"/>
    <col min="8" max="8" width="13.375" style="2" customWidth="1"/>
    <col min="9" max="9" width="1.5" style="8" customWidth="1"/>
    <col min="10" max="10" width="15.125" style="2" customWidth="1"/>
    <col min="11" max="11" width="21.25" style="2" customWidth="1"/>
    <col min="12" max="12" width="0.875" style="2" customWidth="1"/>
    <col min="13" max="13" width="24.25" style="2" customWidth="1"/>
    <col min="14" max="14" width="2.625" style="2" customWidth="1"/>
    <col min="15" max="15" width="10.625" style="8"/>
    <col min="16" max="17" width="10.625" style="2"/>
    <col min="18" max="18" width="10.625" style="8"/>
    <col min="19" max="20" width="10.625" style="2"/>
    <col min="21" max="21" width="10.625" style="8"/>
    <col min="22" max="23" width="10.625" style="2"/>
    <col min="24" max="24" width="10.625" style="8"/>
    <col min="25" max="16384" width="10.625" style="1"/>
  </cols>
  <sheetData>
    <row r="1" spans="2:26" ht="27" customHeight="1">
      <c r="B1" s="22" t="s">
        <v>28</v>
      </c>
      <c r="C1" s="22"/>
      <c r="D1" s="22"/>
      <c r="E1" s="22"/>
      <c r="F1" s="22"/>
      <c r="G1" s="22"/>
      <c r="H1" s="22"/>
      <c r="I1" s="24"/>
      <c r="J1" s="50"/>
      <c r="K1" s="50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2:26" ht="6.95" customHeight="1">
      <c r="B2" s="7"/>
    </row>
    <row r="3" spans="2:26" s="5" customFormat="1" ht="20.100000000000001" customHeight="1">
      <c r="B3" s="66" t="s">
        <v>40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"/>
      <c r="O3" s="10"/>
      <c r="P3" s="6"/>
      <c r="Q3" s="6"/>
      <c r="R3" s="10"/>
      <c r="S3" s="6"/>
      <c r="T3" s="6"/>
      <c r="U3" s="10"/>
      <c r="V3" s="6"/>
      <c r="W3" s="6"/>
      <c r="X3" s="10"/>
    </row>
    <row r="4" spans="2:26" ht="6.95" customHeight="1">
      <c r="B4" s="7"/>
    </row>
    <row r="5" spans="2:26" s="5" customFormat="1" ht="20.100000000000001" customHeight="1">
      <c r="B5" s="75" t="s">
        <v>22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"/>
      <c r="O5" s="10"/>
      <c r="P5" s="6"/>
      <c r="Q5" s="6"/>
      <c r="R5" s="10"/>
      <c r="S5" s="6"/>
      <c r="T5" s="6"/>
      <c r="U5" s="10"/>
      <c r="V5" s="6"/>
      <c r="W5" s="6"/>
      <c r="X5" s="10"/>
    </row>
    <row r="6" spans="2:26" ht="6.95" customHeight="1">
      <c r="B6" s="7"/>
    </row>
    <row r="7" spans="2:26" ht="24.95" customHeight="1">
      <c r="B7" s="74" t="s">
        <v>29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2:26" ht="6.95" customHeight="1">
      <c r="B8" s="7"/>
    </row>
    <row r="9" spans="2:26" ht="35.1" customHeight="1" thickBot="1">
      <c r="B9" s="67" t="s">
        <v>6</v>
      </c>
      <c r="C9" s="68"/>
      <c r="D9" s="23" t="s">
        <v>25</v>
      </c>
      <c r="E9" s="20" t="s">
        <v>26</v>
      </c>
      <c r="F9" s="21" t="s">
        <v>24</v>
      </c>
      <c r="G9" s="27" t="s">
        <v>27</v>
      </c>
      <c r="H9" s="59" t="s">
        <v>23</v>
      </c>
      <c r="I9" s="25"/>
      <c r="J9" s="61" t="s">
        <v>31</v>
      </c>
      <c r="K9" s="51" t="s">
        <v>32</v>
      </c>
      <c r="L9" s="19"/>
      <c r="M9" s="29" t="s">
        <v>34</v>
      </c>
    </row>
    <row r="10" spans="2:26" ht="20.100000000000001" customHeight="1" thickTop="1">
      <c r="B10" s="69" t="s">
        <v>7</v>
      </c>
      <c r="C10" s="14" t="s">
        <v>1</v>
      </c>
      <c r="D10" s="30">
        <v>15860</v>
      </c>
      <c r="E10" s="31">
        <v>49760</v>
      </c>
      <c r="F10" s="31">
        <v>49590</v>
      </c>
      <c r="G10" s="32">
        <v>72510</v>
      </c>
      <c r="H10" s="58">
        <f>SUM(D10:G10)</f>
        <v>187720</v>
      </c>
      <c r="I10" s="34"/>
      <c r="J10" s="60">
        <f>ROUNDDOWN(D10*0.3,-2)</f>
        <v>4700</v>
      </c>
      <c r="K10" s="53">
        <f>ROUNDDOWN((E10+F10+G10)*0.3,-2)</f>
        <v>51500</v>
      </c>
      <c r="L10" s="35"/>
      <c r="M10" s="36">
        <f>J10+K10</f>
        <v>56200</v>
      </c>
    </row>
    <row r="11" spans="2:26" ht="20.100000000000001" customHeight="1">
      <c r="B11" s="70"/>
      <c r="C11" s="15" t="s">
        <v>2</v>
      </c>
      <c r="D11" s="37">
        <v>10010</v>
      </c>
      <c r="E11" s="31">
        <v>49760</v>
      </c>
      <c r="F11" s="31">
        <v>49590</v>
      </c>
      <c r="G11" s="38">
        <v>72510</v>
      </c>
      <c r="H11" s="39">
        <f>SUM(D11:G11)</f>
        <v>181870</v>
      </c>
      <c r="I11" s="34"/>
      <c r="J11" s="52">
        <f>ROUNDDOWN(D11*0.3,-2)</f>
        <v>3000</v>
      </c>
      <c r="K11" s="53">
        <f>ROUNDDOWN((E11+F11+G11)*0.3,-2)</f>
        <v>51500</v>
      </c>
      <c r="L11" s="35"/>
      <c r="M11" s="40">
        <f>J11+K11</f>
        <v>54500</v>
      </c>
    </row>
    <row r="12" spans="2:26" ht="6.95" customHeight="1">
      <c r="B12" s="18"/>
      <c r="C12" s="17"/>
      <c r="D12" s="41"/>
      <c r="E12" s="41"/>
      <c r="F12" s="41"/>
      <c r="G12" s="41"/>
      <c r="H12" s="42"/>
      <c r="I12" s="34"/>
      <c r="J12" s="54"/>
      <c r="K12" s="55"/>
      <c r="L12" s="43"/>
      <c r="M12" s="44"/>
    </row>
    <row r="13" spans="2:26" ht="20.100000000000001" customHeight="1">
      <c r="B13" s="71" t="s">
        <v>0</v>
      </c>
      <c r="C13" s="16" t="s">
        <v>1</v>
      </c>
      <c r="D13" s="30">
        <v>15860</v>
      </c>
      <c r="E13" s="31">
        <v>49760</v>
      </c>
      <c r="F13" s="31">
        <v>49590</v>
      </c>
      <c r="G13" s="38">
        <v>69860</v>
      </c>
      <c r="H13" s="33">
        <f>SUM(D13:G13)</f>
        <v>185070</v>
      </c>
      <c r="I13" s="34"/>
      <c r="J13" s="52">
        <f>ROUNDDOWN(D13*0.3,-2)</f>
        <v>4700</v>
      </c>
      <c r="K13" s="53">
        <f>ROUNDDOWN((E13+F13+G13)*0.3,-2)</f>
        <v>50700</v>
      </c>
      <c r="L13" s="35"/>
      <c r="M13" s="45">
        <f>J13+K13</f>
        <v>55400</v>
      </c>
    </row>
    <row r="14" spans="2:26" ht="20.100000000000001" customHeight="1">
      <c r="B14" s="72"/>
      <c r="C14" s="15" t="s">
        <v>2</v>
      </c>
      <c r="D14" s="37">
        <v>10010</v>
      </c>
      <c r="E14" s="31">
        <v>49760</v>
      </c>
      <c r="F14" s="31">
        <v>49590</v>
      </c>
      <c r="G14" s="38">
        <v>69860</v>
      </c>
      <c r="H14" s="39">
        <f>SUM(D14:G14)</f>
        <v>179220</v>
      </c>
      <c r="I14" s="34"/>
      <c r="J14" s="52">
        <f>ROUNDDOWN(D14*0.3,-2)</f>
        <v>3000</v>
      </c>
      <c r="K14" s="53">
        <f>ROUNDDOWN((E14+F14+G14)*0.3,-2)</f>
        <v>50700</v>
      </c>
      <c r="L14" s="35"/>
      <c r="M14" s="46">
        <f>J14+K14</f>
        <v>53700</v>
      </c>
    </row>
    <row r="15" spans="2:26" ht="6.95" customHeight="1">
      <c r="B15" s="18"/>
      <c r="C15" s="17"/>
      <c r="D15" s="41"/>
      <c r="E15" s="41"/>
      <c r="F15" s="41"/>
      <c r="G15" s="41"/>
      <c r="H15" s="42"/>
      <c r="I15" s="34"/>
      <c r="J15" s="54"/>
      <c r="K15" s="55"/>
      <c r="L15" s="43"/>
      <c r="M15" s="44"/>
    </row>
    <row r="16" spans="2:26" ht="20.100000000000001" customHeight="1">
      <c r="B16" s="73" t="s">
        <v>9</v>
      </c>
      <c r="C16" s="16" t="s">
        <v>1</v>
      </c>
      <c r="D16" s="30">
        <v>15860</v>
      </c>
      <c r="E16" s="31">
        <v>49760</v>
      </c>
      <c r="F16" s="31">
        <v>49590</v>
      </c>
      <c r="G16" s="38">
        <v>66470</v>
      </c>
      <c r="H16" s="33">
        <f>SUM(D16:G16)</f>
        <v>181680</v>
      </c>
      <c r="I16" s="34"/>
      <c r="J16" s="52">
        <f>ROUNDDOWN(D16*0.3,-2)</f>
        <v>4700</v>
      </c>
      <c r="K16" s="53">
        <f>ROUNDDOWN((E16+F16+G16)*0.3,-2)</f>
        <v>49700</v>
      </c>
      <c r="L16" s="35"/>
      <c r="M16" s="36">
        <f>J16+K16</f>
        <v>54400</v>
      </c>
    </row>
    <row r="17" spans="2:13" ht="20.100000000000001" customHeight="1">
      <c r="B17" s="70"/>
      <c r="C17" s="15" t="s">
        <v>2</v>
      </c>
      <c r="D17" s="37">
        <v>10010</v>
      </c>
      <c r="E17" s="31">
        <v>49760</v>
      </c>
      <c r="F17" s="31">
        <v>49590</v>
      </c>
      <c r="G17" s="38">
        <v>66470</v>
      </c>
      <c r="H17" s="39">
        <f>SUM(D17:G17)</f>
        <v>175830</v>
      </c>
      <c r="I17" s="34"/>
      <c r="J17" s="52">
        <f>ROUNDDOWN(D17*0.3,-2)</f>
        <v>3000</v>
      </c>
      <c r="K17" s="53">
        <f>ROUNDDOWN((E17+F17+G17)*0.3,-2)</f>
        <v>49700</v>
      </c>
      <c r="L17" s="35"/>
      <c r="M17" s="40">
        <f>J17+K17</f>
        <v>52700</v>
      </c>
    </row>
    <row r="18" spans="2:13" ht="6.95" customHeight="1">
      <c r="B18" s="18"/>
      <c r="C18" s="17"/>
      <c r="D18" s="41"/>
      <c r="E18" s="41"/>
      <c r="F18" s="41"/>
      <c r="G18" s="41"/>
      <c r="H18" s="42"/>
      <c r="I18" s="34"/>
      <c r="J18" s="54"/>
      <c r="K18" s="55"/>
      <c r="L18" s="43"/>
      <c r="M18" s="44"/>
    </row>
    <row r="19" spans="2:13" ht="20.100000000000001" customHeight="1">
      <c r="B19" s="71" t="s">
        <v>3</v>
      </c>
      <c r="C19" s="16" t="s">
        <v>1</v>
      </c>
      <c r="D19" s="30">
        <v>15860</v>
      </c>
      <c r="E19" s="31">
        <v>49760</v>
      </c>
      <c r="F19" s="31">
        <v>49590</v>
      </c>
      <c r="G19" s="38">
        <v>58330</v>
      </c>
      <c r="H19" s="33">
        <f>SUM(D19:G19)</f>
        <v>173540</v>
      </c>
      <c r="I19" s="34"/>
      <c r="J19" s="52">
        <f>ROUNDDOWN(D19*0.3,-2)</f>
        <v>4700</v>
      </c>
      <c r="K19" s="53">
        <f>ROUNDDOWN((E19+F19+G19)*0.3,-2)</f>
        <v>47300</v>
      </c>
      <c r="L19" s="35"/>
      <c r="M19" s="45">
        <f>J19+K19</f>
        <v>52000</v>
      </c>
    </row>
    <row r="20" spans="2:13" ht="20.100000000000001" customHeight="1">
      <c r="B20" s="72"/>
      <c r="C20" s="15" t="s">
        <v>2</v>
      </c>
      <c r="D20" s="37">
        <v>10010</v>
      </c>
      <c r="E20" s="31">
        <v>49760</v>
      </c>
      <c r="F20" s="31">
        <v>49590</v>
      </c>
      <c r="G20" s="38">
        <v>58330</v>
      </c>
      <c r="H20" s="39">
        <f>SUM(D20:G20)</f>
        <v>167690</v>
      </c>
      <c r="I20" s="34"/>
      <c r="J20" s="52">
        <f>ROUNDDOWN(D20*0.3,-2)</f>
        <v>3000</v>
      </c>
      <c r="K20" s="53">
        <f>ROUNDDOWN((E20+F20+G20)*0.3,-2)</f>
        <v>47300</v>
      </c>
      <c r="L20" s="35"/>
      <c r="M20" s="46">
        <f>J20+K20</f>
        <v>50300</v>
      </c>
    </row>
    <row r="21" spans="2:13" ht="6.95" customHeight="1">
      <c r="B21" s="18"/>
      <c r="C21" s="17"/>
      <c r="D21" s="41"/>
      <c r="E21" s="41"/>
      <c r="F21" s="41"/>
      <c r="G21" s="41"/>
      <c r="H21" s="42"/>
      <c r="I21" s="34"/>
      <c r="J21" s="54"/>
      <c r="K21" s="55"/>
      <c r="L21" s="43"/>
      <c r="M21" s="44"/>
    </row>
    <row r="22" spans="2:13" ht="20.100000000000001" customHeight="1">
      <c r="B22" s="73" t="s">
        <v>4</v>
      </c>
      <c r="C22" s="16" t="s">
        <v>1</v>
      </c>
      <c r="D22" s="30">
        <v>15860</v>
      </c>
      <c r="E22" s="31">
        <v>49760</v>
      </c>
      <c r="F22" s="31">
        <v>49590</v>
      </c>
      <c r="G22" s="38">
        <v>42110</v>
      </c>
      <c r="H22" s="33">
        <f>SUM(D22:G22)</f>
        <v>157320</v>
      </c>
      <c r="I22" s="34"/>
      <c r="J22" s="52">
        <f>ROUNDDOWN(D22*0.3,-2)</f>
        <v>4700</v>
      </c>
      <c r="K22" s="53">
        <f>ROUNDDOWN((E22+F22+G22)*0.3,-2)</f>
        <v>42400</v>
      </c>
      <c r="L22" s="35"/>
      <c r="M22" s="36">
        <f>J22+K22</f>
        <v>47100</v>
      </c>
    </row>
    <row r="23" spans="2:13" ht="20.100000000000001" customHeight="1">
      <c r="B23" s="70"/>
      <c r="C23" s="15" t="s">
        <v>2</v>
      </c>
      <c r="D23" s="37">
        <v>10010</v>
      </c>
      <c r="E23" s="31">
        <v>49760</v>
      </c>
      <c r="F23" s="31">
        <v>49590</v>
      </c>
      <c r="G23" s="38">
        <v>42110</v>
      </c>
      <c r="H23" s="39">
        <f>SUM(D23:G23)</f>
        <v>151470</v>
      </c>
      <c r="I23" s="34"/>
      <c r="J23" s="52">
        <f>ROUNDDOWN(D23*0.3,-2)</f>
        <v>3000</v>
      </c>
      <c r="K23" s="53">
        <f>ROUNDDOWN((E23+F23+G23)*0.3,-2)</f>
        <v>42400</v>
      </c>
      <c r="L23" s="35"/>
      <c r="M23" s="40">
        <f>J23+K23</f>
        <v>45400</v>
      </c>
    </row>
    <row r="24" spans="2:13" ht="6.95" customHeight="1">
      <c r="B24" s="18"/>
      <c r="C24" s="17"/>
      <c r="D24" s="41"/>
      <c r="E24" s="41"/>
      <c r="F24" s="41"/>
      <c r="G24" s="41"/>
      <c r="H24" s="42"/>
      <c r="I24" s="34"/>
      <c r="J24" s="54"/>
      <c r="K24" s="55"/>
      <c r="L24" s="43"/>
      <c r="M24" s="44"/>
    </row>
    <row r="25" spans="2:13" ht="20.100000000000001" customHeight="1">
      <c r="B25" s="71" t="s">
        <v>5</v>
      </c>
      <c r="C25" s="16" t="s">
        <v>1</v>
      </c>
      <c r="D25" s="30">
        <v>15860</v>
      </c>
      <c r="E25" s="31">
        <v>49760</v>
      </c>
      <c r="F25" s="31">
        <v>49590</v>
      </c>
      <c r="G25" s="38">
        <v>44860</v>
      </c>
      <c r="H25" s="33">
        <f>SUM(D25:G25)</f>
        <v>160070</v>
      </c>
      <c r="I25" s="34"/>
      <c r="J25" s="52">
        <f>ROUNDDOWN(D25*0.3,-2)</f>
        <v>4700</v>
      </c>
      <c r="K25" s="53">
        <f>ROUNDDOWN((E25+F25+G25)*0.3,-2)</f>
        <v>43200</v>
      </c>
      <c r="L25" s="35"/>
      <c r="M25" s="45">
        <f>J25+K25</f>
        <v>47900</v>
      </c>
    </row>
    <row r="26" spans="2:13" ht="20.100000000000001" customHeight="1">
      <c r="B26" s="72"/>
      <c r="C26" s="15" t="s">
        <v>2</v>
      </c>
      <c r="D26" s="37">
        <v>10010</v>
      </c>
      <c r="E26" s="31">
        <v>49760</v>
      </c>
      <c r="F26" s="31">
        <v>49590</v>
      </c>
      <c r="G26" s="38">
        <v>44860</v>
      </c>
      <c r="H26" s="39">
        <f>SUM(D26:G26)</f>
        <v>154220</v>
      </c>
      <c r="I26" s="34"/>
      <c r="J26" s="52">
        <f>ROUNDDOWN(D26*0.3,-2)</f>
        <v>3000</v>
      </c>
      <c r="K26" s="53">
        <f>ROUNDDOWN((E26+F26+G26)*0.3,-2)</f>
        <v>43200</v>
      </c>
      <c r="L26" s="35"/>
      <c r="M26" s="46">
        <f>J26+K26</f>
        <v>46200</v>
      </c>
    </row>
    <row r="27" spans="2:13" ht="6.95" customHeight="1">
      <c r="B27" s="18"/>
      <c r="C27" s="17"/>
      <c r="D27" s="41"/>
      <c r="E27" s="41"/>
      <c r="F27" s="41"/>
      <c r="G27" s="41"/>
      <c r="H27" s="42"/>
      <c r="I27" s="34"/>
      <c r="J27" s="54"/>
      <c r="K27" s="55"/>
      <c r="L27" s="43"/>
      <c r="M27" s="44"/>
    </row>
    <row r="28" spans="2:13" ht="20.100000000000001" customHeight="1">
      <c r="B28" s="73" t="s">
        <v>10</v>
      </c>
      <c r="C28" s="16" t="s">
        <v>1</v>
      </c>
      <c r="D28" s="30">
        <v>15860</v>
      </c>
      <c r="E28" s="31">
        <v>49760</v>
      </c>
      <c r="F28" s="31">
        <v>49590</v>
      </c>
      <c r="G28" s="38">
        <v>46760</v>
      </c>
      <c r="H28" s="33">
        <f>SUM(D28:G28)</f>
        <v>161970</v>
      </c>
      <c r="I28" s="34"/>
      <c r="J28" s="52">
        <f>ROUNDDOWN(D28*0.3,-2)</f>
        <v>4700</v>
      </c>
      <c r="K28" s="53">
        <f>ROUNDDOWN((E28+F28+G28)*0.3,-2)</f>
        <v>43800</v>
      </c>
      <c r="L28" s="35"/>
      <c r="M28" s="36">
        <f>J28+K28</f>
        <v>48500</v>
      </c>
    </row>
    <row r="29" spans="2:13" ht="20.100000000000001" customHeight="1">
      <c r="B29" s="70"/>
      <c r="C29" s="15" t="s">
        <v>2</v>
      </c>
      <c r="D29" s="37">
        <v>10010</v>
      </c>
      <c r="E29" s="31">
        <v>49760</v>
      </c>
      <c r="F29" s="31">
        <v>49590</v>
      </c>
      <c r="G29" s="38">
        <v>46760</v>
      </c>
      <c r="H29" s="39">
        <f>SUM(D29:G29)</f>
        <v>156120</v>
      </c>
      <c r="I29" s="34"/>
      <c r="J29" s="52">
        <f>ROUNDDOWN(D29*0.3,-2)</f>
        <v>3000</v>
      </c>
      <c r="K29" s="53">
        <f>ROUNDDOWN((E29+F29+G29)*0.3,-2)</f>
        <v>43800</v>
      </c>
      <c r="L29" s="35"/>
      <c r="M29" s="40">
        <f>J29+K29</f>
        <v>46800</v>
      </c>
    </row>
    <row r="30" spans="2:13" ht="6.95" customHeight="1">
      <c r="B30" s="18"/>
      <c r="C30" s="17"/>
      <c r="D30" s="41"/>
      <c r="E30" s="41"/>
      <c r="F30" s="41"/>
      <c r="G30" s="41"/>
      <c r="H30" s="42"/>
      <c r="I30" s="34"/>
      <c r="J30" s="54"/>
      <c r="K30" s="55"/>
      <c r="L30" s="43"/>
      <c r="M30" s="44"/>
    </row>
    <row r="31" spans="2:13" ht="20.100000000000001" customHeight="1">
      <c r="B31" s="71" t="s">
        <v>11</v>
      </c>
      <c r="C31" s="16" t="s">
        <v>1</v>
      </c>
      <c r="D31" s="30">
        <v>15860</v>
      </c>
      <c r="E31" s="31">
        <v>49760</v>
      </c>
      <c r="F31" s="31">
        <v>49590</v>
      </c>
      <c r="G31" s="38">
        <v>58030</v>
      </c>
      <c r="H31" s="33">
        <f>SUM(D31:G31)</f>
        <v>173240</v>
      </c>
      <c r="I31" s="34"/>
      <c r="J31" s="52">
        <f>ROUNDDOWN(D31*0.3,-2)</f>
        <v>4700</v>
      </c>
      <c r="K31" s="53">
        <f>ROUNDDOWN((E31+F31+G31)*0.3,-2)</f>
        <v>47200</v>
      </c>
      <c r="L31" s="35"/>
      <c r="M31" s="45">
        <f>J31+K31</f>
        <v>51900</v>
      </c>
    </row>
    <row r="32" spans="2:13" ht="20.100000000000001" customHeight="1">
      <c r="B32" s="72"/>
      <c r="C32" s="15" t="s">
        <v>2</v>
      </c>
      <c r="D32" s="37">
        <v>10010</v>
      </c>
      <c r="E32" s="31">
        <v>49760</v>
      </c>
      <c r="F32" s="31">
        <v>49590</v>
      </c>
      <c r="G32" s="38">
        <v>58030</v>
      </c>
      <c r="H32" s="39">
        <f>SUM(D32:G32)</f>
        <v>167390</v>
      </c>
      <c r="I32" s="34"/>
      <c r="J32" s="52">
        <f>ROUNDDOWN(D32*0.3,-2)</f>
        <v>3000</v>
      </c>
      <c r="K32" s="53">
        <f>ROUNDDOWN((E32+F32+G32)*0.3,-2)</f>
        <v>47200</v>
      </c>
      <c r="L32" s="35"/>
      <c r="M32" s="46">
        <f>J32+K32</f>
        <v>50200</v>
      </c>
    </row>
    <row r="33" spans="2:24" ht="20.100000000000001" customHeight="1">
      <c r="B33" s="11"/>
      <c r="C33" s="11"/>
      <c r="D33" s="47"/>
      <c r="E33" s="47"/>
      <c r="F33" s="47"/>
      <c r="G33" s="47"/>
      <c r="H33" s="47"/>
      <c r="I33" s="47"/>
      <c r="J33" s="56"/>
      <c r="K33" s="56"/>
      <c r="L33" s="47"/>
      <c r="M33" s="47"/>
    </row>
    <row r="34" spans="2:24" s="3" customFormat="1" ht="24.95" customHeight="1">
      <c r="B34" s="74" t="s">
        <v>30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4"/>
      <c r="O34" s="9"/>
      <c r="P34" s="4"/>
      <c r="Q34" s="4"/>
      <c r="R34" s="9"/>
      <c r="S34" s="4"/>
      <c r="T34" s="4"/>
      <c r="U34" s="9"/>
      <c r="V34" s="4"/>
      <c r="W34" s="4"/>
      <c r="X34" s="9"/>
    </row>
    <row r="35" spans="2:24" s="3" customFormat="1" ht="6.95" customHeight="1">
      <c r="B35" s="7"/>
      <c r="C35" s="12"/>
      <c r="D35" s="13"/>
      <c r="E35" s="13"/>
      <c r="F35" s="13"/>
      <c r="G35" s="13"/>
      <c r="H35" s="13"/>
      <c r="I35" s="13"/>
      <c r="J35" s="57"/>
      <c r="K35" s="57"/>
      <c r="L35" s="13"/>
      <c r="M35" s="13"/>
      <c r="N35" s="4"/>
      <c r="O35" s="9"/>
      <c r="P35" s="4"/>
      <c r="Q35" s="4"/>
      <c r="R35" s="9"/>
      <c r="S35" s="4"/>
      <c r="T35" s="4"/>
      <c r="U35" s="9"/>
      <c r="V35" s="4"/>
      <c r="W35" s="4"/>
      <c r="X35" s="9"/>
    </row>
    <row r="36" spans="2:24" ht="35.1" customHeight="1" thickBot="1">
      <c r="B36" s="67" t="s">
        <v>12</v>
      </c>
      <c r="C36" s="68"/>
      <c r="D36" s="23" t="s">
        <v>25</v>
      </c>
      <c r="E36" s="20" t="s">
        <v>26</v>
      </c>
      <c r="F36" s="21" t="s">
        <v>24</v>
      </c>
      <c r="G36" s="27" t="s">
        <v>27</v>
      </c>
      <c r="H36" s="59" t="s">
        <v>23</v>
      </c>
      <c r="I36" s="26"/>
      <c r="J36" s="61" t="s">
        <v>31</v>
      </c>
      <c r="K36" s="51" t="s">
        <v>32</v>
      </c>
      <c r="L36" s="19"/>
      <c r="M36" s="29" t="s">
        <v>33</v>
      </c>
    </row>
    <row r="37" spans="2:24" ht="20.100000000000001" customHeight="1" thickTop="1">
      <c r="B37" s="69" t="s">
        <v>13</v>
      </c>
      <c r="C37" s="14" t="s">
        <v>14</v>
      </c>
      <c r="D37" s="30">
        <v>15860</v>
      </c>
      <c r="E37" s="31">
        <v>49760</v>
      </c>
      <c r="F37" s="31">
        <v>36300</v>
      </c>
      <c r="G37" s="31">
        <v>72510</v>
      </c>
      <c r="H37" s="65">
        <f>SUM(D37:G37)</f>
        <v>174430</v>
      </c>
      <c r="I37" s="43"/>
      <c r="J37" s="60">
        <f>ROUNDDOWN(D37*0.3,-2)</f>
        <v>4700</v>
      </c>
      <c r="K37" s="53">
        <f>ROUNDDOWN((E37+F37+G37)*0.3,-2)</f>
        <v>47500</v>
      </c>
      <c r="L37" s="35"/>
      <c r="M37" s="36">
        <f>J37+K37</f>
        <v>52200</v>
      </c>
    </row>
    <row r="38" spans="2:24" ht="20.100000000000001" customHeight="1">
      <c r="B38" s="70"/>
      <c r="C38" s="15" t="s">
        <v>15</v>
      </c>
      <c r="D38" s="37">
        <v>10010</v>
      </c>
      <c r="E38" s="31">
        <v>49760</v>
      </c>
      <c r="F38" s="31">
        <v>36300</v>
      </c>
      <c r="G38" s="64">
        <v>72510</v>
      </c>
      <c r="H38" s="63">
        <f>SUM(D38:G38)</f>
        <v>168580</v>
      </c>
      <c r="I38" s="43"/>
      <c r="J38" s="52">
        <f>ROUNDDOWN(D38*0.3,-2)</f>
        <v>3000</v>
      </c>
      <c r="K38" s="53">
        <f>ROUNDDOWN((E38+F38+G38)*0.3,-2)</f>
        <v>47500</v>
      </c>
      <c r="L38" s="35"/>
      <c r="M38" s="40">
        <f>J38+K38</f>
        <v>50500</v>
      </c>
    </row>
    <row r="39" spans="2:24" ht="6.95" customHeight="1">
      <c r="B39" s="18"/>
      <c r="C39" s="17"/>
      <c r="D39" s="41"/>
      <c r="E39" s="41"/>
      <c r="F39" s="41"/>
      <c r="G39" s="41"/>
      <c r="H39" s="42"/>
      <c r="I39" s="43"/>
      <c r="J39" s="54"/>
      <c r="K39" s="55"/>
      <c r="L39" s="43"/>
      <c r="M39" s="44"/>
    </row>
    <row r="40" spans="2:24" ht="20.100000000000001" customHeight="1">
      <c r="B40" s="71" t="s">
        <v>8</v>
      </c>
      <c r="C40" s="16" t="s">
        <v>14</v>
      </c>
      <c r="D40" s="30">
        <v>15860</v>
      </c>
      <c r="E40" s="31">
        <v>49760</v>
      </c>
      <c r="F40" s="31">
        <v>36300</v>
      </c>
      <c r="G40" s="64">
        <v>69860</v>
      </c>
      <c r="H40" s="62">
        <f>SUM(D40:G40)</f>
        <v>171780</v>
      </c>
      <c r="I40" s="43"/>
      <c r="J40" s="52">
        <f>ROUNDDOWN(D40*0.3,-2)</f>
        <v>4700</v>
      </c>
      <c r="K40" s="53">
        <f>ROUNDDOWN((E40+F40+G40)*0.3,-2)</f>
        <v>46700</v>
      </c>
      <c r="L40" s="35"/>
      <c r="M40" s="45">
        <f>J40+K40</f>
        <v>51400</v>
      </c>
    </row>
    <row r="41" spans="2:24" ht="20.100000000000001" customHeight="1">
      <c r="B41" s="72"/>
      <c r="C41" s="15" t="s">
        <v>15</v>
      </c>
      <c r="D41" s="37">
        <v>10010</v>
      </c>
      <c r="E41" s="31">
        <v>49760</v>
      </c>
      <c r="F41" s="31">
        <v>36300</v>
      </c>
      <c r="G41" s="64">
        <v>69860</v>
      </c>
      <c r="H41" s="63">
        <f>SUM(D41:G41)</f>
        <v>165930</v>
      </c>
      <c r="I41" s="43"/>
      <c r="J41" s="52">
        <f>ROUNDDOWN(D41*0.3,-2)</f>
        <v>3000</v>
      </c>
      <c r="K41" s="53">
        <f>ROUNDDOWN((E41+F41+G41)*0.3,-2)</f>
        <v>46700</v>
      </c>
      <c r="L41" s="35"/>
      <c r="M41" s="46">
        <f>J41+K41</f>
        <v>49700</v>
      </c>
    </row>
    <row r="42" spans="2:24" ht="6.95" customHeight="1">
      <c r="B42" s="18"/>
      <c r="C42" s="17"/>
      <c r="D42" s="41"/>
      <c r="E42" s="41"/>
      <c r="F42" s="41"/>
      <c r="G42" s="41"/>
      <c r="H42" s="42"/>
      <c r="I42" s="43"/>
      <c r="J42" s="54"/>
      <c r="K42" s="55"/>
      <c r="L42" s="43"/>
      <c r="M42" s="44"/>
    </row>
    <row r="43" spans="2:24" ht="20.100000000000001" customHeight="1">
      <c r="B43" s="73" t="s">
        <v>16</v>
      </c>
      <c r="C43" s="16" t="s">
        <v>14</v>
      </c>
      <c r="D43" s="30">
        <v>15860</v>
      </c>
      <c r="E43" s="31">
        <v>49760</v>
      </c>
      <c r="F43" s="31">
        <v>36300</v>
      </c>
      <c r="G43" s="64">
        <v>66470</v>
      </c>
      <c r="H43" s="62">
        <f>SUM(D43:G43)</f>
        <v>168390</v>
      </c>
      <c r="I43" s="43"/>
      <c r="J43" s="52">
        <f>ROUNDDOWN(D43*0.3,-2)</f>
        <v>4700</v>
      </c>
      <c r="K43" s="53">
        <f>ROUNDDOWN((E43+F43+G43)*0.3,-2)</f>
        <v>45700</v>
      </c>
      <c r="L43" s="35"/>
      <c r="M43" s="36">
        <f>J43+K43</f>
        <v>50400</v>
      </c>
    </row>
    <row r="44" spans="2:24" ht="20.100000000000001" customHeight="1">
      <c r="B44" s="70"/>
      <c r="C44" s="15" t="s">
        <v>15</v>
      </c>
      <c r="D44" s="37">
        <v>10010</v>
      </c>
      <c r="E44" s="31">
        <v>49760</v>
      </c>
      <c r="F44" s="31">
        <v>36300</v>
      </c>
      <c r="G44" s="64">
        <v>66470</v>
      </c>
      <c r="H44" s="63">
        <f>SUM(D44:G44)</f>
        <v>162540</v>
      </c>
      <c r="I44" s="43"/>
      <c r="J44" s="52">
        <f>ROUNDDOWN(D44*0.3,-2)</f>
        <v>3000</v>
      </c>
      <c r="K44" s="53">
        <f>ROUNDDOWN((E44+F44+G44)*0.3,-2)</f>
        <v>45700</v>
      </c>
      <c r="L44" s="35"/>
      <c r="M44" s="40">
        <f>J44+K44</f>
        <v>48700</v>
      </c>
    </row>
    <row r="45" spans="2:24" ht="6.95" customHeight="1">
      <c r="B45" s="18"/>
      <c r="C45" s="17"/>
      <c r="D45" s="41"/>
      <c r="E45" s="41"/>
      <c r="F45" s="41"/>
      <c r="G45" s="41"/>
      <c r="H45" s="42"/>
      <c r="I45" s="43"/>
      <c r="J45" s="54"/>
      <c r="K45" s="55"/>
      <c r="L45" s="43"/>
      <c r="M45" s="44"/>
    </row>
    <row r="46" spans="2:24" ht="20.100000000000001" customHeight="1">
      <c r="B46" s="71" t="s">
        <v>17</v>
      </c>
      <c r="C46" s="16" t="s">
        <v>14</v>
      </c>
      <c r="D46" s="30">
        <v>15860</v>
      </c>
      <c r="E46" s="31">
        <v>49760</v>
      </c>
      <c r="F46" s="31">
        <v>36300</v>
      </c>
      <c r="G46" s="64">
        <v>58330</v>
      </c>
      <c r="H46" s="62">
        <f>SUM(D46:G46)</f>
        <v>160250</v>
      </c>
      <c r="I46" s="43"/>
      <c r="J46" s="52">
        <f>ROUNDDOWN(D46*0.3,-2)</f>
        <v>4700</v>
      </c>
      <c r="K46" s="53">
        <f>ROUNDDOWN((E46+F46+G46)*0.3,-2)</f>
        <v>43300</v>
      </c>
      <c r="L46" s="35"/>
      <c r="M46" s="45">
        <f>J46+K46</f>
        <v>48000</v>
      </c>
    </row>
    <row r="47" spans="2:24" ht="20.100000000000001" customHeight="1">
      <c r="B47" s="72"/>
      <c r="C47" s="15" t="s">
        <v>15</v>
      </c>
      <c r="D47" s="37">
        <v>10010</v>
      </c>
      <c r="E47" s="31">
        <v>49760</v>
      </c>
      <c r="F47" s="31">
        <v>36300</v>
      </c>
      <c r="G47" s="64">
        <v>58330</v>
      </c>
      <c r="H47" s="63">
        <f>SUM(D47:G47)</f>
        <v>154400</v>
      </c>
      <c r="I47" s="43"/>
      <c r="J47" s="52">
        <f>ROUNDDOWN(D47*0.3,-2)</f>
        <v>3000</v>
      </c>
      <c r="K47" s="53">
        <f>ROUNDDOWN((E47+F47+G47)*0.3,-2)</f>
        <v>43300</v>
      </c>
      <c r="L47" s="35"/>
      <c r="M47" s="46">
        <f>J47+K47</f>
        <v>46300</v>
      </c>
    </row>
    <row r="48" spans="2:24" ht="6.95" customHeight="1">
      <c r="B48" s="18"/>
      <c r="C48" s="17"/>
      <c r="D48" s="41"/>
      <c r="E48" s="41"/>
      <c r="F48" s="41"/>
      <c r="G48" s="41"/>
      <c r="H48" s="42"/>
      <c r="I48" s="43"/>
      <c r="J48" s="54"/>
      <c r="K48" s="55"/>
      <c r="L48" s="43"/>
      <c r="M48" s="44"/>
    </row>
    <row r="49" spans="2:13" ht="20.100000000000001" customHeight="1">
      <c r="B49" s="73" t="s">
        <v>18</v>
      </c>
      <c r="C49" s="16" t="s">
        <v>14</v>
      </c>
      <c r="D49" s="30">
        <v>15860</v>
      </c>
      <c r="E49" s="31">
        <v>49760</v>
      </c>
      <c r="F49" s="31">
        <v>36300</v>
      </c>
      <c r="G49" s="64">
        <v>42110</v>
      </c>
      <c r="H49" s="62">
        <f>SUM(D49:G49)</f>
        <v>144030</v>
      </c>
      <c r="I49" s="43"/>
      <c r="J49" s="52">
        <f>ROUNDDOWN(D49*0.3,-2)</f>
        <v>4700</v>
      </c>
      <c r="K49" s="53">
        <f>ROUNDDOWN((E49+F49+G49)*0.3,-2)</f>
        <v>38400</v>
      </c>
      <c r="L49" s="35"/>
      <c r="M49" s="36">
        <f>J49+K49</f>
        <v>43100</v>
      </c>
    </row>
    <row r="50" spans="2:13" ht="20.100000000000001" customHeight="1">
      <c r="B50" s="70"/>
      <c r="C50" s="15" t="s">
        <v>15</v>
      </c>
      <c r="D50" s="37">
        <v>10010</v>
      </c>
      <c r="E50" s="31">
        <v>49760</v>
      </c>
      <c r="F50" s="31">
        <v>36300</v>
      </c>
      <c r="G50" s="64">
        <v>42110</v>
      </c>
      <c r="H50" s="63">
        <f>SUM(D50:G50)</f>
        <v>138180</v>
      </c>
      <c r="I50" s="43"/>
      <c r="J50" s="52">
        <f>ROUNDDOWN(D50*0.3,-2)</f>
        <v>3000</v>
      </c>
      <c r="K50" s="53">
        <f>ROUNDDOWN((E50+F50+G50)*0.3,-2)</f>
        <v>38400</v>
      </c>
      <c r="L50" s="35"/>
      <c r="M50" s="40">
        <f>J50+K50</f>
        <v>41400</v>
      </c>
    </row>
    <row r="51" spans="2:13" ht="6.95" customHeight="1">
      <c r="B51" s="18"/>
      <c r="C51" s="17"/>
      <c r="D51" s="41"/>
      <c r="E51" s="41"/>
      <c r="F51" s="41"/>
      <c r="G51" s="41"/>
      <c r="H51" s="42"/>
      <c r="I51" s="43"/>
      <c r="J51" s="54"/>
      <c r="K51" s="55"/>
      <c r="L51" s="43"/>
      <c r="M51" s="44"/>
    </row>
    <row r="52" spans="2:13" ht="20.100000000000001" customHeight="1">
      <c r="B52" s="71" t="s">
        <v>19</v>
      </c>
      <c r="C52" s="16" t="s">
        <v>14</v>
      </c>
      <c r="D52" s="30">
        <v>15860</v>
      </c>
      <c r="E52" s="31">
        <v>49760</v>
      </c>
      <c r="F52" s="31">
        <v>36300</v>
      </c>
      <c r="G52" s="64">
        <v>44860</v>
      </c>
      <c r="H52" s="62">
        <f>SUM(D52:G52)</f>
        <v>146780</v>
      </c>
      <c r="I52" s="43"/>
      <c r="J52" s="52">
        <f>ROUNDDOWN(D52*0.3,-2)</f>
        <v>4700</v>
      </c>
      <c r="K52" s="53">
        <f>ROUNDDOWN((E52+F52+G52)*0.3,-2)</f>
        <v>39200</v>
      </c>
      <c r="L52" s="35"/>
      <c r="M52" s="45">
        <f>J52+K52</f>
        <v>43900</v>
      </c>
    </row>
    <row r="53" spans="2:13" ht="20.100000000000001" customHeight="1">
      <c r="B53" s="72"/>
      <c r="C53" s="15" t="s">
        <v>15</v>
      </c>
      <c r="D53" s="37">
        <v>10010</v>
      </c>
      <c r="E53" s="31">
        <v>49760</v>
      </c>
      <c r="F53" s="31">
        <v>36300</v>
      </c>
      <c r="G53" s="64">
        <v>44860</v>
      </c>
      <c r="H53" s="63">
        <f>SUM(D53:G53)</f>
        <v>140930</v>
      </c>
      <c r="I53" s="43"/>
      <c r="J53" s="52">
        <f>ROUNDDOWN(D53*0.3,-2)</f>
        <v>3000</v>
      </c>
      <c r="K53" s="53">
        <f>ROUNDDOWN((E53+F53+G53)*0.3,-2)</f>
        <v>39200</v>
      </c>
      <c r="L53" s="35"/>
      <c r="M53" s="46">
        <f>J53+K53</f>
        <v>42200</v>
      </c>
    </row>
    <row r="54" spans="2:13" ht="6.95" customHeight="1">
      <c r="B54" s="18"/>
      <c r="C54" s="17"/>
      <c r="D54" s="41"/>
      <c r="E54" s="41"/>
      <c r="F54" s="41"/>
      <c r="G54" s="41"/>
      <c r="H54" s="42"/>
      <c r="I54" s="43"/>
      <c r="J54" s="54"/>
      <c r="K54" s="55"/>
      <c r="L54" s="43"/>
      <c r="M54" s="44"/>
    </row>
    <row r="55" spans="2:13" ht="20.100000000000001" customHeight="1">
      <c r="B55" s="73" t="s">
        <v>20</v>
      </c>
      <c r="C55" s="16" t="s">
        <v>14</v>
      </c>
      <c r="D55" s="30">
        <v>15860</v>
      </c>
      <c r="E55" s="31">
        <v>49760</v>
      </c>
      <c r="F55" s="31">
        <v>36300</v>
      </c>
      <c r="G55" s="64">
        <v>46760</v>
      </c>
      <c r="H55" s="62">
        <f>SUM(D55:G55)</f>
        <v>148680</v>
      </c>
      <c r="I55" s="43"/>
      <c r="J55" s="52">
        <f>ROUNDDOWN(D55*0.3,-2)</f>
        <v>4700</v>
      </c>
      <c r="K55" s="53">
        <f>ROUNDDOWN((E55+F55+G55)*0.3,-2)</f>
        <v>39800</v>
      </c>
      <c r="L55" s="35"/>
      <c r="M55" s="36">
        <f>J55+K55</f>
        <v>44500</v>
      </c>
    </row>
    <row r="56" spans="2:13" ht="20.100000000000001" customHeight="1">
      <c r="B56" s="70"/>
      <c r="C56" s="15" t="s">
        <v>15</v>
      </c>
      <c r="D56" s="37">
        <v>10010</v>
      </c>
      <c r="E56" s="31">
        <v>49760</v>
      </c>
      <c r="F56" s="31">
        <v>36300</v>
      </c>
      <c r="G56" s="64">
        <v>46760</v>
      </c>
      <c r="H56" s="63">
        <f>SUM(D56:G56)</f>
        <v>142830</v>
      </c>
      <c r="I56" s="43"/>
      <c r="J56" s="52">
        <f>ROUNDDOWN(D56*0.3,-2)</f>
        <v>3000</v>
      </c>
      <c r="K56" s="53">
        <f>ROUNDDOWN((E56+F56+G56)*0.3,-2)</f>
        <v>39800</v>
      </c>
      <c r="L56" s="35"/>
      <c r="M56" s="40">
        <f>J56+K56</f>
        <v>42800</v>
      </c>
    </row>
    <row r="57" spans="2:13" ht="6.95" customHeight="1">
      <c r="B57" s="18"/>
      <c r="C57" s="17"/>
      <c r="D57" s="41"/>
      <c r="E57" s="41"/>
      <c r="F57" s="41"/>
      <c r="G57" s="41"/>
      <c r="H57" s="42"/>
      <c r="I57" s="43"/>
      <c r="J57" s="54"/>
      <c r="K57" s="55"/>
      <c r="L57" s="43"/>
      <c r="M57" s="44"/>
    </row>
    <row r="58" spans="2:13" ht="20.100000000000001" customHeight="1">
      <c r="B58" s="71" t="s">
        <v>21</v>
      </c>
      <c r="C58" s="16" t="s">
        <v>14</v>
      </c>
      <c r="D58" s="30">
        <v>15860</v>
      </c>
      <c r="E58" s="31">
        <v>49760</v>
      </c>
      <c r="F58" s="31">
        <v>36300</v>
      </c>
      <c r="G58" s="64">
        <v>58030</v>
      </c>
      <c r="H58" s="62">
        <f>SUM(D58:G58)</f>
        <v>159950</v>
      </c>
      <c r="I58" s="43"/>
      <c r="J58" s="52">
        <f>ROUNDDOWN(D58*0.3,-2)</f>
        <v>4700</v>
      </c>
      <c r="K58" s="53">
        <f>ROUNDDOWN((E58+F58+G58)*0.3,-2)</f>
        <v>43200</v>
      </c>
      <c r="L58" s="35"/>
      <c r="M58" s="45">
        <f>J58+K58</f>
        <v>47900</v>
      </c>
    </row>
    <row r="59" spans="2:13" ht="20.100000000000001" customHeight="1">
      <c r="B59" s="72"/>
      <c r="C59" s="15" t="s">
        <v>15</v>
      </c>
      <c r="D59" s="37">
        <v>10010</v>
      </c>
      <c r="E59" s="31">
        <v>49760</v>
      </c>
      <c r="F59" s="31">
        <v>36300</v>
      </c>
      <c r="G59" s="64">
        <v>58030</v>
      </c>
      <c r="H59" s="63">
        <f>SUM(D59:G59)</f>
        <v>154100</v>
      </c>
      <c r="I59" s="43"/>
      <c r="J59" s="52">
        <f>ROUNDDOWN(D59*0.3,-2)</f>
        <v>3000</v>
      </c>
      <c r="K59" s="53">
        <f>ROUNDDOWN((E59+F59+G59)*0.3,-2)</f>
        <v>43200</v>
      </c>
      <c r="L59" s="35"/>
      <c r="M59" s="46">
        <f>J59+K59</f>
        <v>46200</v>
      </c>
    </row>
  </sheetData>
  <mergeCells count="22">
    <mergeCell ref="B52:B53"/>
    <mergeCell ref="B55:B56"/>
    <mergeCell ref="B5:M5"/>
    <mergeCell ref="B58:B59"/>
    <mergeCell ref="B46:B47"/>
    <mergeCell ref="B49:B50"/>
    <mergeCell ref="B3:M3"/>
    <mergeCell ref="B36:C36"/>
    <mergeCell ref="B37:B38"/>
    <mergeCell ref="B40:B41"/>
    <mergeCell ref="B43:B44"/>
    <mergeCell ref="B16:B17"/>
    <mergeCell ref="B19:B20"/>
    <mergeCell ref="B22:B23"/>
    <mergeCell ref="B25:B26"/>
    <mergeCell ref="B28:B29"/>
    <mergeCell ref="B31:B32"/>
    <mergeCell ref="B9:C9"/>
    <mergeCell ref="B10:B11"/>
    <mergeCell ref="B13:B14"/>
    <mergeCell ref="B7:M7"/>
    <mergeCell ref="B34:M34"/>
  </mergeCells>
  <phoneticPr fontId="1" type="noConversion"/>
  <printOptions horizontalCentered="1"/>
  <pageMargins left="0.31496062992125984" right="0.31496062992125984" top="0.47244094488188981" bottom="0.47244094488188981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B1:X59"/>
  <sheetViews>
    <sheetView showGridLines="0" view="pageBreakPreview" zoomScale="115" zoomScaleNormal="115" zoomScaleSheetLayoutView="115" workbookViewId="0">
      <selection activeCell="B1" sqref="B1"/>
    </sheetView>
  </sheetViews>
  <sheetFormatPr defaultColWidth="10.625" defaultRowHeight="20.100000000000001" customHeight="1"/>
  <cols>
    <col min="1" max="1" width="5.875" style="1" customWidth="1"/>
    <col min="2" max="2" width="15.625" style="1" customWidth="1"/>
    <col min="3" max="3" width="7.625" style="1" customWidth="1"/>
    <col min="4" max="4" width="13.625" style="2" customWidth="1"/>
    <col min="5" max="5" width="13.625" style="8" customWidth="1"/>
    <col min="6" max="6" width="15.125" style="2" customWidth="1"/>
    <col min="7" max="7" width="13.625" style="2" customWidth="1"/>
    <col min="8" max="8" width="13.375" style="2" customWidth="1"/>
    <col min="9" max="9" width="1.5" style="8" customWidth="1"/>
    <col min="10" max="10" width="13.875" style="2" customWidth="1"/>
    <col min="11" max="11" width="24.25" style="2" customWidth="1"/>
    <col min="12" max="12" width="1.875" style="2" customWidth="1"/>
    <col min="13" max="13" width="24" style="8" customWidth="1"/>
    <col min="14" max="14" width="3" style="2" customWidth="1"/>
    <col min="15" max="15" width="10.625" style="2"/>
    <col min="16" max="16" width="10.625" style="8"/>
    <col min="17" max="18" width="10.625" style="2"/>
    <col min="19" max="19" width="10.625" style="8"/>
    <col min="20" max="21" width="10.625" style="2"/>
    <col min="22" max="22" width="10.625" style="8"/>
    <col min="23" max="16384" width="10.625" style="1"/>
  </cols>
  <sheetData>
    <row r="1" spans="2:24" ht="27" customHeight="1">
      <c r="B1" s="22" t="s">
        <v>28</v>
      </c>
      <c r="C1" s="22"/>
      <c r="D1" s="22"/>
      <c r="E1" s="22"/>
      <c r="F1" s="22"/>
      <c r="G1" s="22"/>
      <c r="H1" s="22"/>
      <c r="I1" s="2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2:24" ht="6.95" customHeight="1">
      <c r="B2" s="7"/>
    </row>
    <row r="3" spans="2:24" s="5" customFormat="1" ht="20.100000000000001" customHeight="1">
      <c r="B3" s="66" t="s">
        <v>41</v>
      </c>
      <c r="C3" s="66"/>
      <c r="D3" s="66"/>
      <c r="E3" s="66"/>
      <c r="F3" s="66"/>
      <c r="G3" s="66"/>
      <c r="H3" s="66"/>
      <c r="I3" s="66"/>
      <c r="J3" s="66"/>
      <c r="K3" s="66"/>
      <c r="L3" s="6"/>
      <c r="M3" s="10"/>
      <c r="N3" s="6"/>
      <c r="O3" s="6"/>
      <c r="P3" s="10"/>
      <c r="Q3" s="6"/>
      <c r="R3" s="6"/>
      <c r="S3" s="10"/>
      <c r="T3" s="6"/>
      <c r="U3" s="6"/>
      <c r="V3" s="10"/>
    </row>
    <row r="4" spans="2:24" ht="6.95" customHeight="1">
      <c r="B4" s="7"/>
    </row>
    <row r="5" spans="2:24" s="5" customFormat="1" ht="20.100000000000001" customHeight="1">
      <c r="B5" s="75" t="s">
        <v>22</v>
      </c>
      <c r="C5" s="66"/>
      <c r="D5" s="66"/>
      <c r="E5" s="66"/>
      <c r="F5" s="66"/>
      <c r="G5" s="66"/>
      <c r="H5" s="66"/>
      <c r="I5" s="66"/>
      <c r="J5" s="66"/>
      <c r="K5" s="66"/>
      <c r="L5" s="6"/>
      <c r="M5" s="10"/>
      <c r="N5" s="6"/>
      <c r="O5" s="6"/>
      <c r="P5" s="10"/>
      <c r="Q5" s="6"/>
      <c r="R5" s="6"/>
      <c r="S5" s="10"/>
      <c r="T5" s="6"/>
      <c r="U5" s="6"/>
      <c r="V5" s="10"/>
    </row>
    <row r="6" spans="2:24" ht="6.95" customHeight="1">
      <c r="B6" s="7"/>
    </row>
    <row r="7" spans="2:24" ht="24.95" customHeight="1">
      <c r="B7" s="74" t="s">
        <v>38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2:24" ht="6.95" customHeight="1">
      <c r="B8" s="7"/>
    </row>
    <row r="9" spans="2:24" ht="35.1" customHeight="1" thickBot="1">
      <c r="B9" s="67" t="s">
        <v>6</v>
      </c>
      <c r="C9" s="68"/>
      <c r="D9" s="23" t="s">
        <v>25</v>
      </c>
      <c r="E9" s="20" t="s">
        <v>26</v>
      </c>
      <c r="F9" s="21" t="s">
        <v>24</v>
      </c>
      <c r="G9" s="27" t="s">
        <v>27</v>
      </c>
      <c r="H9" s="28" t="s">
        <v>23</v>
      </c>
      <c r="I9" s="25"/>
      <c r="J9" s="61" t="s">
        <v>35</v>
      </c>
      <c r="K9" s="51" t="s">
        <v>36</v>
      </c>
      <c r="M9" s="29" t="s">
        <v>37</v>
      </c>
    </row>
    <row r="10" spans="2:24" ht="20.100000000000001" customHeight="1" thickTop="1">
      <c r="B10" s="69" t="s">
        <v>7</v>
      </c>
      <c r="C10" s="14" t="s">
        <v>1</v>
      </c>
      <c r="D10" s="30">
        <v>16770</v>
      </c>
      <c r="E10" s="31">
        <v>49760</v>
      </c>
      <c r="F10" s="31">
        <v>49590</v>
      </c>
      <c r="G10" s="32">
        <v>72510</v>
      </c>
      <c r="H10" s="33">
        <f>SUM(D10:G10)</f>
        <v>188630</v>
      </c>
      <c r="I10" s="34"/>
      <c r="J10" s="60">
        <f>ROUNDDOWN(D10*0.4,-2)</f>
        <v>6700</v>
      </c>
      <c r="K10" s="53">
        <f>ROUNDDOWN((E10+F10+G10)*0.4,-2)</f>
        <v>68700</v>
      </c>
      <c r="M10" s="36">
        <f>J10+K10</f>
        <v>75400</v>
      </c>
    </row>
    <row r="11" spans="2:24" ht="20.100000000000001" customHeight="1">
      <c r="B11" s="70"/>
      <c r="C11" s="15" t="s">
        <v>2</v>
      </c>
      <c r="D11" s="37">
        <v>10910</v>
      </c>
      <c r="E11" s="31">
        <v>49760</v>
      </c>
      <c r="F11" s="31">
        <v>49590</v>
      </c>
      <c r="G11" s="38">
        <v>72510</v>
      </c>
      <c r="H11" s="39">
        <f>SUM(D11:G11)</f>
        <v>182770</v>
      </c>
      <c r="I11" s="34"/>
      <c r="J11" s="52">
        <f>ROUNDDOWN(D11*0.4,-2)</f>
        <v>4300</v>
      </c>
      <c r="K11" s="53">
        <f>ROUNDDOWN((E11+F11+G11)*0.4,-2)</f>
        <v>68700</v>
      </c>
      <c r="M11" s="40">
        <f>J11+K11</f>
        <v>73000</v>
      </c>
    </row>
    <row r="12" spans="2:24" ht="6.95" customHeight="1">
      <c r="B12" s="18"/>
      <c r="C12" s="17"/>
      <c r="D12" s="41"/>
      <c r="E12" s="41"/>
      <c r="F12" s="41"/>
      <c r="G12" s="41"/>
      <c r="H12" s="42"/>
      <c r="I12" s="34"/>
      <c r="J12" s="54"/>
      <c r="K12" s="55"/>
      <c r="M12" s="44"/>
    </row>
    <row r="13" spans="2:24" ht="20.100000000000001" customHeight="1">
      <c r="B13" s="71" t="s">
        <v>0</v>
      </c>
      <c r="C13" s="16" t="s">
        <v>1</v>
      </c>
      <c r="D13" s="30">
        <v>16770</v>
      </c>
      <c r="E13" s="31">
        <v>49760</v>
      </c>
      <c r="F13" s="31">
        <v>49590</v>
      </c>
      <c r="G13" s="38">
        <v>69860</v>
      </c>
      <c r="H13" s="33">
        <f>SUM(D13:G13)</f>
        <v>185980</v>
      </c>
      <c r="I13" s="34"/>
      <c r="J13" s="52">
        <f>ROUNDDOWN(D13*0.4,-2)</f>
        <v>6700</v>
      </c>
      <c r="K13" s="53">
        <f>ROUNDDOWN((E13+F13+G13)*0.4,-2)</f>
        <v>67600</v>
      </c>
      <c r="M13" s="45">
        <f>J13+K13</f>
        <v>74300</v>
      </c>
    </row>
    <row r="14" spans="2:24" ht="20.100000000000001" customHeight="1">
      <c r="B14" s="72"/>
      <c r="C14" s="15" t="s">
        <v>2</v>
      </c>
      <c r="D14" s="37">
        <v>10910</v>
      </c>
      <c r="E14" s="31">
        <v>49760</v>
      </c>
      <c r="F14" s="31">
        <v>49590</v>
      </c>
      <c r="G14" s="38">
        <v>69860</v>
      </c>
      <c r="H14" s="39">
        <f>SUM(D14:G14)</f>
        <v>180120</v>
      </c>
      <c r="I14" s="34"/>
      <c r="J14" s="52">
        <f>ROUNDDOWN(D14*0.4,-2)</f>
        <v>4300</v>
      </c>
      <c r="K14" s="53">
        <f>ROUNDDOWN((E14+F14+G14)*0.4,-2)</f>
        <v>67600</v>
      </c>
      <c r="M14" s="46">
        <f>J14+K14</f>
        <v>71900</v>
      </c>
    </row>
    <row r="15" spans="2:24" ht="6.95" customHeight="1">
      <c r="B15" s="18"/>
      <c r="C15" s="17"/>
      <c r="D15" s="41"/>
      <c r="E15" s="41"/>
      <c r="F15" s="41"/>
      <c r="G15" s="41"/>
      <c r="H15" s="42"/>
      <c r="I15" s="34"/>
      <c r="J15" s="54"/>
      <c r="K15" s="55"/>
      <c r="M15" s="44"/>
    </row>
    <row r="16" spans="2:24" ht="20.100000000000001" customHeight="1">
      <c r="B16" s="73" t="s">
        <v>9</v>
      </c>
      <c r="C16" s="16" t="s">
        <v>1</v>
      </c>
      <c r="D16" s="30">
        <v>16770</v>
      </c>
      <c r="E16" s="31">
        <v>49760</v>
      </c>
      <c r="F16" s="31">
        <v>49590</v>
      </c>
      <c r="G16" s="38">
        <v>66470</v>
      </c>
      <c r="H16" s="33">
        <f>SUM(D16:G16)</f>
        <v>182590</v>
      </c>
      <c r="I16" s="34"/>
      <c r="J16" s="52">
        <f>ROUNDDOWN(D16*0.4,-2)</f>
        <v>6700</v>
      </c>
      <c r="K16" s="53">
        <f>ROUNDDOWN((E16+F16+G16)*0.4,-2)</f>
        <v>66300</v>
      </c>
      <c r="M16" s="36">
        <f>J16+K16</f>
        <v>73000</v>
      </c>
    </row>
    <row r="17" spans="2:13" ht="20.100000000000001" customHeight="1">
      <c r="B17" s="70"/>
      <c r="C17" s="15" t="s">
        <v>2</v>
      </c>
      <c r="D17" s="37">
        <v>10910</v>
      </c>
      <c r="E17" s="31">
        <v>49760</v>
      </c>
      <c r="F17" s="31">
        <v>49590</v>
      </c>
      <c r="G17" s="38">
        <v>66470</v>
      </c>
      <c r="H17" s="39">
        <f>SUM(D17:G17)</f>
        <v>176730</v>
      </c>
      <c r="I17" s="34"/>
      <c r="J17" s="52">
        <f>ROUNDDOWN(D17*0.4,-2)</f>
        <v>4300</v>
      </c>
      <c r="K17" s="53">
        <f>ROUNDDOWN((E17+F17+G17)*0.4,-2)</f>
        <v>66300</v>
      </c>
      <c r="M17" s="40">
        <f>J17+K17</f>
        <v>70600</v>
      </c>
    </row>
    <row r="18" spans="2:13" ht="6.95" customHeight="1">
      <c r="B18" s="18"/>
      <c r="C18" s="17"/>
      <c r="D18" s="41"/>
      <c r="E18" s="41"/>
      <c r="F18" s="41"/>
      <c r="G18" s="41"/>
      <c r="H18" s="42"/>
      <c r="I18" s="34"/>
      <c r="J18" s="54"/>
      <c r="K18" s="55"/>
      <c r="M18" s="44"/>
    </row>
    <row r="19" spans="2:13" ht="20.100000000000001" customHeight="1">
      <c r="B19" s="71" t="s">
        <v>3</v>
      </c>
      <c r="C19" s="16" t="s">
        <v>1</v>
      </c>
      <c r="D19" s="30">
        <v>16770</v>
      </c>
      <c r="E19" s="31">
        <v>49760</v>
      </c>
      <c r="F19" s="31">
        <v>49590</v>
      </c>
      <c r="G19" s="38">
        <v>58330</v>
      </c>
      <c r="H19" s="33">
        <f>SUM(D19:G19)</f>
        <v>174450</v>
      </c>
      <c r="I19" s="34"/>
      <c r="J19" s="52">
        <f>ROUNDDOWN(D19*0.4,-2)</f>
        <v>6700</v>
      </c>
      <c r="K19" s="53">
        <f>ROUNDDOWN((E19+F19+G19)*0.4,-2)</f>
        <v>63000</v>
      </c>
      <c r="M19" s="45">
        <f>J19+K19</f>
        <v>69700</v>
      </c>
    </row>
    <row r="20" spans="2:13" ht="20.100000000000001" customHeight="1">
      <c r="B20" s="72"/>
      <c r="C20" s="15" t="s">
        <v>2</v>
      </c>
      <c r="D20" s="37">
        <v>10910</v>
      </c>
      <c r="E20" s="31">
        <v>49760</v>
      </c>
      <c r="F20" s="31">
        <v>49590</v>
      </c>
      <c r="G20" s="38">
        <v>58330</v>
      </c>
      <c r="H20" s="39">
        <f>SUM(D20:G20)</f>
        <v>168590</v>
      </c>
      <c r="I20" s="34"/>
      <c r="J20" s="52">
        <f>ROUNDDOWN(D20*0.4,-2)</f>
        <v>4300</v>
      </c>
      <c r="K20" s="53">
        <f>ROUNDDOWN((E20+F20+G20)*0.4,-2)</f>
        <v>63000</v>
      </c>
      <c r="M20" s="46">
        <f>J20+K20</f>
        <v>67300</v>
      </c>
    </row>
    <row r="21" spans="2:13" ht="6.95" customHeight="1">
      <c r="B21" s="18"/>
      <c r="C21" s="17"/>
      <c r="D21" s="41"/>
      <c r="E21" s="41"/>
      <c r="F21" s="41"/>
      <c r="G21" s="41"/>
      <c r="H21" s="42"/>
      <c r="I21" s="34"/>
      <c r="J21" s="54"/>
      <c r="K21" s="55"/>
      <c r="M21" s="44"/>
    </row>
    <row r="22" spans="2:13" ht="20.100000000000001" customHeight="1">
      <c r="B22" s="73" t="s">
        <v>4</v>
      </c>
      <c r="C22" s="16" t="s">
        <v>1</v>
      </c>
      <c r="D22" s="30">
        <v>16770</v>
      </c>
      <c r="E22" s="31">
        <v>49760</v>
      </c>
      <c r="F22" s="31">
        <v>49590</v>
      </c>
      <c r="G22" s="38">
        <v>42110</v>
      </c>
      <c r="H22" s="33">
        <f>SUM(D22:G22)</f>
        <v>158230</v>
      </c>
      <c r="I22" s="34"/>
      <c r="J22" s="52">
        <f>ROUNDDOWN(D22*0.4,-2)</f>
        <v>6700</v>
      </c>
      <c r="K22" s="53">
        <f>ROUNDDOWN((E22+F22+G22)*0.4,-2)</f>
        <v>56500</v>
      </c>
      <c r="M22" s="36">
        <f>J22+K22</f>
        <v>63200</v>
      </c>
    </row>
    <row r="23" spans="2:13" ht="20.100000000000001" customHeight="1">
      <c r="B23" s="70"/>
      <c r="C23" s="15" t="s">
        <v>2</v>
      </c>
      <c r="D23" s="37">
        <v>10910</v>
      </c>
      <c r="E23" s="31">
        <v>49760</v>
      </c>
      <c r="F23" s="31">
        <v>49590</v>
      </c>
      <c r="G23" s="38">
        <v>42110</v>
      </c>
      <c r="H23" s="39">
        <f>SUM(D23:G23)</f>
        <v>152370</v>
      </c>
      <c r="I23" s="34"/>
      <c r="J23" s="52">
        <f>ROUNDDOWN(D23*0.4,-2)</f>
        <v>4300</v>
      </c>
      <c r="K23" s="53">
        <f>ROUNDDOWN((E23+F23+G23)*0.4,-2)</f>
        <v>56500</v>
      </c>
      <c r="M23" s="40">
        <f>J23+K23</f>
        <v>60800</v>
      </c>
    </row>
    <row r="24" spans="2:13" ht="6.95" customHeight="1">
      <c r="B24" s="18"/>
      <c r="C24" s="17"/>
      <c r="D24" s="41"/>
      <c r="E24" s="41"/>
      <c r="F24" s="41"/>
      <c r="G24" s="41"/>
      <c r="H24" s="42"/>
      <c r="I24" s="34"/>
      <c r="J24" s="54"/>
      <c r="K24" s="55"/>
      <c r="M24" s="44"/>
    </row>
    <row r="25" spans="2:13" ht="20.100000000000001" customHeight="1">
      <c r="B25" s="71" t="s">
        <v>5</v>
      </c>
      <c r="C25" s="16" t="s">
        <v>1</v>
      </c>
      <c r="D25" s="30">
        <v>16770</v>
      </c>
      <c r="E25" s="31">
        <v>49760</v>
      </c>
      <c r="F25" s="31">
        <v>49590</v>
      </c>
      <c r="G25" s="38">
        <v>44860</v>
      </c>
      <c r="H25" s="33">
        <f>SUM(D25:G25)</f>
        <v>160980</v>
      </c>
      <c r="I25" s="34"/>
      <c r="J25" s="52">
        <f>ROUNDDOWN(D25*0.4,-2)</f>
        <v>6700</v>
      </c>
      <c r="K25" s="53">
        <f>ROUNDDOWN((E25+F25+G25)*0.4,-2)</f>
        <v>57600</v>
      </c>
      <c r="M25" s="45">
        <f>J25+K25</f>
        <v>64300</v>
      </c>
    </row>
    <row r="26" spans="2:13" ht="20.100000000000001" customHeight="1">
      <c r="B26" s="72"/>
      <c r="C26" s="15" t="s">
        <v>2</v>
      </c>
      <c r="D26" s="37">
        <v>10910</v>
      </c>
      <c r="E26" s="31">
        <v>49760</v>
      </c>
      <c r="F26" s="31">
        <v>49590</v>
      </c>
      <c r="G26" s="38">
        <v>44860</v>
      </c>
      <c r="H26" s="39">
        <f>SUM(D26:G26)</f>
        <v>155120</v>
      </c>
      <c r="I26" s="34"/>
      <c r="J26" s="52">
        <f>ROUNDDOWN(D26*0.4,-2)</f>
        <v>4300</v>
      </c>
      <c r="K26" s="53">
        <f>ROUNDDOWN((E26+F26+G26)*0.4,-2)</f>
        <v>57600</v>
      </c>
      <c r="M26" s="46">
        <f>J26+K26</f>
        <v>61900</v>
      </c>
    </row>
    <row r="27" spans="2:13" ht="6.95" customHeight="1">
      <c r="B27" s="18"/>
      <c r="C27" s="17"/>
      <c r="D27" s="41"/>
      <c r="E27" s="41"/>
      <c r="F27" s="41"/>
      <c r="G27" s="41"/>
      <c r="H27" s="42"/>
      <c r="I27" s="34"/>
      <c r="J27" s="54"/>
      <c r="K27" s="55"/>
      <c r="M27" s="44"/>
    </row>
    <row r="28" spans="2:13" ht="20.100000000000001" customHeight="1">
      <c r="B28" s="73" t="s">
        <v>10</v>
      </c>
      <c r="C28" s="16" t="s">
        <v>1</v>
      </c>
      <c r="D28" s="30">
        <v>16770</v>
      </c>
      <c r="E28" s="31">
        <v>49760</v>
      </c>
      <c r="F28" s="31">
        <v>49590</v>
      </c>
      <c r="G28" s="38">
        <v>46760</v>
      </c>
      <c r="H28" s="33">
        <f>SUM(D28:G28)</f>
        <v>162880</v>
      </c>
      <c r="I28" s="34"/>
      <c r="J28" s="52">
        <f>ROUNDDOWN(D28*0.4,-2)</f>
        <v>6700</v>
      </c>
      <c r="K28" s="53">
        <f>ROUNDDOWN((E28+F28+G28)*0.4,-2)</f>
        <v>58400</v>
      </c>
      <c r="M28" s="36">
        <f>J28+K28</f>
        <v>65100</v>
      </c>
    </row>
    <row r="29" spans="2:13" ht="20.100000000000001" customHeight="1">
      <c r="B29" s="70"/>
      <c r="C29" s="15" t="s">
        <v>2</v>
      </c>
      <c r="D29" s="37">
        <v>10910</v>
      </c>
      <c r="E29" s="31">
        <v>49760</v>
      </c>
      <c r="F29" s="31">
        <v>49590</v>
      </c>
      <c r="G29" s="38">
        <v>46760</v>
      </c>
      <c r="H29" s="39">
        <f>SUM(D29:G29)</f>
        <v>157020</v>
      </c>
      <c r="I29" s="34"/>
      <c r="J29" s="52">
        <f>ROUNDDOWN(D29*0.4,-2)</f>
        <v>4300</v>
      </c>
      <c r="K29" s="53">
        <f>ROUNDDOWN((E29+F29+G29)*0.4,-2)</f>
        <v>58400</v>
      </c>
      <c r="M29" s="40">
        <f>J29+K29</f>
        <v>62700</v>
      </c>
    </row>
    <row r="30" spans="2:13" ht="6.95" customHeight="1">
      <c r="B30" s="18"/>
      <c r="C30" s="17"/>
      <c r="D30" s="41"/>
      <c r="E30" s="41"/>
      <c r="F30" s="41"/>
      <c r="G30" s="41"/>
      <c r="H30" s="42"/>
      <c r="I30" s="34"/>
      <c r="J30" s="54"/>
      <c r="K30" s="55"/>
      <c r="M30" s="44"/>
    </row>
    <row r="31" spans="2:13" ht="20.100000000000001" customHeight="1">
      <c r="B31" s="71" t="s">
        <v>11</v>
      </c>
      <c r="C31" s="16" t="s">
        <v>1</v>
      </c>
      <c r="D31" s="30">
        <v>16770</v>
      </c>
      <c r="E31" s="31">
        <v>49760</v>
      </c>
      <c r="F31" s="31">
        <v>49590</v>
      </c>
      <c r="G31" s="38">
        <v>58030</v>
      </c>
      <c r="H31" s="33">
        <f>SUM(D31:G31)</f>
        <v>174150</v>
      </c>
      <c r="I31" s="34"/>
      <c r="J31" s="52">
        <f>ROUNDDOWN(D31*0.4,-2)</f>
        <v>6700</v>
      </c>
      <c r="K31" s="53">
        <f>ROUNDDOWN((E31+F31+G31)*0.4,-2)</f>
        <v>62900</v>
      </c>
      <c r="M31" s="45">
        <f>J31+K31</f>
        <v>69600</v>
      </c>
    </row>
    <row r="32" spans="2:13" ht="20.100000000000001" customHeight="1">
      <c r="B32" s="72"/>
      <c r="C32" s="15" t="s">
        <v>2</v>
      </c>
      <c r="D32" s="37">
        <v>10910</v>
      </c>
      <c r="E32" s="31">
        <v>49760</v>
      </c>
      <c r="F32" s="31">
        <v>49590</v>
      </c>
      <c r="G32" s="38">
        <v>58030</v>
      </c>
      <c r="H32" s="39">
        <f>SUM(D32:G32)</f>
        <v>168290</v>
      </c>
      <c r="I32" s="34"/>
      <c r="J32" s="52">
        <f>ROUNDDOWN(D32*0.4,-2)</f>
        <v>4300</v>
      </c>
      <c r="K32" s="53">
        <f>ROUNDDOWN((E32+F32+G32)*0.4,-2)</f>
        <v>62900</v>
      </c>
      <c r="M32" s="46">
        <f>J32+K32</f>
        <v>67200</v>
      </c>
    </row>
    <row r="33" spans="2:22" ht="20.100000000000001" customHeight="1">
      <c r="B33" s="11"/>
      <c r="C33" s="11"/>
      <c r="D33" s="47"/>
      <c r="E33" s="47"/>
      <c r="F33" s="47"/>
      <c r="G33" s="47"/>
      <c r="H33" s="47"/>
      <c r="I33" s="47"/>
      <c r="J33" s="47"/>
      <c r="M33" s="47"/>
    </row>
    <row r="34" spans="2:22" s="3" customFormat="1" ht="24.95" customHeight="1">
      <c r="B34" s="76" t="s">
        <v>39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4"/>
      <c r="O34" s="4"/>
      <c r="P34" s="9"/>
      <c r="Q34" s="4"/>
      <c r="R34" s="4"/>
      <c r="S34" s="9"/>
      <c r="T34" s="4"/>
      <c r="U34" s="4"/>
      <c r="V34" s="9"/>
    </row>
    <row r="35" spans="2:22" s="3" customFormat="1" ht="6.95" customHeight="1">
      <c r="B35" s="7"/>
      <c r="C35" s="12"/>
      <c r="D35" s="13"/>
      <c r="E35" s="13"/>
      <c r="F35" s="13"/>
      <c r="G35" s="13"/>
      <c r="H35" s="13"/>
      <c r="I35" s="13"/>
      <c r="J35" s="13"/>
      <c r="L35" s="4"/>
      <c r="M35" s="13"/>
      <c r="N35" s="4"/>
      <c r="O35" s="4"/>
      <c r="P35" s="9"/>
      <c r="Q35" s="4"/>
      <c r="R35" s="4"/>
      <c r="S35" s="9"/>
      <c r="T35" s="4"/>
      <c r="U35" s="4"/>
      <c r="V35" s="9"/>
    </row>
    <row r="36" spans="2:22" ht="35.1" customHeight="1" thickBot="1">
      <c r="B36" s="67" t="s">
        <v>6</v>
      </c>
      <c r="C36" s="68"/>
      <c r="D36" s="23" t="s">
        <v>25</v>
      </c>
      <c r="E36" s="20" t="s">
        <v>26</v>
      </c>
      <c r="F36" s="21" t="s">
        <v>24</v>
      </c>
      <c r="G36" s="27" t="s">
        <v>27</v>
      </c>
      <c r="H36" s="28" t="s">
        <v>23</v>
      </c>
      <c r="I36" s="26"/>
      <c r="J36" s="61" t="s">
        <v>35</v>
      </c>
      <c r="K36" s="51" t="s">
        <v>36</v>
      </c>
      <c r="M36" s="29" t="s">
        <v>37</v>
      </c>
    </row>
    <row r="37" spans="2:22" ht="20.100000000000001" customHeight="1" thickTop="1">
      <c r="B37" s="69" t="s">
        <v>7</v>
      </c>
      <c r="C37" s="14" t="s">
        <v>1</v>
      </c>
      <c r="D37" s="30">
        <v>16770</v>
      </c>
      <c r="E37" s="31">
        <v>49760</v>
      </c>
      <c r="F37" s="31">
        <v>36300</v>
      </c>
      <c r="G37" s="48">
        <v>72510</v>
      </c>
      <c r="H37" s="33">
        <f>SUM(D37:G37)</f>
        <v>175340</v>
      </c>
      <c r="I37" s="43"/>
      <c r="J37" s="60">
        <f>ROUNDDOWN(D37*0.4,-2)</f>
        <v>6700</v>
      </c>
      <c r="K37" s="53">
        <f>ROUNDDOWN((E37+F37+G37)*0.4,-2)</f>
        <v>63400</v>
      </c>
      <c r="M37" s="36">
        <f>J37+K37</f>
        <v>70100</v>
      </c>
    </row>
    <row r="38" spans="2:22" ht="20.100000000000001" customHeight="1">
      <c r="B38" s="70"/>
      <c r="C38" s="15" t="s">
        <v>2</v>
      </c>
      <c r="D38" s="37">
        <v>10910</v>
      </c>
      <c r="E38" s="31">
        <v>49760</v>
      </c>
      <c r="F38" s="31">
        <v>36300</v>
      </c>
      <c r="G38" s="49">
        <v>72510</v>
      </c>
      <c r="H38" s="39">
        <f>SUM(D38:G38)</f>
        <v>169480</v>
      </c>
      <c r="I38" s="43"/>
      <c r="J38" s="52">
        <f>ROUNDDOWN(D38*0.4,-2)</f>
        <v>4300</v>
      </c>
      <c r="K38" s="53">
        <f>ROUNDDOWN((E38+F38+G38)*0.4,-2)</f>
        <v>63400</v>
      </c>
      <c r="M38" s="40">
        <f>J38+K38</f>
        <v>67700</v>
      </c>
    </row>
    <row r="39" spans="2:22" ht="6.95" customHeight="1">
      <c r="B39" s="18"/>
      <c r="C39" s="17"/>
      <c r="D39" s="41"/>
      <c r="E39" s="41"/>
      <c r="F39" s="41"/>
      <c r="G39" s="41"/>
      <c r="H39" s="42"/>
      <c r="I39" s="43"/>
      <c r="J39" s="54"/>
      <c r="K39" s="55"/>
      <c r="M39" s="44"/>
    </row>
    <row r="40" spans="2:22" ht="20.100000000000001" customHeight="1">
      <c r="B40" s="71" t="s">
        <v>8</v>
      </c>
      <c r="C40" s="16" t="s">
        <v>1</v>
      </c>
      <c r="D40" s="30">
        <v>16770</v>
      </c>
      <c r="E40" s="31">
        <v>49760</v>
      </c>
      <c r="F40" s="31">
        <v>36300</v>
      </c>
      <c r="G40" s="49">
        <v>69860</v>
      </c>
      <c r="H40" s="33">
        <f>SUM(D40:G40)</f>
        <v>172690</v>
      </c>
      <c r="I40" s="43"/>
      <c r="J40" s="52">
        <f>ROUNDDOWN(D40*0.4,-2)</f>
        <v>6700</v>
      </c>
      <c r="K40" s="53">
        <f>ROUNDDOWN((E40+F40+G40)*0.4,-2)</f>
        <v>62300</v>
      </c>
      <c r="M40" s="45">
        <f>J40+K40</f>
        <v>69000</v>
      </c>
    </row>
    <row r="41" spans="2:22" ht="20.100000000000001" customHeight="1">
      <c r="B41" s="72"/>
      <c r="C41" s="15" t="s">
        <v>2</v>
      </c>
      <c r="D41" s="37">
        <v>10910</v>
      </c>
      <c r="E41" s="31">
        <v>49760</v>
      </c>
      <c r="F41" s="31">
        <v>36300</v>
      </c>
      <c r="G41" s="49">
        <v>69860</v>
      </c>
      <c r="H41" s="39">
        <f>SUM(D41:G41)</f>
        <v>166830</v>
      </c>
      <c r="I41" s="43"/>
      <c r="J41" s="52">
        <f>ROUNDDOWN(D41*0.4,-2)</f>
        <v>4300</v>
      </c>
      <c r="K41" s="53">
        <f>ROUNDDOWN((E41+F41+G41)*0.4,-2)</f>
        <v>62300</v>
      </c>
      <c r="M41" s="46">
        <f>J41+K41</f>
        <v>66600</v>
      </c>
    </row>
    <row r="42" spans="2:22" ht="6.95" customHeight="1">
      <c r="B42" s="18"/>
      <c r="C42" s="17"/>
      <c r="D42" s="41"/>
      <c r="E42" s="41"/>
      <c r="F42" s="41"/>
      <c r="G42" s="41"/>
      <c r="H42" s="42"/>
      <c r="I42" s="43"/>
      <c r="J42" s="54"/>
      <c r="K42" s="55"/>
      <c r="M42" s="44"/>
    </row>
    <row r="43" spans="2:22" ht="20.100000000000001" customHeight="1">
      <c r="B43" s="73" t="s">
        <v>9</v>
      </c>
      <c r="C43" s="16" t="s">
        <v>1</v>
      </c>
      <c r="D43" s="30">
        <v>16770</v>
      </c>
      <c r="E43" s="31">
        <v>49760</v>
      </c>
      <c r="F43" s="31">
        <v>36300</v>
      </c>
      <c r="G43" s="49">
        <v>66470</v>
      </c>
      <c r="H43" s="33">
        <f>SUM(D43:G43)</f>
        <v>169300</v>
      </c>
      <c r="I43" s="43"/>
      <c r="J43" s="52">
        <f>ROUNDDOWN(D43*0.4,-2)</f>
        <v>6700</v>
      </c>
      <c r="K43" s="53">
        <f>ROUNDDOWN((E43+F43+G43)*0.4,-2)</f>
        <v>61000</v>
      </c>
      <c r="M43" s="36">
        <f>J43+K43</f>
        <v>67700</v>
      </c>
    </row>
    <row r="44" spans="2:22" ht="20.100000000000001" customHeight="1">
      <c r="B44" s="70"/>
      <c r="C44" s="15" t="s">
        <v>2</v>
      </c>
      <c r="D44" s="37">
        <v>10910</v>
      </c>
      <c r="E44" s="31">
        <v>49760</v>
      </c>
      <c r="F44" s="31">
        <v>36300</v>
      </c>
      <c r="G44" s="49">
        <v>66470</v>
      </c>
      <c r="H44" s="39">
        <f>SUM(D44:G44)</f>
        <v>163440</v>
      </c>
      <c r="I44" s="43"/>
      <c r="J44" s="52">
        <f>ROUNDDOWN(D44*0.4,-2)</f>
        <v>4300</v>
      </c>
      <c r="K44" s="53">
        <f>ROUNDDOWN((E44+F44+G44)*0.4,-2)</f>
        <v>61000</v>
      </c>
      <c r="M44" s="40">
        <f>J44+K44</f>
        <v>65300</v>
      </c>
    </row>
    <row r="45" spans="2:22" ht="6.95" customHeight="1">
      <c r="B45" s="18"/>
      <c r="C45" s="17"/>
      <c r="D45" s="41"/>
      <c r="E45" s="41"/>
      <c r="F45" s="41"/>
      <c r="G45" s="41"/>
      <c r="H45" s="42"/>
      <c r="I45" s="43"/>
      <c r="J45" s="54"/>
      <c r="K45" s="55"/>
      <c r="M45" s="44"/>
    </row>
    <row r="46" spans="2:22" ht="20.100000000000001" customHeight="1">
      <c r="B46" s="71" t="s">
        <v>3</v>
      </c>
      <c r="C46" s="16" t="s">
        <v>1</v>
      </c>
      <c r="D46" s="30">
        <v>16770</v>
      </c>
      <c r="E46" s="31">
        <v>49760</v>
      </c>
      <c r="F46" s="31">
        <v>36300</v>
      </c>
      <c r="G46" s="49">
        <v>58330</v>
      </c>
      <c r="H46" s="33">
        <f>SUM(D46:G46)</f>
        <v>161160</v>
      </c>
      <c r="I46" s="43"/>
      <c r="J46" s="52">
        <f>ROUNDDOWN(D46*0.4,-2)</f>
        <v>6700</v>
      </c>
      <c r="K46" s="53">
        <f>ROUNDDOWN((E46+F46+G46)*0.4,-2)</f>
        <v>57700</v>
      </c>
      <c r="M46" s="45">
        <f>J46+K46</f>
        <v>64400</v>
      </c>
    </row>
    <row r="47" spans="2:22" ht="20.100000000000001" customHeight="1">
      <c r="B47" s="72"/>
      <c r="C47" s="15" t="s">
        <v>2</v>
      </c>
      <c r="D47" s="37">
        <v>10910</v>
      </c>
      <c r="E47" s="31">
        <v>49760</v>
      </c>
      <c r="F47" s="31">
        <v>36300</v>
      </c>
      <c r="G47" s="49">
        <v>58330</v>
      </c>
      <c r="H47" s="39">
        <f>SUM(D47:G47)</f>
        <v>155300</v>
      </c>
      <c r="I47" s="43"/>
      <c r="J47" s="52">
        <f>ROUNDDOWN(D47*0.4,-2)</f>
        <v>4300</v>
      </c>
      <c r="K47" s="53">
        <f>ROUNDDOWN((E47+F47+G47)*0.4,-2)</f>
        <v>57700</v>
      </c>
      <c r="M47" s="46">
        <f>J47+K47</f>
        <v>62000</v>
      </c>
    </row>
    <row r="48" spans="2:22" ht="6.95" customHeight="1">
      <c r="B48" s="18"/>
      <c r="C48" s="17"/>
      <c r="D48" s="41"/>
      <c r="E48" s="41"/>
      <c r="F48" s="41"/>
      <c r="G48" s="41"/>
      <c r="H48" s="42"/>
      <c r="I48" s="43"/>
      <c r="J48" s="54"/>
      <c r="K48" s="55"/>
      <c r="M48" s="44"/>
    </row>
    <row r="49" spans="2:13" ht="20.100000000000001" customHeight="1">
      <c r="B49" s="73" t="s">
        <v>18</v>
      </c>
      <c r="C49" s="16" t="s">
        <v>1</v>
      </c>
      <c r="D49" s="30">
        <v>16770</v>
      </c>
      <c r="E49" s="31">
        <v>49760</v>
      </c>
      <c r="F49" s="31">
        <v>36300</v>
      </c>
      <c r="G49" s="49">
        <v>42110</v>
      </c>
      <c r="H49" s="33">
        <f>SUM(D49:G49)</f>
        <v>144940</v>
      </c>
      <c r="I49" s="43"/>
      <c r="J49" s="52">
        <f>ROUNDDOWN(D49*0.4,-2)</f>
        <v>6700</v>
      </c>
      <c r="K49" s="53">
        <f>ROUNDDOWN((E49+F49+G49)*0.4,-2)</f>
        <v>51200</v>
      </c>
      <c r="M49" s="36">
        <f>J49+K49</f>
        <v>57900</v>
      </c>
    </row>
    <row r="50" spans="2:13" ht="20.100000000000001" customHeight="1">
      <c r="B50" s="70"/>
      <c r="C50" s="15" t="s">
        <v>2</v>
      </c>
      <c r="D50" s="37">
        <v>10910</v>
      </c>
      <c r="E50" s="31">
        <v>49760</v>
      </c>
      <c r="F50" s="31">
        <v>36300</v>
      </c>
      <c r="G50" s="49">
        <v>42110</v>
      </c>
      <c r="H50" s="39">
        <f>SUM(D50:G50)</f>
        <v>139080</v>
      </c>
      <c r="I50" s="43"/>
      <c r="J50" s="52">
        <f>ROUNDDOWN(D50*0.4,-2)</f>
        <v>4300</v>
      </c>
      <c r="K50" s="53">
        <f>ROUNDDOWN((E50+F50+G50)*0.4,-2)</f>
        <v>51200</v>
      </c>
      <c r="M50" s="40">
        <f>J50+K50</f>
        <v>55500</v>
      </c>
    </row>
    <row r="51" spans="2:13" ht="6.95" customHeight="1">
      <c r="B51" s="18"/>
      <c r="C51" s="17"/>
      <c r="D51" s="41"/>
      <c r="E51" s="41"/>
      <c r="F51" s="41"/>
      <c r="G51" s="41"/>
      <c r="H51" s="42"/>
      <c r="I51" s="43"/>
      <c r="J51" s="54"/>
      <c r="K51" s="55"/>
      <c r="M51" s="44"/>
    </row>
    <row r="52" spans="2:13" ht="20.100000000000001" customHeight="1">
      <c r="B52" s="71" t="s">
        <v>5</v>
      </c>
      <c r="C52" s="16" t="s">
        <v>1</v>
      </c>
      <c r="D52" s="30">
        <v>16770</v>
      </c>
      <c r="E52" s="31">
        <v>49760</v>
      </c>
      <c r="F52" s="31">
        <v>36300</v>
      </c>
      <c r="G52" s="49">
        <v>44860</v>
      </c>
      <c r="H52" s="33">
        <f>SUM(D52:G52)</f>
        <v>147690</v>
      </c>
      <c r="I52" s="43"/>
      <c r="J52" s="52">
        <f>ROUNDDOWN(D52*0.4,-2)</f>
        <v>6700</v>
      </c>
      <c r="K52" s="53">
        <f>ROUNDDOWN((E52+F52+G52)*0.4,-2)</f>
        <v>52300</v>
      </c>
      <c r="M52" s="45">
        <f>J52+K52</f>
        <v>59000</v>
      </c>
    </row>
    <row r="53" spans="2:13" ht="20.100000000000001" customHeight="1">
      <c r="B53" s="72"/>
      <c r="C53" s="15" t="s">
        <v>2</v>
      </c>
      <c r="D53" s="37">
        <v>10910</v>
      </c>
      <c r="E53" s="31">
        <v>49760</v>
      </c>
      <c r="F53" s="31">
        <v>36300</v>
      </c>
      <c r="G53" s="49">
        <v>44860</v>
      </c>
      <c r="H53" s="39">
        <f>SUM(D53:G53)</f>
        <v>141830</v>
      </c>
      <c r="I53" s="43"/>
      <c r="J53" s="52">
        <f>ROUNDDOWN(D53*0.4,-2)</f>
        <v>4300</v>
      </c>
      <c r="K53" s="53">
        <f>ROUNDDOWN((E53+F53+G53)*0.4,-2)</f>
        <v>52300</v>
      </c>
      <c r="M53" s="46">
        <f>J53+K53</f>
        <v>56600</v>
      </c>
    </row>
    <row r="54" spans="2:13" ht="6.95" customHeight="1">
      <c r="B54" s="18"/>
      <c r="C54" s="17"/>
      <c r="D54" s="41"/>
      <c r="E54" s="41"/>
      <c r="F54" s="41"/>
      <c r="G54" s="41"/>
      <c r="H54" s="42"/>
      <c r="I54" s="43"/>
      <c r="J54" s="54"/>
      <c r="K54" s="55"/>
      <c r="M54" s="44"/>
    </row>
    <row r="55" spans="2:13" ht="20.100000000000001" customHeight="1">
      <c r="B55" s="73" t="s">
        <v>10</v>
      </c>
      <c r="C55" s="16" t="s">
        <v>1</v>
      </c>
      <c r="D55" s="30">
        <v>16770</v>
      </c>
      <c r="E55" s="31">
        <v>49760</v>
      </c>
      <c r="F55" s="31">
        <v>36300</v>
      </c>
      <c r="G55" s="49">
        <v>46760</v>
      </c>
      <c r="H55" s="33">
        <f>SUM(D55:G55)</f>
        <v>149590</v>
      </c>
      <c r="I55" s="43"/>
      <c r="J55" s="52">
        <f>ROUNDDOWN(D55*0.4,-2)</f>
        <v>6700</v>
      </c>
      <c r="K55" s="53">
        <f>ROUNDDOWN((E55+F55+G55)*0.4,-2)</f>
        <v>53100</v>
      </c>
      <c r="M55" s="36">
        <f>J55+K55</f>
        <v>59800</v>
      </c>
    </row>
    <row r="56" spans="2:13" ht="20.100000000000001" customHeight="1">
      <c r="B56" s="70"/>
      <c r="C56" s="15" t="s">
        <v>2</v>
      </c>
      <c r="D56" s="37">
        <v>10910</v>
      </c>
      <c r="E56" s="31">
        <v>49760</v>
      </c>
      <c r="F56" s="31">
        <v>36300</v>
      </c>
      <c r="G56" s="49">
        <v>46760</v>
      </c>
      <c r="H56" s="39">
        <f>SUM(D56:G56)</f>
        <v>143730</v>
      </c>
      <c r="I56" s="43"/>
      <c r="J56" s="52">
        <f>ROUNDDOWN(D56*0.4,-2)</f>
        <v>4300</v>
      </c>
      <c r="K56" s="53">
        <f>ROUNDDOWN((E56+F56+G56)*0.4,-2)</f>
        <v>53100</v>
      </c>
      <c r="M56" s="40">
        <f>J56+K56</f>
        <v>57400</v>
      </c>
    </row>
    <row r="57" spans="2:13" ht="6.95" customHeight="1">
      <c r="B57" s="18"/>
      <c r="C57" s="17"/>
      <c r="D57" s="41"/>
      <c r="E57" s="41"/>
      <c r="F57" s="41"/>
      <c r="G57" s="41"/>
      <c r="H57" s="42"/>
      <c r="I57" s="43"/>
      <c r="J57" s="54"/>
      <c r="K57" s="55"/>
      <c r="M57" s="44"/>
    </row>
    <row r="58" spans="2:13" ht="20.100000000000001" customHeight="1">
      <c r="B58" s="71" t="s">
        <v>21</v>
      </c>
      <c r="C58" s="16" t="s">
        <v>1</v>
      </c>
      <c r="D58" s="30">
        <v>16770</v>
      </c>
      <c r="E58" s="31">
        <v>49760</v>
      </c>
      <c r="F58" s="31">
        <v>36300</v>
      </c>
      <c r="G58" s="49">
        <v>58030</v>
      </c>
      <c r="H58" s="33">
        <f>SUM(D58:G58)</f>
        <v>160860</v>
      </c>
      <c r="I58" s="43"/>
      <c r="J58" s="52">
        <f>ROUNDDOWN(D58*0.4,-2)</f>
        <v>6700</v>
      </c>
      <c r="K58" s="53">
        <f>ROUNDDOWN((E58+F58+G58)*0.4,-2)</f>
        <v>57600</v>
      </c>
      <c r="M58" s="45">
        <f>J58+K58</f>
        <v>64300</v>
      </c>
    </row>
    <row r="59" spans="2:13" ht="20.100000000000001" customHeight="1">
      <c r="B59" s="72"/>
      <c r="C59" s="15" t="s">
        <v>2</v>
      </c>
      <c r="D59" s="37">
        <v>10910</v>
      </c>
      <c r="E59" s="31">
        <v>49760</v>
      </c>
      <c r="F59" s="31">
        <v>36300</v>
      </c>
      <c r="G59" s="49">
        <v>58030</v>
      </c>
      <c r="H59" s="39">
        <f>SUM(D59:G59)</f>
        <v>155000</v>
      </c>
      <c r="I59" s="43"/>
      <c r="J59" s="52">
        <f>ROUNDDOWN(D59*0.4,-2)</f>
        <v>4300</v>
      </c>
      <c r="K59" s="53">
        <f>ROUNDDOWN((E59+F59+G59)*0.4,-2)</f>
        <v>57600</v>
      </c>
      <c r="M59" s="46">
        <f>J59+K59</f>
        <v>61900</v>
      </c>
    </row>
  </sheetData>
  <mergeCells count="22">
    <mergeCell ref="B36:C36"/>
    <mergeCell ref="B3:K3"/>
    <mergeCell ref="B5:K5"/>
    <mergeCell ref="B9:C9"/>
    <mergeCell ref="B10:B11"/>
    <mergeCell ref="B13:B14"/>
    <mergeCell ref="B16:B17"/>
    <mergeCell ref="B19:B20"/>
    <mergeCell ref="B22:B23"/>
    <mergeCell ref="B25:B26"/>
    <mergeCell ref="B28:B29"/>
    <mergeCell ref="B31:B32"/>
    <mergeCell ref="B7:M7"/>
    <mergeCell ref="B34:M34"/>
    <mergeCell ref="B55:B56"/>
    <mergeCell ref="B58:B59"/>
    <mergeCell ref="B37:B38"/>
    <mergeCell ref="B40:B41"/>
    <mergeCell ref="B43:B44"/>
    <mergeCell ref="B46:B47"/>
    <mergeCell ref="B49:B50"/>
    <mergeCell ref="B52:B53"/>
  </mergeCells>
  <phoneticPr fontId="1" type="noConversion"/>
  <printOptions horizontalCentered="1"/>
  <pageMargins left="0.31496062992125984" right="0.31496062992125984" top="0.47244094488188981" bottom="0.4724409448818898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한의원</vt:lpstr>
      <vt:lpstr>한방병원</vt:lpstr>
      <vt:lpstr>한방병원!Print_Area</vt:lpstr>
      <vt:lpstr>한의원!Print_Area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2023-11-16T04:26:41Z</cp:lastPrinted>
  <dcterms:created xsi:type="dcterms:W3CDTF">2020-11-20T05:55:19Z</dcterms:created>
  <dcterms:modified xsi:type="dcterms:W3CDTF">2025-12-31T00:21:06Z</dcterms:modified>
</cp:coreProperties>
</file>