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90" yWindow="75" windowWidth="26700" windowHeight="13020"/>
  </bookViews>
  <sheets>
    <sheet name="9000시리즈리뷰" sheetId="9" r:id="rId1"/>
  </sheets>
  <calcPr calcId="145621"/>
</workbook>
</file>

<file path=xl/calcChain.xml><?xml version="1.0" encoding="utf-8"?>
<calcChain xmlns="http://schemas.openxmlformats.org/spreadsheetml/2006/main">
  <c r="U16" i="9" l="1"/>
  <c r="U21" i="9" l="1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C21" i="9"/>
  <c r="B21" i="9"/>
  <c r="B20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B17" i="9"/>
  <c r="C17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X20" i="9" l="1"/>
  <c r="X54" i="9"/>
  <c r="W54" i="9"/>
  <c r="V54" i="9"/>
  <c r="X53" i="9"/>
  <c r="W53" i="9"/>
  <c r="V53" i="9"/>
  <c r="X51" i="9"/>
  <c r="W51" i="9"/>
  <c r="V51" i="9"/>
  <c r="X50" i="9"/>
  <c r="W50" i="9"/>
  <c r="V50" i="9"/>
  <c r="X47" i="9"/>
  <c r="W47" i="9"/>
  <c r="V47" i="9"/>
  <c r="X46" i="9"/>
  <c r="W46" i="9"/>
  <c r="V46" i="9"/>
  <c r="X45" i="9"/>
  <c r="W45" i="9"/>
  <c r="V45" i="9"/>
  <c r="X44" i="9"/>
  <c r="W44" i="9"/>
  <c r="V44" i="9"/>
  <c r="X43" i="9"/>
  <c r="W43" i="9"/>
  <c r="V43" i="9"/>
  <c r="X42" i="9"/>
  <c r="W42" i="9"/>
  <c r="V42" i="9"/>
  <c r="X41" i="9"/>
  <c r="W41" i="9"/>
  <c r="V41" i="9"/>
  <c r="X40" i="9"/>
  <c r="W40" i="9"/>
  <c r="V40" i="9"/>
  <c r="X37" i="9"/>
  <c r="W37" i="9"/>
  <c r="V37" i="9"/>
  <c r="X36" i="9"/>
  <c r="W36" i="9"/>
  <c r="V36" i="9"/>
  <c r="X35" i="9"/>
  <c r="W35" i="9"/>
  <c r="V35" i="9"/>
  <c r="X34" i="9"/>
  <c r="W34" i="9"/>
  <c r="V34" i="9"/>
  <c r="X33" i="9"/>
  <c r="W33" i="9"/>
  <c r="V33" i="9"/>
  <c r="X32" i="9"/>
  <c r="W32" i="9"/>
  <c r="V32" i="9"/>
  <c r="X31" i="9"/>
  <c r="W31" i="9"/>
  <c r="V31" i="9"/>
  <c r="X30" i="9"/>
  <c r="W30" i="9"/>
  <c r="V30" i="9"/>
  <c r="X29" i="9"/>
  <c r="W29" i="9"/>
  <c r="V29" i="9"/>
  <c r="X14" i="9"/>
  <c r="W14" i="9"/>
  <c r="V14" i="9"/>
  <c r="X13" i="9"/>
  <c r="W13" i="9"/>
  <c r="V13" i="9"/>
  <c r="X12" i="9"/>
  <c r="W12" i="9"/>
  <c r="V12" i="9"/>
  <c r="X11" i="9"/>
  <c r="W11" i="9"/>
  <c r="V11" i="9"/>
  <c r="X10" i="9"/>
  <c r="W10" i="9"/>
  <c r="V10" i="9"/>
  <c r="X9" i="9"/>
  <c r="W9" i="9"/>
  <c r="V9" i="9"/>
  <c r="X8" i="9"/>
  <c r="W8" i="9"/>
  <c r="V8" i="9"/>
  <c r="X7" i="9"/>
  <c r="W7" i="9"/>
  <c r="V7" i="9"/>
  <c r="X6" i="9"/>
  <c r="W6" i="9"/>
  <c r="V6" i="9"/>
  <c r="X5" i="9"/>
  <c r="W5" i="9"/>
  <c r="V5" i="9"/>
  <c r="X4" i="9"/>
  <c r="W4" i="9"/>
  <c r="V4" i="9"/>
  <c r="X3" i="9"/>
  <c r="W3" i="9"/>
  <c r="V3" i="9"/>
  <c r="X17" i="9" l="1"/>
  <c r="X18" i="9"/>
  <c r="X19" i="9"/>
  <c r="X16" i="9"/>
  <c r="X21" i="9"/>
</calcChain>
</file>

<file path=xl/sharedStrings.xml><?xml version="1.0" encoding="utf-8"?>
<sst xmlns="http://schemas.openxmlformats.org/spreadsheetml/2006/main" count="229" uniqueCount="141">
  <si>
    <t>평균</t>
    <phoneticPr fontId="1" type="noConversion"/>
  </si>
  <si>
    <t>리그 오브
레전드(롤)</t>
    <phoneticPr fontId="1" type="noConversion"/>
  </si>
  <si>
    <t>메트로
엑소더스</t>
    <phoneticPr fontId="1" type="noConversion"/>
  </si>
  <si>
    <t>삼국지
토탈워</t>
    <phoneticPr fontId="1" type="noConversion"/>
  </si>
  <si>
    <t>섀도우 오브
툼레이더</t>
    <phoneticPr fontId="1" type="noConversion"/>
  </si>
  <si>
    <t>FHD</t>
    <phoneticPr fontId="1" type="noConversion"/>
  </si>
  <si>
    <t>10종
게임
평균FSP</t>
    <phoneticPr fontId="1" type="noConversion"/>
  </si>
  <si>
    <r>
      <t xml:space="preserve">섀도우 오브
툼레이더
</t>
    </r>
    <r>
      <rPr>
        <sz val="12"/>
        <color theme="1"/>
        <rFont val="맑은 고딕"/>
        <family val="3"/>
        <charset val="129"/>
        <scheme val="minor"/>
      </rPr>
      <t>(가장높게)</t>
    </r>
    <phoneticPr fontId="1" type="noConversion"/>
  </si>
  <si>
    <r>
      <t xml:space="preserve">리그 오브
레전드(롤)
</t>
    </r>
    <r>
      <rPr>
        <sz val="12"/>
        <color theme="1"/>
        <rFont val="맑은 고딕"/>
        <family val="3"/>
        <charset val="129"/>
        <scheme val="minor"/>
      </rPr>
      <t>(매우높음)</t>
    </r>
    <phoneticPr fontId="1" type="noConversion"/>
  </si>
  <si>
    <r>
      <t xml:space="preserve">포르자 5
</t>
    </r>
    <r>
      <rPr>
        <sz val="12"/>
        <color theme="1"/>
        <rFont val="맑은 고딕"/>
        <family val="3"/>
        <charset val="129"/>
        <scheme val="minor"/>
      </rPr>
      <t>(최고높음)</t>
    </r>
    <phoneticPr fontId="1" type="noConversion"/>
  </si>
  <si>
    <r>
      <t xml:space="preserve">사펑2077
</t>
    </r>
    <r>
      <rPr>
        <sz val="12"/>
        <color theme="1"/>
        <rFont val="맑은 고딕"/>
        <family val="3"/>
        <charset val="129"/>
        <scheme val="minor"/>
      </rPr>
      <t>(높음/높음)</t>
    </r>
    <phoneticPr fontId="1" type="noConversion"/>
  </si>
  <si>
    <t>(FHD 해상도)</t>
    <phoneticPr fontId="1" type="noConversion"/>
  </si>
  <si>
    <t>(QHD 해상도)</t>
    <phoneticPr fontId="1" type="noConversion"/>
  </si>
  <si>
    <t>배틀
그라운드</t>
    <phoneticPr fontId="1" type="noConversion"/>
  </si>
  <si>
    <t>포르자 5</t>
    <phoneticPr fontId="1" type="noConversion"/>
  </si>
  <si>
    <r>
      <t xml:space="preserve">삼국지
토탈워
</t>
    </r>
    <r>
      <rPr>
        <sz val="12"/>
        <color theme="1"/>
        <rFont val="맑은 고딕"/>
        <family val="3"/>
        <charset val="129"/>
        <scheme val="minor"/>
      </rPr>
      <t>(최고옵션)</t>
    </r>
    <phoneticPr fontId="1" type="noConversion"/>
  </si>
  <si>
    <r>
      <rPr>
        <sz val="14"/>
        <color theme="1"/>
        <rFont val="맑은 고딕"/>
        <family val="3"/>
        <charset val="129"/>
        <scheme val="minor"/>
      </rPr>
      <t>디비전2</t>
    </r>
    <r>
      <rPr>
        <sz val="12"/>
        <color theme="1"/>
        <rFont val="맑은 고딕"/>
        <family val="3"/>
        <charset val="129"/>
        <scheme val="minor"/>
      </rPr>
      <t xml:space="preserve">
(가장높음)</t>
    </r>
    <phoneticPr fontId="1" type="noConversion"/>
  </si>
  <si>
    <t>디비전2</t>
    <phoneticPr fontId="1" type="noConversion"/>
  </si>
  <si>
    <t>사펑2077</t>
    <phoneticPr fontId="1" type="noConversion"/>
  </si>
  <si>
    <t>시네
벤치
R23
(싱글)</t>
    <phoneticPr fontId="1" type="noConversion"/>
  </si>
  <si>
    <r>
      <t xml:space="preserve">배틀
그라운드
</t>
    </r>
    <r>
      <rPr>
        <sz val="12"/>
        <color theme="1"/>
        <rFont val="맑은 고딕"/>
        <family val="3"/>
        <charset val="129"/>
        <scheme val="minor"/>
      </rPr>
      <t>(올 울트라)</t>
    </r>
    <phoneticPr fontId="1" type="noConversion"/>
  </si>
  <si>
    <r>
      <t xml:space="preserve">보더렌드3
</t>
    </r>
    <r>
      <rPr>
        <sz val="12"/>
        <color theme="1"/>
        <rFont val="맑은 고딕"/>
        <family val="3"/>
        <charset val="129"/>
        <scheme val="minor"/>
      </rPr>
      <t>(울트라)</t>
    </r>
    <phoneticPr fontId="1" type="noConversion"/>
  </si>
  <si>
    <r>
      <t xml:space="preserve">메트로
엑소더스
</t>
    </r>
    <r>
      <rPr>
        <sz val="12"/>
        <color theme="1"/>
        <rFont val="맑은 고딕"/>
        <family val="3"/>
        <charset val="129"/>
        <scheme val="minor"/>
      </rPr>
      <t>(익스트림)</t>
    </r>
    <phoneticPr fontId="1" type="noConversion"/>
  </si>
  <si>
    <r>
      <t xml:space="preserve">로스트아크
</t>
    </r>
    <r>
      <rPr>
        <sz val="12"/>
        <color theme="1"/>
        <rFont val="맑은 고딕"/>
        <family val="3"/>
        <charset val="129"/>
        <scheme val="minor"/>
      </rPr>
      <t>(최상옵션)</t>
    </r>
    <phoneticPr fontId="1" type="noConversion"/>
  </si>
  <si>
    <t>로스트아크</t>
    <phoneticPr fontId="1" type="noConversion"/>
  </si>
  <si>
    <t>보더렌드3</t>
    <phoneticPr fontId="1" type="noConversion"/>
  </si>
  <si>
    <t>(UHD 해상도)</t>
    <phoneticPr fontId="1" type="noConversion"/>
  </si>
  <si>
    <r>
      <t xml:space="preserve">7종게임
</t>
    </r>
    <r>
      <rPr>
        <sz val="12"/>
        <color theme="1"/>
        <rFont val="맑은 고딕"/>
        <family val="3"/>
        <charset val="129"/>
        <scheme val="minor"/>
      </rPr>
      <t>(롤,배그
로스트아크
제외)</t>
    </r>
    <phoneticPr fontId="1" type="noConversion"/>
  </si>
  <si>
    <t>시네
벤치
R23
(멀티)</t>
    <phoneticPr fontId="1" type="noConversion"/>
  </si>
  <si>
    <t>시네벤치
R23 기준
전력소비</t>
    <phoneticPr fontId="1" type="noConversion"/>
  </si>
  <si>
    <t>82도</t>
    <phoneticPr fontId="1" type="noConversion"/>
  </si>
  <si>
    <t>59W</t>
    <phoneticPr fontId="1" type="noConversion"/>
  </si>
  <si>
    <t>R5 7600</t>
    <phoneticPr fontId="1" type="noConversion"/>
  </si>
  <si>
    <t>R7 7700X</t>
    <phoneticPr fontId="1" type="noConversion"/>
  </si>
  <si>
    <t>R9 7950X</t>
    <phoneticPr fontId="1" type="noConversion"/>
  </si>
  <si>
    <t>7800X3D</t>
    <phoneticPr fontId="1" type="noConversion"/>
  </si>
  <si>
    <t>i5 14600K</t>
    <phoneticPr fontId="1" type="noConversion"/>
  </si>
  <si>
    <t>i7 14700K</t>
    <phoneticPr fontId="1" type="noConversion"/>
  </si>
  <si>
    <t>i9 14900K</t>
    <phoneticPr fontId="1" type="noConversion"/>
  </si>
  <si>
    <t>R7 9700X</t>
    <phoneticPr fontId="1" type="noConversion"/>
  </si>
  <si>
    <t>R5 9600X</t>
    <phoneticPr fontId="1" type="noConversion"/>
  </si>
  <si>
    <t>R9 9900X</t>
    <phoneticPr fontId="1" type="noConversion"/>
  </si>
  <si>
    <t>88W</t>
    <phoneticPr fontId="1" type="noConversion"/>
  </si>
  <si>
    <t>시네벤치
PBO</t>
    <phoneticPr fontId="1" type="noConversion"/>
  </si>
  <si>
    <t>167W</t>
    <phoneticPr fontId="1" type="noConversion"/>
  </si>
  <si>
    <t>온도
120
SE</t>
    <phoneticPr fontId="1" type="noConversion"/>
  </si>
  <si>
    <t>지스킬 6000 메모리
36-36-36-96
쿨러 어쌔신 120 SE</t>
    <phoneticPr fontId="1" type="noConversion"/>
  </si>
  <si>
    <t>81W</t>
    <phoneticPr fontId="1" type="noConversion"/>
  </si>
  <si>
    <t>67도</t>
    <phoneticPr fontId="1" type="noConversion"/>
  </si>
  <si>
    <t>135W</t>
    <phoneticPr fontId="1" type="noConversion"/>
  </si>
  <si>
    <t>93도</t>
    <phoneticPr fontId="1" type="noConversion"/>
  </si>
  <si>
    <t>5600 메모리 자동적용
맴컨 1:2</t>
    <phoneticPr fontId="1" type="noConversion"/>
  </si>
  <si>
    <t>5200 맴컨 1:1</t>
    <phoneticPr fontId="1" type="noConversion"/>
  </si>
  <si>
    <t>R9 9900X</t>
  </si>
  <si>
    <t>R5 9600X</t>
  </si>
  <si>
    <t>95도</t>
    <phoneticPr fontId="1" type="noConversion"/>
  </si>
  <si>
    <t>미지원</t>
    <phoneticPr fontId="1" type="noConversion"/>
  </si>
  <si>
    <t>145W</t>
    <phoneticPr fontId="1" type="noConversion"/>
  </si>
  <si>
    <t>7000시리즈는
PBO 켜도
성능 향상이
미미합니다</t>
    <phoneticPr fontId="1" type="noConversion"/>
  </si>
  <si>
    <t>공랭으로는
PBO 적용이
어려운 상태</t>
    <phoneticPr fontId="1" type="noConversion"/>
  </si>
  <si>
    <t>322W</t>
    <phoneticPr fontId="1" type="noConversion"/>
  </si>
  <si>
    <t>시네
벤치
수랭
(멀티)</t>
    <phoneticPr fontId="1" type="noConversion"/>
  </si>
  <si>
    <t>시네
벤치
수랭
(싱글)</t>
    <phoneticPr fontId="1" type="noConversion"/>
  </si>
  <si>
    <t>시네
벤치
PBO
(멀티)</t>
    <phoneticPr fontId="1" type="noConversion"/>
  </si>
  <si>
    <t>시네
벤치
PBO
(싱글)</t>
    <phoneticPr fontId="1" type="noConversion"/>
  </si>
  <si>
    <t>i9 14900K (디폴트E)</t>
    <phoneticPr fontId="1" type="noConversion"/>
  </si>
  <si>
    <t>i7 14700K (디폴트P)</t>
    <phoneticPr fontId="1" type="noConversion"/>
  </si>
  <si>
    <t>291W</t>
    <phoneticPr fontId="1" type="noConversion"/>
  </si>
  <si>
    <t>96도</t>
    <phoneticPr fontId="1" type="noConversion"/>
  </si>
  <si>
    <t>인텔은
PBO는 없음</t>
    <phoneticPr fontId="1" type="noConversion"/>
  </si>
  <si>
    <t>100도 초과
(공랭불가)</t>
    <phoneticPr fontId="1" type="noConversion"/>
  </si>
  <si>
    <t>75도</t>
    <phoneticPr fontId="1" type="noConversion"/>
  </si>
  <si>
    <t>88W</t>
    <phoneticPr fontId="1" type="noConversion"/>
  </si>
  <si>
    <t>77도</t>
    <phoneticPr fontId="1" type="noConversion"/>
  </si>
  <si>
    <t>165W</t>
    <phoneticPr fontId="1" type="noConversion"/>
  </si>
  <si>
    <r>
      <t xml:space="preserve">그래픽 드라이버
버전 560.70
</t>
    </r>
    <r>
      <rPr>
        <b/>
        <sz val="12"/>
        <color rgb="FFC00000"/>
        <rFont val="맑은 고딕"/>
        <family val="3"/>
        <charset val="129"/>
        <scheme val="minor"/>
      </rPr>
      <t>(RTX 4080S)</t>
    </r>
    <phoneticPr fontId="1" type="noConversion"/>
  </si>
  <si>
    <t>ASUS X670E 익스트림
AGESA 1.2.0.0a</t>
    <phoneticPr fontId="1" type="noConversion"/>
  </si>
  <si>
    <r>
      <rPr>
        <b/>
        <sz val="12"/>
        <color rgb="FF00B0F0"/>
        <rFont val="맑은 고딕"/>
        <family val="3"/>
        <charset val="129"/>
        <scheme val="minor"/>
      </rPr>
      <t>9700X</t>
    </r>
    <r>
      <rPr>
        <b/>
        <sz val="12"/>
        <color theme="1"/>
        <rFont val="맑은 고딕"/>
        <family val="3"/>
        <charset val="129"/>
        <scheme val="minor"/>
      </rPr>
      <t xml:space="preserve"> - 7700X</t>
    </r>
    <phoneticPr fontId="1" type="noConversion"/>
  </si>
  <si>
    <r>
      <rPr>
        <sz val="14"/>
        <color rgb="FF00B0F0"/>
        <rFont val="맑은 고딕"/>
        <family val="3"/>
        <charset val="129"/>
        <scheme val="minor"/>
      </rPr>
      <t>97X</t>
    </r>
    <r>
      <rPr>
        <sz val="14"/>
        <color theme="1"/>
        <rFont val="맑은 고딕"/>
        <family val="3"/>
        <charset val="129"/>
        <scheme val="minor"/>
      </rPr>
      <t>-77X</t>
    </r>
    <phoneticPr fontId="1" type="noConversion"/>
  </si>
  <si>
    <r>
      <t>147k-</t>
    </r>
    <r>
      <rPr>
        <sz val="14"/>
        <color rgb="FF00B0F0"/>
        <rFont val="맑은 고딕"/>
        <family val="3"/>
        <charset val="129"/>
        <scheme val="minor"/>
      </rPr>
      <t>97X</t>
    </r>
    <phoneticPr fontId="1" type="noConversion"/>
  </si>
  <si>
    <r>
      <t>78D3-</t>
    </r>
    <r>
      <rPr>
        <sz val="14"/>
        <color rgb="FF00B0F0"/>
        <rFont val="맑은 고딕"/>
        <family val="3"/>
        <charset val="129"/>
        <scheme val="minor"/>
      </rPr>
      <t>97X</t>
    </r>
    <phoneticPr fontId="1" type="noConversion"/>
  </si>
  <si>
    <r>
      <rPr>
        <sz val="14"/>
        <color rgb="FF00B050"/>
        <rFont val="맑은 고딕"/>
        <family val="3"/>
        <charset val="129"/>
        <scheme val="minor"/>
      </rPr>
      <t>96X</t>
    </r>
    <r>
      <rPr>
        <sz val="14"/>
        <color theme="1"/>
        <rFont val="맑은 고딕"/>
        <family val="3"/>
        <charset val="129"/>
        <scheme val="minor"/>
      </rPr>
      <t>-76X</t>
    </r>
    <phoneticPr fontId="1" type="noConversion"/>
  </si>
  <si>
    <r>
      <t>146k-</t>
    </r>
    <r>
      <rPr>
        <sz val="14"/>
        <color rgb="FF00B050"/>
        <rFont val="맑은 고딕"/>
        <family val="3"/>
        <charset val="129"/>
        <scheme val="minor"/>
      </rPr>
      <t>96X</t>
    </r>
    <phoneticPr fontId="1" type="noConversion"/>
  </si>
  <si>
    <t>96X-76X</t>
  </si>
  <si>
    <t>온도값</t>
    <phoneticPr fontId="1" type="noConversion"/>
  </si>
  <si>
    <t>R5 7600</t>
    <phoneticPr fontId="1" type="noConversion"/>
  </si>
  <si>
    <t>R5 7600</t>
    <phoneticPr fontId="1" type="noConversion"/>
  </si>
  <si>
    <t>R9 7900X</t>
    <phoneticPr fontId="1" type="noConversion"/>
  </si>
  <si>
    <t>7800X3D</t>
    <phoneticPr fontId="1" type="noConversion"/>
  </si>
  <si>
    <t>7800X3D</t>
    <phoneticPr fontId="1" type="noConversion"/>
  </si>
  <si>
    <t>R5 9600X</t>
    <phoneticPr fontId="1" type="noConversion"/>
  </si>
  <si>
    <t>R7 9700X</t>
    <phoneticPr fontId="1" type="noConversion"/>
  </si>
  <si>
    <t>75도</t>
    <phoneticPr fontId="1" type="noConversion"/>
  </si>
  <si>
    <t>95도</t>
    <phoneticPr fontId="1" type="noConversion"/>
  </si>
  <si>
    <t>190W</t>
    <phoneticPr fontId="1" type="noConversion"/>
  </si>
  <si>
    <t>95도</t>
    <phoneticPr fontId="1" type="noConversion"/>
  </si>
  <si>
    <t>(성능
하락)</t>
    <phoneticPr fontId="1" type="noConversion"/>
  </si>
  <si>
    <t>145W</t>
    <phoneticPr fontId="1" type="noConversion"/>
  </si>
  <si>
    <t>82도</t>
    <phoneticPr fontId="1" type="noConversion"/>
  </si>
  <si>
    <t>59W</t>
    <phoneticPr fontId="1" type="noConversion"/>
  </si>
  <si>
    <t>67도</t>
    <phoneticPr fontId="1" type="noConversion"/>
  </si>
  <si>
    <t>65도</t>
    <phoneticPr fontId="1" type="noConversion"/>
  </si>
  <si>
    <t>81W</t>
    <phoneticPr fontId="1" type="noConversion"/>
  </si>
  <si>
    <t>i5 14600K</t>
    <phoneticPr fontId="1" type="noConversion"/>
  </si>
  <si>
    <t>i7 14700K</t>
    <phoneticPr fontId="1" type="noConversion"/>
  </si>
  <si>
    <t>i9 14900K</t>
    <phoneticPr fontId="1" type="noConversion"/>
  </si>
  <si>
    <t>165W</t>
    <phoneticPr fontId="1" type="noConversion"/>
  </si>
  <si>
    <t>96도</t>
    <phoneticPr fontId="1" type="noConversion"/>
  </si>
  <si>
    <t>95도</t>
    <phoneticPr fontId="1" type="noConversion"/>
  </si>
  <si>
    <t>291W</t>
    <phoneticPr fontId="1" type="noConversion"/>
  </si>
  <si>
    <t>322W</t>
    <phoneticPr fontId="1" type="noConversion"/>
  </si>
  <si>
    <r>
      <t xml:space="preserve">7800X3D - </t>
    </r>
    <r>
      <rPr>
        <b/>
        <sz val="12"/>
        <color rgb="FF00B0F0"/>
        <rFont val="맑은 고딕"/>
        <family val="3"/>
        <charset val="129"/>
        <scheme val="minor"/>
      </rPr>
      <t>9700X</t>
    </r>
    <phoneticPr fontId="1" type="noConversion"/>
  </si>
  <si>
    <r>
      <t xml:space="preserve">14700K - </t>
    </r>
    <r>
      <rPr>
        <b/>
        <sz val="12"/>
        <color rgb="FF00B0F0"/>
        <rFont val="맑은 고딕"/>
        <family val="3"/>
        <charset val="129"/>
        <scheme val="minor"/>
      </rPr>
      <t>9700X</t>
    </r>
    <phoneticPr fontId="1" type="noConversion"/>
  </si>
  <si>
    <r>
      <rPr>
        <b/>
        <sz val="12"/>
        <color rgb="FF00B050"/>
        <rFont val="맑은 고딕"/>
        <family val="3"/>
        <charset val="129"/>
        <scheme val="minor"/>
      </rPr>
      <t xml:space="preserve">9600X </t>
    </r>
    <r>
      <rPr>
        <b/>
        <sz val="12"/>
        <color theme="1"/>
        <rFont val="맑은 고딕"/>
        <family val="3"/>
        <charset val="129"/>
        <scheme val="minor"/>
      </rPr>
      <t>- 7600</t>
    </r>
    <phoneticPr fontId="1" type="noConversion"/>
  </si>
  <si>
    <r>
      <t xml:space="preserve">14600K - </t>
    </r>
    <r>
      <rPr>
        <b/>
        <sz val="12"/>
        <color rgb="FF00B050"/>
        <rFont val="맑은 고딕"/>
        <family val="3"/>
        <charset val="129"/>
        <scheme val="minor"/>
      </rPr>
      <t>9600X</t>
    </r>
    <phoneticPr fontId="1" type="noConversion"/>
  </si>
  <si>
    <r>
      <rPr>
        <b/>
        <sz val="12"/>
        <color rgb="FF00B0F0"/>
        <rFont val="맑은 고딕"/>
        <family val="3"/>
        <charset val="129"/>
        <scheme val="minor"/>
      </rPr>
      <t>9700X</t>
    </r>
    <r>
      <rPr>
        <b/>
        <sz val="12"/>
        <color theme="1"/>
        <rFont val="맑은 고딕"/>
        <family val="3"/>
        <charset val="129"/>
        <scheme val="minor"/>
      </rPr>
      <t xml:space="preserve"> - </t>
    </r>
    <r>
      <rPr>
        <b/>
        <sz val="12"/>
        <color rgb="FF00B050"/>
        <rFont val="맑은 고딕"/>
        <family val="3"/>
        <charset val="129"/>
        <scheme val="minor"/>
      </rPr>
      <t>9600X</t>
    </r>
    <phoneticPr fontId="1" type="noConversion"/>
  </si>
  <si>
    <t>기본 상태 R23</t>
    <phoneticPr fontId="1" type="noConversion"/>
  </si>
  <si>
    <t>R23 PBO 상태</t>
    <phoneticPr fontId="1" type="noConversion"/>
  </si>
  <si>
    <t>지원하지X</t>
    <phoneticPr fontId="1" type="noConversion"/>
  </si>
  <si>
    <t>ZEN5 공랭 (어쌔신120SE)</t>
    <phoneticPr fontId="1" type="noConversion"/>
  </si>
  <si>
    <t>PBO와 인텔 크라켄360 (수랭)</t>
    <phoneticPr fontId="1" type="noConversion"/>
  </si>
  <si>
    <t>168W</t>
    <phoneticPr fontId="1" type="noConversion"/>
  </si>
  <si>
    <t>135W</t>
    <phoneticPr fontId="1" type="noConversion"/>
  </si>
  <si>
    <t>167W</t>
    <phoneticPr fontId="1" type="noConversion"/>
  </si>
  <si>
    <r>
      <t xml:space="preserve">77도
</t>
    </r>
    <r>
      <rPr>
        <sz val="12"/>
        <color theme="1"/>
        <rFont val="맑은 고딕"/>
        <family val="3"/>
        <charset val="129"/>
        <scheme val="minor"/>
      </rPr>
      <t>(91도)</t>
    </r>
    <phoneticPr fontId="1" type="noConversion"/>
  </si>
  <si>
    <t>14600K 공랭시 91도에 다다르나.. 9600X나 9700X는 고작 60도 중후반에 머무른다 (보드에 따라 70도 인접까지도…)</t>
    <phoneticPr fontId="1" type="noConversion"/>
  </si>
  <si>
    <t>65도</t>
    <phoneticPr fontId="1" type="noConversion"/>
  </si>
  <si>
    <t>R7 9700X (타이치)</t>
    <phoneticPr fontId="1" type="noConversion"/>
  </si>
  <si>
    <t>R7 9700X (익스)</t>
    <phoneticPr fontId="1" type="noConversion"/>
  </si>
  <si>
    <t>7600X</t>
    <phoneticPr fontId="1" type="noConversion"/>
  </si>
  <si>
    <t>R7 7700X</t>
    <phoneticPr fontId="1" type="noConversion"/>
  </si>
  <si>
    <t>R7 7700</t>
    <phoneticPr fontId="1" type="noConversion"/>
  </si>
  <si>
    <t xml:space="preserve"> PBO</t>
    <phoneticPr fontId="1" type="noConversion"/>
  </si>
  <si>
    <t>74도</t>
    <phoneticPr fontId="1" type="noConversion"/>
  </si>
  <si>
    <t>88W</t>
    <phoneticPr fontId="1" type="noConversion"/>
  </si>
  <si>
    <t>7700 VS 9700X 전성비 약 9.4%</t>
    <phoneticPr fontId="1" type="noConversion"/>
  </si>
  <si>
    <t>82W</t>
    <phoneticPr fontId="1" type="noConversion"/>
  </si>
  <si>
    <t>7600 VS 9600X 전성비 약 18.4%</t>
    <phoneticPr fontId="1" type="noConversion"/>
  </si>
  <si>
    <t>R5 9600X</t>
    <phoneticPr fontId="1" type="noConversion"/>
  </si>
  <si>
    <t>93도</t>
    <phoneticPr fontId="1" type="noConversion"/>
  </si>
  <si>
    <t>인텔 14세대 동라인업은
소폭 ZEN5가 이깁니다!!
(i5와 대결은 생각보다 큼)
7700X &lt; 9700X &lt; 7800X3D의
성능격차는 딱 7%씩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</si>
</sst>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sz val="16"/>
      <color rgb="FFC00000"/>
      <name val="맑은 고딕"/>
      <family val="2"/>
      <charset val="129"/>
      <scheme val="minor"/>
    </font>
    <font>
      <sz val="16"/>
      <color rgb="FFC00000"/>
      <name val="맑은 고딕"/>
      <family val="3"/>
      <charset val="129"/>
      <scheme val="minor"/>
    </font>
    <font>
      <sz val="14"/>
      <color rgb="FF00B0F0"/>
      <name val="맑은 고딕"/>
      <family val="3"/>
      <charset val="129"/>
      <scheme val="minor"/>
    </font>
    <font>
      <sz val="14"/>
      <color rgb="FF00B05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sz val="16"/>
      <color rgb="FF00B0F0"/>
      <name val="맑은 고딕"/>
      <family val="3"/>
      <charset val="129"/>
      <scheme val="minor"/>
    </font>
    <font>
      <sz val="12"/>
      <color rgb="FFC00000"/>
      <name val="맑은 고딕"/>
      <family val="2"/>
      <charset val="129"/>
      <scheme val="minor"/>
    </font>
    <font>
      <sz val="12"/>
      <color rgb="FF00B0F0"/>
      <name val="맑은 고딕"/>
      <family val="2"/>
      <charset val="129"/>
      <scheme val="minor"/>
    </font>
    <font>
      <sz val="12"/>
      <color rgb="FF00B0F0"/>
      <name val="맑은 고딕"/>
      <family val="3"/>
      <charset val="129"/>
      <scheme val="minor"/>
    </font>
    <font>
      <b/>
      <sz val="16"/>
      <color rgb="FF00B0F0"/>
      <name val="맑은 고딕"/>
      <family val="3"/>
      <charset val="129"/>
      <scheme val="minor"/>
    </font>
    <font>
      <sz val="16"/>
      <color rgb="FF00B0F0"/>
      <name val="맑은 고딕"/>
      <family val="2"/>
      <charset val="129"/>
      <scheme val="minor"/>
    </font>
    <font>
      <sz val="12"/>
      <color rgb="FFC00000"/>
      <name val="맑은 고딕"/>
      <family val="3"/>
      <charset val="129"/>
      <scheme val="minor"/>
    </font>
    <font>
      <sz val="16"/>
      <color rgb="FF00B050"/>
      <name val="맑은 고딕"/>
      <family val="2"/>
      <charset val="129"/>
      <scheme val="minor"/>
    </font>
    <font>
      <sz val="16"/>
      <color rgb="FF00B050"/>
      <name val="맑은 고딕"/>
      <family val="3"/>
      <charset val="129"/>
      <scheme val="minor"/>
    </font>
    <font>
      <sz val="12"/>
      <color rgb="FF00B050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  <font>
      <b/>
      <sz val="16"/>
      <color rgb="FF00B05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2">
    <xf numFmtId="0" fontId="0" fillId="0" borderId="0">
      <alignment vertical="center"/>
    </xf>
    <xf numFmtId="0" fontId="6" fillId="2" borderId="1" applyNumberFormat="0" applyFont="0" applyAlignment="0" applyProtection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9" fontId="2" fillId="2" borderId="9" xfId="1" applyNumberFormat="1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1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9" fontId="3" fillId="0" borderId="0" xfId="0" applyNumberFormat="1" applyFont="1">
      <alignment vertical="center"/>
    </xf>
    <xf numFmtId="0" fontId="0" fillId="0" borderId="0" xfId="0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2" borderId="2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0" xfId="0" applyFont="1" applyBorder="1">
      <alignment vertical="center"/>
    </xf>
    <xf numFmtId="0" fontId="9" fillId="0" borderId="26" xfId="0" applyFont="1" applyBorder="1">
      <alignment vertical="center"/>
    </xf>
    <xf numFmtId="0" fontId="4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5" fillId="0" borderId="31" xfId="0" applyFont="1" applyBorder="1">
      <alignment vertical="center"/>
    </xf>
    <xf numFmtId="0" fontId="8" fillId="0" borderId="32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176" fontId="5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9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2" fillId="2" borderId="37" xfId="1" applyFont="1" applyBorder="1" applyAlignment="1">
      <alignment horizontal="center" vertical="center"/>
    </xf>
    <xf numFmtId="0" fontId="2" fillId="2" borderId="28" xfId="1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3" fillId="2" borderId="30" xfId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2" borderId="21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21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21" fillId="0" borderId="29" xfId="0" applyFont="1" applyBorder="1">
      <alignment vertical="center"/>
    </xf>
    <xf numFmtId="0" fontId="12" fillId="0" borderId="28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29" xfId="0" applyFont="1" applyBorder="1">
      <alignment vertical="center"/>
    </xf>
    <xf numFmtId="0" fontId="13" fillId="0" borderId="28" xfId="0" applyFont="1" applyBorder="1">
      <alignment vertical="center"/>
    </xf>
    <xf numFmtId="0" fontId="2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4" fillId="0" borderId="29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4" fillId="2" borderId="1" xfId="1" applyNumberFormat="1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2" borderId="9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0" fontId="2" fillId="2" borderId="1" xfId="1" applyFont="1" applyAlignment="1">
      <alignment horizontal="center" vertical="center" wrapText="1"/>
    </xf>
    <xf numFmtId="0" fontId="3" fillId="2" borderId="1" xfId="1" applyFont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9" fillId="2" borderId="1" xfId="1" applyFont="1">
      <alignment vertical="center"/>
    </xf>
    <xf numFmtId="9" fontId="2" fillId="2" borderId="1" xfId="1" applyNumberFormat="1" applyFont="1" applyAlignment="1">
      <alignment horizontal="center" vertical="center" wrapText="1"/>
    </xf>
    <xf numFmtId="9" fontId="3" fillId="2" borderId="1" xfId="1" applyNumberFormat="1" applyFont="1">
      <alignment vertical="center"/>
    </xf>
    <xf numFmtId="0" fontId="7" fillId="2" borderId="1" xfId="1" applyFont="1" applyAlignment="1">
      <alignment horizontal="center" vertical="center" wrapText="1"/>
    </xf>
    <xf numFmtId="0" fontId="10" fillId="2" borderId="1" xfId="1" applyFont="1" applyAlignment="1">
      <alignment horizontal="center" vertical="center"/>
    </xf>
    <xf numFmtId="9" fontId="2" fillId="3" borderId="43" xfId="1" applyNumberFormat="1" applyFont="1" applyFill="1" applyBorder="1" applyAlignment="1">
      <alignment horizontal="center" vertical="center"/>
    </xf>
    <xf numFmtId="9" fontId="14" fillId="3" borderId="44" xfId="1" applyNumberFormat="1" applyFont="1" applyFill="1" applyBorder="1" applyAlignment="1">
      <alignment horizontal="center" vertical="center"/>
    </xf>
    <xf numFmtId="9" fontId="3" fillId="3" borderId="45" xfId="1" applyNumberFormat="1" applyFont="1" applyFill="1" applyBorder="1" applyAlignment="1">
      <alignment horizontal="center" vertical="center"/>
    </xf>
    <xf numFmtId="9" fontId="3" fillId="3" borderId="46" xfId="1" applyNumberFormat="1" applyFont="1" applyFill="1" applyBorder="1" applyAlignment="1">
      <alignment horizontal="center" vertical="center"/>
    </xf>
    <xf numFmtId="9" fontId="3" fillId="3" borderId="47" xfId="1" applyNumberFormat="1" applyFont="1" applyFill="1" applyBorder="1" applyAlignment="1">
      <alignment horizontal="center" vertical="center"/>
    </xf>
    <xf numFmtId="9" fontId="15" fillId="3" borderId="48" xfId="1" applyNumberFormat="1" applyFont="1" applyFill="1" applyBorder="1" applyAlignment="1">
      <alignment horizontal="center" vertical="center"/>
    </xf>
    <xf numFmtId="0" fontId="2" fillId="3" borderId="43" xfId="1" applyFont="1" applyFill="1" applyBorder="1">
      <alignment vertical="center"/>
    </xf>
    <xf numFmtId="9" fontId="2" fillId="3" borderId="49" xfId="1" applyNumberFormat="1" applyFont="1" applyFill="1" applyBorder="1">
      <alignment vertical="center"/>
    </xf>
    <xf numFmtId="0" fontId="2" fillId="3" borderId="49" xfId="1" applyFont="1" applyFill="1" applyBorder="1">
      <alignment vertical="center"/>
    </xf>
    <xf numFmtId="9" fontId="2" fillId="3" borderId="44" xfId="1" applyNumberFormat="1" applyFont="1" applyFill="1" applyBorder="1">
      <alignment vertical="center"/>
    </xf>
    <xf numFmtId="0" fontId="2" fillId="3" borderId="45" xfId="1" applyFont="1" applyFill="1" applyBorder="1">
      <alignment vertical="center"/>
    </xf>
    <xf numFmtId="9" fontId="2" fillId="3" borderId="1" xfId="1" applyNumberFormat="1" applyFont="1" applyFill="1" applyBorder="1">
      <alignment vertical="center"/>
    </xf>
    <xf numFmtId="0" fontId="2" fillId="3" borderId="1" xfId="1" applyFont="1" applyFill="1" applyBorder="1">
      <alignment vertical="center"/>
    </xf>
    <xf numFmtId="9" fontId="2" fillId="3" borderId="46" xfId="1" applyNumberFormat="1" applyFont="1" applyFill="1" applyBorder="1">
      <alignment vertical="center"/>
    </xf>
    <xf numFmtId="0" fontId="2" fillId="3" borderId="47" xfId="1" applyFont="1" applyFill="1" applyBorder="1">
      <alignment vertical="center"/>
    </xf>
    <xf numFmtId="9" fontId="2" fillId="3" borderId="50" xfId="1" applyNumberFormat="1" applyFont="1" applyFill="1" applyBorder="1">
      <alignment vertical="center"/>
    </xf>
    <xf numFmtId="0" fontId="2" fillId="3" borderId="50" xfId="1" applyFont="1" applyFill="1" applyBorder="1">
      <alignment vertical="center"/>
    </xf>
    <xf numFmtId="9" fontId="2" fillId="3" borderId="48" xfId="1" applyNumberFormat="1" applyFont="1" applyFill="1" applyBorder="1">
      <alignment vertical="center"/>
    </xf>
    <xf numFmtId="9" fontId="3" fillId="3" borderId="51" xfId="1" applyNumberFormat="1" applyFont="1" applyFill="1" applyBorder="1" applyAlignment="1">
      <alignment horizontal="center" vertical="center"/>
    </xf>
    <xf numFmtId="0" fontId="2" fillId="3" borderId="0" xfId="1" applyFont="1" applyFill="1" applyBorder="1">
      <alignment vertical="center"/>
    </xf>
    <xf numFmtId="9" fontId="2" fillId="3" borderId="0" xfId="1" applyNumberFormat="1" applyFont="1" applyFill="1" applyBorder="1">
      <alignment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6" fillId="0" borderId="10" xfId="0" applyFont="1" applyBorder="1">
      <alignment vertical="center"/>
    </xf>
    <xf numFmtId="0" fontId="27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2" fillId="3" borderId="4" xfId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3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3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8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28" fillId="0" borderId="26" xfId="0" applyFont="1" applyBorder="1">
      <alignment vertical="center"/>
    </xf>
    <xf numFmtId="0" fontId="11" fillId="0" borderId="27" xfId="0" applyFont="1" applyBorder="1">
      <alignment vertical="center"/>
    </xf>
    <xf numFmtId="176" fontId="13" fillId="0" borderId="25" xfId="0" applyNumberFormat="1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2" fillId="0" borderId="28" xfId="0" applyFont="1" applyBorder="1">
      <alignment vertical="center"/>
    </xf>
    <xf numFmtId="0" fontId="16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6" fillId="0" borderId="29" xfId="0" applyFont="1" applyBorder="1">
      <alignment vertical="center"/>
    </xf>
    <xf numFmtId="176" fontId="26" fillId="0" borderId="30" xfId="0" applyNumberFormat="1" applyFont="1" applyBorder="1" applyAlignment="1">
      <alignment horizontal="center" vertical="center"/>
    </xf>
    <xf numFmtId="176" fontId="26" fillId="0" borderId="31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9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29" fillId="0" borderId="31" xfId="0" applyFont="1" applyBorder="1">
      <alignment vertical="center"/>
    </xf>
    <xf numFmtId="0" fontId="17" fillId="0" borderId="32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29" xfId="0" applyFont="1" applyFill="1" applyBorder="1">
      <alignment vertical="center"/>
    </xf>
    <xf numFmtId="0" fontId="13" fillId="0" borderId="6" xfId="0" applyFont="1" applyBorder="1">
      <alignment vertical="center"/>
    </xf>
    <xf numFmtId="0" fontId="24" fillId="0" borderId="7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4" fillId="2" borderId="39" xfId="1" applyFont="1" applyBorder="1" applyAlignment="1">
      <alignment horizontal="center" vertical="center"/>
    </xf>
    <xf numFmtId="0" fontId="4" fillId="2" borderId="15" xfId="1" applyFont="1" applyBorder="1" applyAlignment="1">
      <alignment horizontal="center" vertical="center"/>
    </xf>
    <xf numFmtId="0" fontId="4" fillId="2" borderId="40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6" xfId="1" applyFont="1" applyBorder="1" applyAlignment="1">
      <alignment horizontal="center" vertical="center" wrapText="1"/>
    </xf>
    <xf numFmtId="0" fontId="3" fillId="2" borderId="24" xfId="1" applyFont="1" applyBorder="1" applyAlignment="1">
      <alignment horizontal="center" vertical="center" wrapText="1"/>
    </xf>
    <xf numFmtId="0" fontId="3" fillId="2" borderId="53" xfId="1" applyFont="1" applyBorder="1" applyAlignment="1">
      <alignment horizontal="center" vertical="center" wrapText="1"/>
    </xf>
    <xf numFmtId="0" fontId="3" fillId="2" borderId="54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17" xfId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2" borderId="16" xfId="1" applyFont="1" applyBorder="1" applyAlignment="1">
      <alignment horizontal="center" vertical="center" wrapText="1"/>
    </xf>
    <xf numFmtId="0" fontId="2" fillId="2" borderId="24" xfId="1" applyFont="1" applyBorder="1" applyAlignment="1">
      <alignment horizontal="center" vertical="center" wrapText="1"/>
    </xf>
    <xf numFmtId="0" fontId="3" fillId="2" borderId="16" xfId="1" applyFont="1" applyBorder="1" applyAlignment="1">
      <alignment horizontal="center" vertical="center"/>
    </xf>
    <xf numFmtId="0" fontId="3" fillId="2" borderId="24" xfId="1" applyFont="1" applyBorder="1" applyAlignment="1">
      <alignment horizontal="center" vertical="center"/>
    </xf>
    <xf numFmtId="0" fontId="4" fillId="2" borderId="1" xfId="1" applyFont="1" applyAlignment="1">
      <alignment horizontal="center" vertical="center" wrapText="1"/>
    </xf>
    <xf numFmtId="0" fontId="5" fillId="2" borderId="1" xfId="1" applyFon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0" fontId="0" fillId="2" borderId="1" xfId="1" applyFont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52" xfId="1" applyFont="1" applyBorder="1" applyAlignment="1">
      <alignment horizontal="center" vertical="center" wrapText="1"/>
    </xf>
    <xf numFmtId="0" fontId="2" fillId="2" borderId="52" xfId="1" applyFont="1" applyBorder="1" applyAlignment="1">
      <alignment horizontal="center" vertical="center" wrapText="1"/>
    </xf>
    <xf numFmtId="0" fontId="3" fillId="2" borderId="52" xfId="1" applyFont="1" applyBorder="1" applyAlignment="1">
      <alignment horizontal="center" vertical="center"/>
    </xf>
    <xf numFmtId="0" fontId="3" fillId="2" borderId="1" xfId="1" applyFont="1" applyAlignment="1">
      <alignment horizontal="center" vertical="center" wrapText="1"/>
    </xf>
    <xf numFmtId="0" fontId="2" fillId="2" borderId="1" xfId="1" applyFont="1" applyAlignment="1">
      <alignment horizontal="center" vertical="center" wrapText="1"/>
    </xf>
    <xf numFmtId="0" fontId="3" fillId="2" borderId="1" xfId="1" applyFont="1" applyAlignment="1">
      <alignment horizontal="center" vertical="center"/>
    </xf>
    <xf numFmtId="0" fontId="8" fillId="2" borderId="1" xfId="1" applyFont="1" applyAlignment="1">
      <alignment horizontal="center" vertical="center" wrapText="1"/>
    </xf>
    <xf numFmtId="0" fontId="9" fillId="2" borderId="9" xfId="1" applyFont="1" applyBorder="1" applyAlignment="1">
      <alignment horizontal="center" vertical="center" wrapText="1"/>
    </xf>
    <xf numFmtId="0" fontId="8" fillId="2" borderId="13" xfId="1" applyFont="1" applyBorder="1" applyAlignment="1">
      <alignment horizontal="center" vertical="center"/>
    </xf>
    <xf numFmtId="0" fontId="8" fillId="2" borderId="9" xfId="1" applyFont="1" applyBorder="1" applyAlignment="1">
      <alignment horizontal="center" vertical="center" wrapText="1"/>
    </xf>
    <xf numFmtId="0" fontId="3" fillId="2" borderId="22" xfId="1" applyFont="1" applyBorder="1" applyAlignment="1">
      <alignment horizontal="center" vertical="center" wrapText="1"/>
    </xf>
    <xf numFmtId="0" fontId="3" fillId="2" borderId="23" xfId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topLeftCell="A22" zoomScaleNormal="100" workbookViewId="0">
      <pane xSplit="1" topLeftCell="B1" activePane="topRight" state="frozen"/>
      <selection pane="topRight" activeCell="A8" sqref="A8:XFD9"/>
    </sheetView>
  </sheetViews>
  <sheetFormatPr defaultRowHeight="16.5" x14ac:dyDescent="0.3"/>
  <cols>
    <col min="1" max="1" width="22.375" style="20" customWidth="1"/>
    <col min="2" max="11" width="7.25" style="20" customWidth="1"/>
    <col min="12" max="13" width="7.75" style="20" customWidth="1"/>
    <col min="14" max="21" width="7.25" style="20" customWidth="1"/>
    <col min="22" max="22" width="4.875" style="20" customWidth="1"/>
    <col min="23" max="23" width="11.75" style="20" customWidth="1"/>
    <col min="24" max="24" width="11" style="125" customWidth="1"/>
    <col min="25" max="25" width="10.625" style="20" customWidth="1"/>
    <col min="26" max="27" width="7.75" style="20" customWidth="1"/>
    <col min="28" max="16384" width="9" style="20"/>
  </cols>
  <sheetData>
    <row r="1" spans="1:32" ht="59.25" customHeight="1" x14ac:dyDescent="0.3">
      <c r="A1" s="9" t="s">
        <v>75</v>
      </c>
      <c r="B1" s="274" t="s">
        <v>8</v>
      </c>
      <c r="C1" s="274"/>
      <c r="D1" s="273" t="s">
        <v>23</v>
      </c>
      <c r="E1" s="275"/>
      <c r="F1" s="273" t="s">
        <v>20</v>
      </c>
      <c r="G1" s="273"/>
      <c r="H1" s="273" t="s">
        <v>21</v>
      </c>
      <c r="I1" s="275"/>
      <c r="J1" s="273" t="s">
        <v>22</v>
      </c>
      <c r="K1" s="273"/>
      <c r="L1" s="273" t="s">
        <v>9</v>
      </c>
      <c r="M1" s="273"/>
      <c r="N1" s="273" t="s">
        <v>15</v>
      </c>
      <c r="O1" s="273"/>
      <c r="P1" s="273" t="s">
        <v>7</v>
      </c>
      <c r="Q1" s="273"/>
      <c r="R1" s="276" t="s">
        <v>16</v>
      </c>
      <c r="S1" s="273"/>
      <c r="T1" s="273" t="s">
        <v>10</v>
      </c>
      <c r="U1" s="273"/>
      <c r="V1" s="2"/>
      <c r="W1" s="273" t="s">
        <v>27</v>
      </c>
      <c r="X1" s="273" t="s">
        <v>6</v>
      </c>
      <c r="Y1" s="277" t="s">
        <v>28</v>
      </c>
      <c r="Z1" s="279" t="s">
        <v>19</v>
      </c>
      <c r="AA1" s="114"/>
      <c r="AB1" s="116"/>
      <c r="AC1" s="114"/>
      <c r="AD1" s="29"/>
    </row>
    <row r="2" spans="1:32" ht="21" customHeight="1" thickBot="1" x14ac:dyDescent="0.35">
      <c r="A2" s="22" t="s">
        <v>11</v>
      </c>
      <c r="B2" s="123" t="s">
        <v>0</v>
      </c>
      <c r="C2" s="6">
        <v>0.01</v>
      </c>
      <c r="D2" s="123" t="s">
        <v>0</v>
      </c>
      <c r="E2" s="6">
        <v>0.01</v>
      </c>
      <c r="F2" s="123" t="s">
        <v>0</v>
      </c>
      <c r="G2" s="6">
        <v>0.01</v>
      </c>
      <c r="H2" s="123" t="s">
        <v>0</v>
      </c>
      <c r="I2" s="6">
        <v>0.01</v>
      </c>
      <c r="J2" s="123" t="s">
        <v>0</v>
      </c>
      <c r="K2" s="6">
        <v>0.01</v>
      </c>
      <c r="L2" s="123" t="s">
        <v>0</v>
      </c>
      <c r="M2" s="6">
        <v>0.01</v>
      </c>
      <c r="N2" s="123" t="s">
        <v>0</v>
      </c>
      <c r="O2" s="6">
        <v>0.01</v>
      </c>
      <c r="P2" s="123" t="s">
        <v>0</v>
      </c>
      <c r="Q2" s="6">
        <v>0.01</v>
      </c>
      <c r="R2" s="123" t="s">
        <v>0</v>
      </c>
      <c r="S2" s="6">
        <v>0.01</v>
      </c>
      <c r="T2" s="123" t="s">
        <v>0</v>
      </c>
      <c r="U2" s="6">
        <v>0.01</v>
      </c>
      <c r="V2" s="19">
        <v>0.01</v>
      </c>
      <c r="W2" s="273"/>
      <c r="X2" s="273"/>
      <c r="Y2" s="278"/>
      <c r="Z2" s="278"/>
      <c r="AA2" s="114"/>
      <c r="AB2" s="116"/>
      <c r="AC2" s="114"/>
      <c r="AD2" s="29"/>
    </row>
    <row r="3" spans="1:32" ht="26.25" customHeight="1" x14ac:dyDescent="0.3">
      <c r="A3" s="25" t="s">
        <v>38</v>
      </c>
      <c r="B3" s="61">
        <v>421</v>
      </c>
      <c r="C3" s="48">
        <v>302</v>
      </c>
      <c r="D3" s="49">
        <v>213</v>
      </c>
      <c r="E3" s="48">
        <v>113</v>
      </c>
      <c r="F3" s="49">
        <v>205</v>
      </c>
      <c r="G3" s="48">
        <v>124</v>
      </c>
      <c r="H3" s="49">
        <v>196</v>
      </c>
      <c r="I3" s="48">
        <v>136</v>
      </c>
      <c r="J3" s="49">
        <v>117</v>
      </c>
      <c r="K3" s="48">
        <v>66</v>
      </c>
      <c r="L3" s="49">
        <v>178</v>
      </c>
      <c r="M3" s="48">
        <v>141</v>
      </c>
      <c r="N3" s="49">
        <v>230</v>
      </c>
      <c r="O3" s="48">
        <v>167</v>
      </c>
      <c r="P3" s="49">
        <v>234</v>
      </c>
      <c r="Q3" s="48">
        <v>176</v>
      </c>
      <c r="R3" s="49">
        <v>180</v>
      </c>
      <c r="S3" s="48">
        <v>120</v>
      </c>
      <c r="T3" s="49">
        <v>225</v>
      </c>
      <c r="U3" s="50">
        <v>158</v>
      </c>
      <c r="V3" s="18">
        <f>AVERAGE(C3,E3,G3,I3,K3,M3,O3,Q3,S3,U3)</f>
        <v>150.30000000000001</v>
      </c>
      <c r="W3" s="57">
        <f>AVERAGE(H3,L3,P3,N3,J3,R3,T3)</f>
        <v>194.28571428571428</v>
      </c>
      <c r="X3" s="87">
        <f t="shared" ref="X3:X9" si="0">AVERAGE(T3,R3,P3,N3,L3,J3,H3,F3,D3,B3)</f>
        <v>219.9</v>
      </c>
      <c r="Y3" s="127">
        <v>41654</v>
      </c>
      <c r="Z3" s="84">
        <v>2288</v>
      </c>
    </row>
    <row r="4" spans="1:32" ht="26.25" customHeight="1" x14ac:dyDescent="0.3">
      <c r="A4" s="26" t="s">
        <v>65</v>
      </c>
      <c r="B4" s="79">
        <v>419</v>
      </c>
      <c r="C4" s="14">
        <v>287</v>
      </c>
      <c r="D4" s="24">
        <v>213</v>
      </c>
      <c r="E4" s="14">
        <v>113</v>
      </c>
      <c r="F4" s="24">
        <v>207</v>
      </c>
      <c r="G4" s="14">
        <v>125</v>
      </c>
      <c r="H4" s="24">
        <v>197</v>
      </c>
      <c r="I4" s="14">
        <v>137</v>
      </c>
      <c r="J4" s="24">
        <v>116</v>
      </c>
      <c r="K4" s="14">
        <v>67</v>
      </c>
      <c r="L4" s="24">
        <v>178</v>
      </c>
      <c r="M4" s="14">
        <v>143</v>
      </c>
      <c r="N4" s="24">
        <v>230</v>
      </c>
      <c r="O4" s="14">
        <v>169</v>
      </c>
      <c r="P4" s="24">
        <v>233</v>
      </c>
      <c r="Q4" s="14">
        <v>176</v>
      </c>
      <c r="R4" s="24">
        <v>176</v>
      </c>
      <c r="S4" s="14">
        <v>108</v>
      </c>
      <c r="T4" s="24">
        <v>223</v>
      </c>
      <c r="U4" s="76">
        <v>157</v>
      </c>
      <c r="V4" s="18">
        <f>AVERAGE(C4,E4,G4,I4,K4,M4,O4,Q4,S4,U4)</f>
        <v>148.19999999999999</v>
      </c>
      <c r="W4" s="81">
        <f>AVERAGE(H4,L4,P4,N4,J4,R4,T4)</f>
        <v>193.28571428571428</v>
      </c>
      <c r="X4" s="115">
        <f t="shared" si="0"/>
        <v>219.2</v>
      </c>
      <c r="Y4" s="128">
        <v>38017</v>
      </c>
      <c r="Z4" s="121">
        <v>2284</v>
      </c>
      <c r="AA4" s="273" t="s">
        <v>63</v>
      </c>
      <c r="AB4" s="273" t="s">
        <v>64</v>
      </c>
    </row>
    <row r="5" spans="1:32" ht="26.25" customHeight="1" x14ac:dyDescent="0.3">
      <c r="A5" s="26" t="s">
        <v>37</v>
      </c>
      <c r="B5" s="51">
        <v>395</v>
      </c>
      <c r="C5" s="34">
        <v>295</v>
      </c>
      <c r="D5" s="28">
        <v>206</v>
      </c>
      <c r="E5" s="34">
        <v>112</v>
      </c>
      <c r="F5" s="28">
        <v>200</v>
      </c>
      <c r="G5" s="34">
        <v>123</v>
      </c>
      <c r="H5" s="28">
        <v>188</v>
      </c>
      <c r="I5" s="34">
        <v>130</v>
      </c>
      <c r="J5" s="28">
        <v>116</v>
      </c>
      <c r="K5" s="34">
        <v>65</v>
      </c>
      <c r="L5" s="28">
        <v>177</v>
      </c>
      <c r="M5" s="34">
        <v>138</v>
      </c>
      <c r="N5" s="28">
        <v>229</v>
      </c>
      <c r="O5" s="34">
        <v>162</v>
      </c>
      <c r="P5" s="28">
        <v>226</v>
      </c>
      <c r="Q5" s="34">
        <v>170</v>
      </c>
      <c r="R5" s="28">
        <v>179</v>
      </c>
      <c r="S5" s="34">
        <v>120</v>
      </c>
      <c r="T5" s="28">
        <v>223</v>
      </c>
      <c r="U5" s="52">
        <v>161</v>
      </c>
      <c r="V5" s="18">
        <f t="shared" ref="V5:V9" si="1">AVERAGE(C5,E5,G5,I5,K5,M5,O5,Q5,S5,U5)</f>
        <v>147.6</v>
      </c>
      <c r="W5" s="58">
        <f>AVERAGE(H5,L5,P5,N5,J5,R5,T5)</f>
        <v>191.14285714285714</v>
      </c>
      <c r="X5" s="37">
        <f t="shared" si="0"/>
        <v>213.9</v>
      </c>
      <c r="Y5" s="128">
        <v>36213</v>
      </c>
      <c r="Z5" s="121">
        <v>2143</v>
      </c>
      <c r="AA5" s="273"/>
      <c r="AB5" s="273"/>
    </row>
    <row r="6" spans="1:32" ht="26.25" customHeight="1" x14ac:dyDescent="0.3">
      <c r="A6" s="26" t="s">
        <v>66</v>
      </c>
      <c r="B6" s="51">
        <v>395</v>
      </c>
      <c r="C6" s="34">
        <v>293</v>
      </c>
      <c r="D6" s="28">
        <v>207</v>
      </c>
      <c r="E6" s="34">
        <v>111</v>
      </c>
      <c r="F6" s="28">
        <v>203</v>
      </c>
      <c r="G6" s="34">
        <v>123</v>
      </c>
      <c r="H6" s="28">
        <v>189</v>
      </c>
      <c r="I6" s="34">
        <v>132</v>
      </c>
      <c r="J6" s="28">
        <v>116</v>
      </c>
      <c r="K6" s="34">
        <v>65</v>
      </c>
      <c r="L6" s="28">
        <v>177</v>
      </c>
      <c r="M6" s="34">
        <v>140</v>
      </c>
      <c r="N6" s="28">
        <v>229</v>
      </c>
      <c r="O6" s="34">
        <v>161</v>
      </c>
      <c r="P6" s="28">
        <v>223</v>
      </c>
      <c r="Q6" s="34">
        <v>166</v>
      </c>
      <c r="R6" s="28">
        <v>177</v>
      </c>
      <c r="S6" s="34">
        <v>116</v>
      </c>
      <c r="T6" s="28">
        <v>223</v>
      </c>
      <c r="U6" s="52">
        <v>158</v>
      </c>
      <c r="V6" s="18">
        <f t="shared" si="1"/>
        <v>146.5</v>
      </c>
      <c r="W6" s="58">
        <f>AVERAGE(H6,L6,P6,N6,J6,R6,T6)</f>
        <v>190.57142857142858</v>
      </c>
      <c r="X6" s="37">
        <f t="shared" si="0"/>
        <v>213.9</v>
      </c>
      <c r="Y6" s="128">
        <v>34895</v>
      </c>
      <c r="Z6" s="121">
        <v>2150</v>
      </c>
      <c r="AA6" s="273"/>
      <c r="AB6" s="273"/>
      <c r="AE6" s="29"/>
      <c r="AF6" s="29"/>
    </row>
    <row r="7" spans="1:32" ht="26.25" customHeight="1" x14ac:dyDescent="0.3">
      <c r="A7" s="26" t="s">
        <v>36</v>
      </c>
      <c r="B7" s="51">
        <v>353</v>
      </c>
      <c r="C7" s="34">
        <v>276</v>
      </c>
      <c r="D7" s="28">
        <v>185</v>
      </c>
      <c r="E7" s="34">
        <v>103</v>
      </c>
      <c r="F7" s="28">
        <v>185</v>
      </c>
      <c r="G7" s="34">
        <v>114</v>
      </c>
      <c r="H7" s="28">
        <v>173</v>
      </c>
      <c r="I7" s="34">
        <v>123</v>
      </c>
      <c r="J7" s="28">
        <v>116</v>
      </c>
      <c r="K7" s="34">
        <v>64</v>
      </c>
      <c r="L7" s="28">
        <v>164</v>
      </c>
      <c r="M7" s="34">
        <v>131</v>
      </c>
      <c r="N7" s="28">
        <v>225</v>
      </c>
      <c r="O7" s="34">
        <v>140</v>
      </c>
      <c r="P7" s="28">
        <v>206</v>
      </c>
      <c r="Q7" s="34">
        <v>151</v>
      </c>
      <c r="R7" s="28">
        <v>170</v>
      </c>
      <c r="S7" s="34">
        <v>107</v>
      </c>
      <c r="T7" s="28">
        <v>210</v>
      </c>
      <c r="U7" s="52">
        <v>146</v>
      </c>
      <c r="V7" s="18">
        <f t="shared" si="1"/>
        <v>135.5</v>
      </c>
      <c r="W7" s="58">
        <f>AVERAGE(H7,L7,P7,N7,J7,R7,T7)</f>
        <v>180.57142857142858</v>
      </c>
      <c r="X7" s="37">
        <f t="shared" si="0"/>
        <v>198.7</v>
      </c>
      <c r="Y7" s="128">
        <v>25044</v>
      </c>
      <c r="Z7" s="121">
        <v>2038</v>
      </c>
      <c r="AA7" s="273"/>
      <c r="AB7" s="273"/>
      <c r="AE7" s="29"/>
      <c r="AF7" s="29"/>
    </row>
    <row r="8" spans="1:32" ht="27" thickBot="1" x14ac:dyDescent="0.35">
      <c r="A8" s="27" t="s">
        <v>127</v>
      </c>
      <c r="B8" s="53">
        <v>443</v>
      </c>
      <c r="C8" s="54">
        <v>304</v>
      </c>
      <c r="D8" s="55">
        <v>214</v>
      </c>
      <c r="E8" s="54">
        <v>108</v>
      </c>
      <c r="F8" s="55">
        <v>210</v>
      </c>
      <c r="G8" s="54">
        <v>112</v>
      </c>
      <c r="H8" s="55">
        <v>180</v>
      </c>
      <c r="I8" s="54">
        <v>117</v>
      </c>
      <c r="J8" s="55">
        <v>107</v>
      </c>
      <c r="K8" s="54">
        <v>56</v>
      </c>
      <c r="L8" s="55">
        <v>174</v>
      </c>
      <c r="M8" s="54">
        <v>124</v>
      </c>
      <c r="N8" s="55">
        <v>187</v>
      </c>
      <c r="O8" s="54">
        <v>142</v>
      </c>
      <c r="P8" s="55">
        <v>229</v>
      </c>
      <c r="Q8" s="54">
        <v>144</v>
      </c>
      <c r="R8" s="55">
        <v>184</v>
      </c>
      <c r="S8" s="54">
        <v>83</v>
      </c>
      <c r="T8" s="55">
        <v>184</v>
      </c>
      <c r="U8" s="56">
        <v>110</v>
      </c>
      <c r="V8" s="18">
        <f t="shared" si="1"/>
        <v>130</v>
      </c>
      <c r="W8" s="59">
        <f t="shared" ref="W8:W9" si="2">AVERAGE(H8,L8,P8,N8,J8,R8,T8)</f>
        <v>177.85714285714286</v>
      </c>
      <c r="X8" s="60">
        <f t="shared" si="0"/>
        <v>211.2</v>
      </c>
      <c r="Y8" s="129">
        <v>18956</v>
      </c>
      <c r="Z8" s="122">
        <v>2177</v>
      </c>
      <c r="AA8" s="273"/>
      <c r="AB8" s="273"/>
      <c r="AE8" s="29"/>
      <c r="AF8" s="29"/>
    </row>
    <row r="9" spans="1:32" ht="26.25" x14ac:dyDescent="0.3">
      <c r="A9" s="26" t="s">
        <v>128</v>
      </c>
      <c r="B9" s="189">
        <v>443</v>
      </c>
      <c r="C9" s="190">
        <v>304</v>
      </c>
      <c r="D9" s="191">
        <v>214</v>
      </c>
      <c r="E9" s="190">
        <v>108</v>
      </c>
      <c r="F9" s="191">
        <v>210</v>
      </c>
      <c r="G9" s="190">
        <v>112</v>
      </c>
      <c r="H9" s="191">
        <v>187</v>
      </c>
      <c r="I9" s="190">
        <v>113</v>
      </c>
      <c r="J9" s="191">
        <v>113</v>
      </c>
      <c r="K9" s="190">
        <v>57</v>
      </c>
      <c r="L9" s="191">
        <v>189</v>
      </c>
      <c r="M9" s="190">
        <v>135</v>
      </c>
      <c r="N9" s="191">
        <v>218</v>
      </c>
      <c r="O9" s="190">
        <v>153</v>
      </c>
      <c r="P9" s="191">
        <v>237</v>
      </c>
      <c r="Q9" s="190">
        <v>139</v>
      </c>
      <c r="R9" s="191">
        <v>184</v>
      </c>
      <c r="S9" s="190">
        <v>83</v>
      </c>
      <c r="T9" s="191">
        <v>200</v>
      </c>
      <c r="U9" s="192">
        <v>115</v>
      </c>
      <c r="V9" s="18">
        <f t="shared" si="1"/>
        <v>131.9</v>
      </c>
      <c r="W9" s="184">
        <f t="shared" si="2"/>
        <v>189.71428571428572</v>
      </c>
      <c r="X9" s="185">
        <f t="shared" si="0"/>
        <v>219.5</v>
      </c>
      <c r="Y9" s="186">
        <v>20693</v>
      </c>
      <c r="Z9" s="96">
        <v>2214</v>
      </c>
      <c r="AA9" s="187">
        <v>22922</v>
      </c>
      <c r="AB9" s="188">
        <v>2205</v>
      </c>
      <c r="AC9" s="64"/>
      <c r="AD9" s="29"/>
    </row>
    <row r="10" spans="1:32" ht="27" thickBot="1" x14ac:dyDescent="0.35">
      <c r="A10" s="26" t="s">
        <v>138</v>
      </c>
      <c r="B10" s="197">
        <v>430</v>
      </c>
      <c r="C10" s="198">
        <v>275</v>
      </c>
      <c r="D10" s="199">
        <v>207</v>
      </c>
      <c r="E10" s="198">
        <v>105</v>
      </c>
      <c r="F10" s="199">
        <v>199</v>
      </c>
      <c r="G10" s="198">
        <v>116</v>
      </c>
      <c r="H10" s="199">
        <v>183</v>
      </c>
      <c r="I10" s="198">
        <v>106</v>
      </c>
      <c r="J10" s="199">
        <v>112</v>
      </c>
      <c r="K10" s="198">
        <v>57</v>
      </c>
      <c r="L10" s="199">
        <v>186</v>
      </c>
      <c r="M10" s="198">
        <v>109</v>
      </c>
      <c r="N10" s="199">
        <v>216</v>
      </c>
      <c r="O10" s="198">
        <v>128</v>
      </c>
      <c r="P10" s="199">
        <v>220</v>
      </c>
      <c r="Q10" s="198">
        <v>138</v>
      </c>
      <c r="R10" s="199">
        <v>183</v>
      </c>
      <c r="S10" s="198">
        <v>77</v>
      </c>
      <c r="T10" s="199">
        <v>193</v>
      </c>
      <c r="U10" s="200">
        <v>104</v>
      </c>
      <c r="V10" s="18">
        <f>AVERAGE(C10,E10,G10,I10,K10,M10,O10,Q10,S10,U10)</f>
        <v>121.5</v>
      </c>
      <c r="W10" s="193">
        <f>AVERAGE(H10,L10,P10,N10,J10,R10,T10)</f>
        <v>184.71428571428572</v>
      </c>
      <c r="X10" s="194">
        <f>AVERAGE(T10,R10,P10,N10,L10,J10,H10,F10,D10,B10)</f>
        <v>212.9</v>
      </c>
      <c r="Y10" s="195">
        <v>16802</v>
      </c>
      <c r="Z10" s="196">
        <v>2155</v>
      </c>
      <c r="AA10" s="130">
        <v>16971</v>
      </c>
      <c r="AB10" s="119">
        <v>2150</v>
      </c>
      <c r="AC10" s="64"/>
      <c r="AD10" s="29"/>
    </row>
    <row r="11" spans="1:32" ht="26.25" x14ac:dyDescent="0.3">
      <c r="A11" s="85" t="s">
        <v>88</v>
      </c>
      <c r="B11" s="176">
        <v>408</v>
      </c>
      <c r="C11" s="177">
        <v>304</v>
      </c>
      <c r="D11" s="178">
        <v>238</v>
      </c>
      <c r="E11" s="177">
        <v>124</v>
      </c>
      <c r="F11" s="178">
        <v>246</v>
      </c>
      <c r="G11" s="177">
        <v>129</v>
      </c>
      <c r="H11" s="178">
        <v>211</v>
      </c>
      <c r="I11" s="177">
        <v>143</v>
      </c>
      <c r="J11" s="178">
        <v>113</v>
      </c>
      <c r="K11" s="177">
        <v>64</v>
      </c>
      <c r="L11" s="178">
        <v>190</v>
      </c>
      <c r="M11" s="177">
        <v>151</v>
      </c>
      <c r="N11" s="178">
        <v>222</v>
      </c>
      <c r="O11" s="177">
        <v>175</v>
      </c>
      <c r="P11" s="178">
        <v>281</v>
      </c>
      <c r="Q11" s="177">
        <v>167</v>
      </c>
      <c r="R11" s="178">
        <v>188</v>
      </c>
      <c r="S11" s="177">
        <v>101</v>
      </c>
      <c r="T11" s="178">
        <v>228</v>
      </c>
      <c r="U11" s="179">
        <v>150</v>
      </c>
      <c r="V11" s="18">
        <f>AVERAGE(C11,E11,G11,I11,K11,M11,O11,Q11,S11,U11)</f>
        <v>150.80000000000001</v>
      </c>
      <c r="W11" s="180">
        <f>AVERAGE(H11,L11,P11,N11,J11,R11,T11)</f>
        <v>204.71428571428572</v>
      </c>
      <c r="X11" s="181">
        <f>AVERAGE(T11,R11,P11,N11,L11,J11,H11,F11,D11,B11)</f>
        <v>232.5</v>
      </c>
      <c r="Y11" s="182">
        <v>17003</v>
      </c>
      <c r="Z11" s="183">
        <v>1724</v>
      </c>
      <c r="AA11" s="245" t="s">
        <v>56</v>
      </c>
      <c r="AB11" s="282"/>
    </row>
    <row r="12" spans="1:32" ht="26.25" x14ac:dyDescent="0.3">
      <c r="A12" s="74" t="s">
        <v>34</v>
      </c>
      <c r="B12" s="70">
        <v>417</v>
      </c>
      <c r="C12" s="68">
        <v>283</v>
      </c>
      <c r="D12" s="44">
        <v>195</v>
      </c>
      <c r="E12" s="68">
        <v>101</v>
      </c>
      <c r="F12" s="44">
        <v>176</v>
      </c>
      <c r="G12" s="68">
        <v>108</v>
      </c>
      <c r="H12" s="44">
        <v>171</v>
      </c>
      <c r="I12" s="68">
        <v>113</v>
      </c>
      <c r="J12" s="44">
        <v>113</v>
      </c>
      <c r="K12" s="68">
        <v>61</v>
      </c>
      <c r="L12" s="44">
        <v>189</v>
      </c>
      <c r="M12" s="68">
        <v>143</v>
      </c>
      <c r="N12" s="44">
        <v>209</v>
      </c>
      <c r="O12" s="68">
        <v>137</v>
      </c>
      <c r="P12" s="44">
        <v>229</v>
      </c>
      <c r="Q12" s="68">
        <v>142</v>
      </c>
      <c r="R12" s="44">
        <v>167</v>
      </c>
      <c r="S12" s="68">
        <v>108</v>
      </c>
      <c r="T12" s="44">
        <v>201</v>
      </c>
      <c r="U12" s="88">
        <v>133</v>
      </c>
      <c r="V12" s="18">
        <f>AVERAGE(C12,E12,G12,I12,K12,M12,O12,Q12,S12,U12)</f>
        <v>132.9</v>
      </c>
      <c r="W12" s="78">
        <f>AVERAGE(H12,L12,P12,N12,J12,R12,T12)</f>
        <v>182.71428571428572</v>
      </c>
      <c r="X12" s="69">
        <f>AVERAGE(T12,R12,P12,N12,L12,J12,H12,F12,D12,B12)</f>
        <v>206.7</v>
      </c>
      <c r="Y12" s="160">
        <v>37328</v>
      </c>
      <c r="Z12" s="201">
        <v>2039</v>
      </c>
      <c r="AA12" s="215" t="s">
        <v>58</v>
      </c>
      <c r="AB12" s="216"/>
    </row>
    <row r="13" spans="1:32" ht="26.25" x14ac:dyDescent="0.3">
      <c r="A13" s="75" t="s">
        <v>33</v>
      </c>
      <c r="B13" s="51">
        <v>408</v>
      </c>
      <c r="C13" s="34">
        <v>272</v>
      </c>
      <c r="D13" s="28">
        <v>181</v>
      </c>
      <c r="E13" s="34">
        <v>96</v>
      </c>
      <c r="F13" s="28">
        <v>175</v>
      </c>
      <c r="G13" s="34">
        <v>109</v>
      </c>
      <c r="H13" s="28">
        <v>167</v>
      </c>
      <c r="I13" s="34">
        <v>108</v>
      </c>
      <c r="J13" s="28">
        <v>113</v>
      </c>
      <c r="K13" s="34">
        <v>59</v>
      </c>
      <c r="L13" s="28">
        <v>186</v>
      </c>
      <c r="M13" s="34">
        <v>133</v>
      </c>
      <c r="N13" s="28">
        <v>213</v>
      </c>
      <c r="O13" s="34">
        <v>140</v>
      </c>
      <c r="P13" s="28">
        <v>221</v>
      </c>
      <c r="Q13" s="34">
        <v>141</v>
      </c>
      <c r="R13" s="28">
        <v>173</v>
      </c>
      <c r="S13" s="34">
        <v>108</v>
      </c>
      <c r="T13" s="28">
        <v>210</v>
      </c>
      <c r="U13" s="52">
        <v>133</v>
      </c>
      <c r="V13" s="18">
        <f>AVERAGE(C13,E13,G13,I13,K13,M13,O13,Q13,S13,U13)</f>
        <v>129.9</v>
      </c>
      <c r="W13" s="58">
        <f>AVERAGE(H13,L13,P13,N13,J13,R13,T13)</f>
        <v>183.28571428571428</v>
      </c>
      <c r="X13" s="65">
        <f>AVERAGE(T13,R13,P13,N13,L13,J13,H13,F13,D13,B13)</f>
        <v>204.7</v>
      </c>
      <c r="Y13" s="161">
        <v>19839</v>
      </c>
      <c r="Z13" s="202">
        <v>1977</v>
      </c>
      <c r="AA13" s="217"/>
      <c r="AB13" s="218"/>
    </row>
    <row r="14" spans="1:32" ht="27" thickBot="1" x14ac:dyDescent="0.35">
      <c r="A14" s="77" t="s">
        <v>85</v>
      </c>
      <c r="B14" s="80">
        <v>378</v>
      </c>
      <c r="C14" s="71">
        <v>247</v>
      </c>
      <c r="D14" s="72">
        <v>168</v>
      </c>
      <c r="E14" s="71">
        <v>91</v>
      </c>
      <c r="F14" s="72">
        <v>156</v>
      </c>
      <c r="G14" s="71">
        <v>82</v>
      </c>
      <c r="H14" s="72">
        <v>154</v>
      </c>
      <c r="I14" s="71">
        <v>100</v>
      </c>
      <c r="J14" s="72">
        <v>111</v>
      </c>
      <c r="K14" s="71">
        <v>58</v>
      </c>
      <c r="L14" s="72">
        <v>180</v>
      </c>
      <c r="M14" s="71">
        <v>124</v>
      </c>
      <c r="N14" s="72">
        <v>203</v>
      </c>
      <c r="O14" s="71">
        <v>111</v>
      </c>
      <c r="P14" s="72">
        <v>185</v>
      </c>
      <c r="Q14" s="71">
        <v>132</v>
      </c>
      <c r="R14" s="72">
        <v>162</v>
      </c>
      <c r="S14" s="71">
        <v>98</v>
      </c>
      <c r="T14" s="72">
        <v>176</v>
      </c>
      <c r="U14" s="73">
        <v>94</v>
      </c>
      <c r="V14" s="18">
        <f>AVERAGE(C14,E14,G14,I14,K14,M14,O14,Q14,S14,U14)</f>
        <v>113.7</v>
      </c>
      <c r="W14" s="82">
        <f>AVERAGE(H14,L14,P14,N14,J14,R14,T14)</f>
        <v>167.28571428571428</v>
      </c>
      <c r="X14" s="83">
        <f>AVERAGE(T14,R14,P14,N14,L14,J14,H14,F14,D14,B14)</f>
        <v>187.3</v>
      </c>
      <c r="Y14" s="162">
        <v>14194</v>
      </c>
      <c r="Z14" s="66">
        <v>1778</v>
      </c>
      <c r="AA14" s="219"/>
      <c r="AB14" s="220"/>
    </row>
    <row r="15" spans="1:32" ht="19.5" customHeight="1" x14ac:dyDescent="0.3">
      <c r="A15" s="138" t="s">
        <v>5</v>
      </c>
      <c r="R15" s="206">
        <v>7700</v>
      </c>
      <c r="S15" s="207">
        <v>18907</v>
      </c>
      <c r="T15" s="1" t="s">
        <v>132</v>
      </c>
      <c r="U15" s="208">
        <v>19461</v>
      </c>
      <c r="X15" s="204" t="s">
        <v>129</v>
      </c>
      <c r="Y15" s="203">
        <v>14960</v>
      </c>
      <c r="Z15" s="205">
        <v>1917</v>
      </c>
      <c r="AA15" s="126"/>
    </row>
    <row r="16" spans="1:32" ht="20.25" x14ac:dyDescent="0.3">
      <c r="A16" s="4" t="s">
        <v>112</v>
      </c>
      <c r="B16" s="145">
        <f>B5-B9</f>
        <v>-48</v>
      </c>
      <c r="C16" s="146">
        <f>(B5/B9)-1</f>
        <v>-0.10835214446952601</v>
      </c>
      <c r="D16" s="147">
        <f>D5-D9</f>
        <v>-8</v>
      </c>
      <c r="E16" s="146">
        <f>(D5/D9)-1</f>
        <v>-3.7383177570093462E-2</v>
      </c>
      <c r="F16" s="147">
        <f>F5-F9</f>
        <v>-10</v>
      </c>
      <c r="G16" s="146">
        <f>(F5/F9)-1</f>
        <v>-4.7619047619047672E-2</v>
      </c>
      <c r="H16" s="147">
        <f>H5-H9</f>
        <v>1</v>
      </c>
      <c r="I16" s="146">
        <f>(H5/H9)-1</f>
        <v>5.3475935828877219E-3</v>
      </c>
      <c r="J16" s="147">
        <f>J5-J9</f>
        <v>3</v>
      </c>
      <c r="K16" s="146">
        <f>(J5/J9)-1</f>
        <v>2.6548672566371723E-2</v>
      </c>
      <c r="L16" s="147">
        <f>L5-L9</f>
        <v>-12</v>
      </c>
      <c r="M16" s="146">
        <f>(L5/L9)-1</f>
        <v>-6.3492063492063489E-2</v>
      </c>
      <c r="N16" s="147">
        <f>N5-N9</f>
        <v>11</v>
      </c>
      <c r="O16" s="146">
        <f>(N5/N9)-1</f>
        <v>5.0458715596330306E-2</v>
      </c>
      <c r="P16" s="147">
        <f>P5-P9</f>
        <v>-11</v>
      </c>
      <c r="Q16" s="146">
        <f>(P5/P9)-1</f>
        <v>-4.641350210970463E-2</v>
      </c>
      <c r="R16" s="147">
        <f>R5-R9</f>
        <v>-5</v>
      </c>
      <c r="S16" s="146">
        <f>(R5/R9)-1</f>
        <v>-2.7173913043478271E-2</v>
      </c>
      <c r="T16" s="147">
        <f>T5-T9</f>
        <v>23</v>
      </c>
      <c r="U16" s="148">
        <f>(T5/T9)-1</f>
        <v>0.11499999999999999</v>
      </c>
      <c r="W16" s="139" t="s">
        <v>79</v>
      </c>
      <c r="X16" s="140">
        <f t="shared" ref="X16:X21" si="3">(C16+E16+G16+I16+K16+M16+O16+Q16+S16+U16)/10</f>
        <v>-1.3307886655832379E-2</v>
      </c>
      <c r="Y16" s="232" t="s">
        <v>140</v>
      </c>
      <c r="Z16" s="224"/>
      <c r="AA16" s="224"/>
      <c r="AB16" s="224"/>
    </row>
    <row r="17" spans="1:30" ht="20.25" x14ac:dyDescent="0.3">
      <c r="A17" s="4" t="s">
        <v>114</v>
      </c>
      <c r="B17" s="149">
        <f>B7-B10</f>
        <v>-77</v>
      </c>
      <c r="C17" s="150">
        <f>(B7/B10)-1</f>
        <v>-0.17906976744186043</v>
      </c>
      <c r="D17" s="151">
        <f>D7-D10</f>
        <v>-22</v>
      </c>
      <c r="E17" s="150">
        <f>(D7/D10)-1</f>
        <v>-0.106280193236715</v>
      </c>
      <c r="F17" s="151">
        <f>F7-F10</f>
        <v>-14</v>
      </c>
      <c r="G17" s="150">
        <f>(F7/F10)-1</f>
        <v>-7.0351758793969821E-2</v>
      </c>
      <c r="H17" s="151">
        <f>H7-H10</f>
        <v>-10</v>
      </c>
      <c r="I17" s="150">
        <f>(H7/H10)-1</f>
        <v>-5.4644808743169349E-2</v>
      </c>
      <c r="J17" s="151">
        <f>J7-J10</f>
        <v>4</v>
      </c>
      <c r="K17" s="150">
        <f>(J7/J10)-1</f>
        <v>3.5714285714285809E-2</v>
      </c>
      <c r="L17" s="151">
        <f>L7-L10</f>
        <v>-22</v>
      </c>
      <c r="M17" s="150">
        <f>(L7/L10)-1</f>
        <v>-0.11827956989247312</v>
      </c>
      <c r="N17" s="151">
        <f>N7-N10</f>
        <v>9</v>
      </c>
      <c r="O17" s="150">
        <f>(N7/N10)-1</f>
        <v>4.1666666666666741E-2</v>
      </c>
      <c r="P17" s="151">
        <f>P7-P10</f>
        <v>-14</v>
      </c>
      <c r="Q17" s="150">
        <f>(P7/P10)-1</f>
        <v>-6.3636363636363602E-2</v>
      </c>
      <c r="R17" s="151">
        <f>R7-R10</f>
        <v>-13</v>
      </c>
      <c r="S17" s="150">
        <f>(R7/R10)-1</f>
        <v>-7.1038251366120186E-2</v>
      </c>
      <c r="T17" s="151">
        <f>T7-T10</f>
        <v>17</v>
      </c>
      <c r="U17" s="152">
        <f>(T7/T10)-1</f>
        <v>8.8082901554404236E-2</v>
      </c>
      <c r="W17" s="141" t="s">
        <v>82</v>
      </c>
      <c r="X17" s="142">
        <f t="shared" si="3"/>
        <v>-4.9783685917531476E-2</v>
      </c>
      <c r="Y17" s="233"/>
      <c r="Z17" s="224"/>
      <c r="AA17" s="224"/>
      <c r="AB17" s="224"/>
    </row>
    <row r="18" spans="1:30" ht="20.25" x14ac:dyDescent="0.3">
      <c r="A18" s="4" t="s">
        <v>111</v>
      </c>
      <c r="B18" s="149">
        <f>B11-B9</f>
        <v>-35</v>
      </c>
      <c r="C18" s="150">
        <f>(B11/B9)-1</f>
        <v>-7.9006772009029391E-2</v>
      </c>
      <c r="D18" s="151">
        <f>D11-D9</f>
        <v>24</v>
      </c>
      <c r="E18" s="150">
        <f>(D11/D9)-1</f>
        <v>0.11214953271028039</v>
      </c>
      <c r="F18" s="151">
        <f>F11-F9</f>
        <v>36</v>
      </c>
      <c r="G18" s="150">
        <f>(F11/F9)-1</f>
        <v>0.17142857142857149</v>
      </c>
      <c r="H18" s="151">
        <f>H11-H9</f>
        <v>24</v>
      </c>
      <c r="I18" s="150">
        <f>(H11/H9)-1</f>
        <v>0.12834224598930488</v>
      </c>
      <c r="J18" s="151">
        <f>J11-J9</f>
        <v>0</v>
      </c>
      <c r="K18" s="150">
        <f>(J11/J9)-1</f>
        <v>0</v>
      </c>
      <c r="L18" s="151">
        <f>L11-L9</f>
        <v>1</v>
      </c>
      <c r="M18" s="150">
        <f>(L11/L9)-1</f>
        <v>5.2910052910053462E-3</v>
      </c>
      <c r="N18" s="151">
        <f>N11-N9</f>
        <v>4</v>
      </c>
      <c r="O18" s="150">
        <f>(N11/N9)-1</f>
        <v>1.8348623853210899E-2</v>
      </c>
      <c r="P18" s="151">
        <f>P11-P9</f>
        <v>44</v>
      </c>
      <c r="Q18" s="150">
        <f>(P11/P9)-1</f>
        <v>0.18565400843881852</v>
      </c>
      <c r="R18" s="151">
        <f>R11-R9</f>
        <v>4</v>
      </c>
      <c r="S18" s="150">
        <f>(R11/R9)-1</f>
        <v>2.1739130434782705E-2</v>
      </c>
      <c r="T18" s="151">
        <f>T11-T9</f>
        <v>28</v>
      </c>
      <c r="U18" s="152">
        <f>(T11/T9)-1</f>
        <v>0.1399999999999999</v>
      </c>
      <c r="W18" s="141" t="s">
        <v>80</v>
      </c>
      <c r="X18" s="142">
        <f t="shared" si="3"/>
        <v>7.0394634613694468E-2</v>
      </c>
      <c r="Y18" s="233"/>
      <c r="Z18" s="224"/>
      <c r="AA18" s="224"/>
      <c r="AB18" s="224"/>
    </row>
    <row r="19" spans="1:30" ht="20.25" x14ac:dyDescent="0.3">
      <c r="A19" s="4" t="s">
        <v>77</v>
      </c>
      <c r="B19" s="149">
        <f>B9-B13</f>
        <v>35</v>
      </c>
      <c r="C19" s="150">
        <f>(B9/B13)-1</f>
        <v>8.5784313725490113E-2</v>
      </c>
      <c r="D19" s="151">
        <f>D9-D13</f>
        <v>33</v>
      </c>
      <c r="E19" s="150">
        <f>(D9/D13)-1</f>
        <v>0.18232044198895037</v>
      </c>
      <c r="F19" s="151">
        <f>F9-F13</f>
        <v>35</v>
      </c>
      <c r="G19" s="150">
        <f>(F9/F13)-1</f>
        <v>0.19999999999999996</v>
      </c>
      <c r="H19" s="151">
        <f>H9-H13</f>
        <v>20</v>
      </c>
      <c r="I19" s="150">
        <f>(H9/H13)-1</f>
        <v>0.11976047904191622</v>
      </c>
      <c r="J19" s="151">
        <f>J9-J13</f>
        <v>0</v>
      </c>
      <c r="K19" s="150">
        <f>(J9/J13)-1</f>
        <v>0</v>
      </c>
      <c r="L19" s="151">
        <f>L9-L13</f>
        <v>3</v>
      </c>
      <c r="M19" s="150">
        <f>(L9/L13)-1</f>
        <v>1.6129032258064502E-2</v>
      </c>
      <c r="N19" s="151">
        <f>N9-N13</f>
        <v>5</v>
      </c>
      <c r="O19" s="150">
        <f>(N9/N13)-1</f>
        <v>2.3474178403755763E-2</v>
      </c>
      <c r="P19" s="151">
        <f>P9-P13</f>
        <v>16</v>
      </c>
      <c r="Q19" s="150">
        <f>(P9/P13)-1</f>
        <v>7.2398190045248834E-2</v>
      </c>
      <c r="R19" s="151">
        <f>R9-R13</f>
        <v>11</v>
      </c>
      <c r="S19" s="150">
        <f>(R9/R13)-1</f>
        <v>6.3583815028901647E-2</v>
      </c>
      <c r="T19" s="151">
        <f>T9-T13</f>
        <v>-10</v>
      </c>
      <c r="U19" s="152">
        <f>(T9/T13)-1</f>
        <v>-4.7619047619047672E-2</v>
      </c>
      <c r="W19" s="141" t="s">
        <v>78</v>
      </c>
      <c r="X19" s="142">
        <f t="shared" si="3"/>
        <v>7.158314028732797E-2</v>
      </c>
      <c r="Y19" s="233"/>
      <c r="Z19" s="224"/>
      <c r="AA19" s="224"/>
      <c r="AB19" s="224"/>
    </row>
    <row r="20" spans="1:30" ht="20.25" x14ac:dyDescent="0.3">
      <c r="A20" s="4" t="s">
        <v>113</v>
      </c>
      <c r="B20" s="149">
        <f>B10-B14</f>
        <v>52</v>
      </c>
      <c r="C20" s="150">
        <f>(B10/B14)-1</f>
        <v>0.13756613756613767</v>
      </c>
      <c r="D20" s="151">
        <f>D10-D14</f>
        <v>39</v>
      </c>
      <c r="E20" s="150">
        <f>(D10/D14)-1</f>
        <v>0.23214285714285721</v>
      </c>
      <c r="F20" s="151">
        <f>F10-F14</f>
        <v>43</v>
      </c>
      <c r="G20" s="150">
        <f>(F10/F14)-1</f>
        <v>0.27564102564102555</v>
      </c>
      <c r="H20" s="151">
        <f>H10-H14</f>
        <v>29</v>
      </c>
      <c r="I20" s="150">
        <f>(H10/H14)-1</f>
        <v>0.18831168831168821</v>
      </c>
      <c r="J20" s="151">
        <f>J10-J14</f>
        <v>1</v>
      </c>
      <c r="K20" s="150">
        <f>(J10/J14)-1</f>
        <v>9.009009009008917E-3</v>
      </c>
      <c r="L20" s="151">
        <f>L10-L14</f>
        <v>6</v>
      </c>
      <c r="M20" s="150">
        <f>(L10/L14)-1</f>
        <v>3.3333333333333437E-2</v>
      </c>
      <c r="N20" s="151">
        <f>N10-N14</f>
        <v>13</v>
      </c>
      <c r="O20" s="150">
        <f>(N10/N14)-1</f>
        <v>6.4039408866995107E-2</v>
      </c>
      <c r="P20" s="151">
        <f>P10-P14</f>
        <v>35</v>
      </c>
      <c r="Q20" s="150">
        <f>(P10/P14)-1</f>
        <v>0.18918918918918926</v>
      </c>
      <c r="R20" s="151">
        <f>R10-R14</f>
        <v>21</v>
      </c>
      <c r="S20" s="150">
        <f>(R10/R14)-1</f>
        <v>0.12962962962962954</v>
      </c>
      <c r="T20" s="151">
        <f>T10-T14</f>
        <v>17</v>
      </c>
      <c r="U20" s="152">
        <f>(T10/T14)-1</f>
        <v>9.6590909090909172E-2</v>
      </c>
      <c r="W20" s="157" t="s">
        <v>83</v>
      </c>
      <c r="X20" s="142">
        <f t="shared" si="3"/>
        <v>0.13554531877807741</v>
      </c>
      <c r="Y20" s="233"/>
      <c r="Z20" s="224"/>
      <c r="AA20" s="224"/>
      <c r="AB20" s="224"/>
    </row>
    <row r="21" spans="1:30" ht="20.25" x14ac:dyDescent="0.3">
      <c r="A21" s="4" t="s">
        <v>115</v>
      </c>
      <c r="B21" s="153">
        <f>B9-B10</f>
        <v>13</v>
      </c>
      <c r="C21" s="154">
        <f>(B9/B10)-1</f>
        <v>3.0232558139534849E-2</v>
      </c>
      <c r="D21" s="155">
        <f>D9-D10</f>
        <v>7</v>
      </c>
      <c r="E21" s="154">
        <f>(D9/D10)-1</f>
        <v>3.3816425120772875E-2</v>
      </c>
      <c r="F21" s="155">
        <f>F9-F10</f>
        <v>11</v>
      </c>
      <c r="G21" s="154">
        <f>(F9/F10)-1</f>
        <v>5.5276381909547645E-2</v>
      </c>
      <c r="H21" s="155">
        <f>H9-H10</f>
        <v>4</v>
      </c>
      <c r="I21" s="154">
        <f>(H9/H10)-1</f>
        <v>2.1857923497267784E-2</v>
      </c>
      <c r="J21" s="155">
        <f>J9-J10</f>
        <v>1</v>
      </c>
      <c r="K21" s="154">
        <f>(J9/J10)-1</f>
        <v>8.9285714285713969E-3</v>
      </c>
      <c r="L21" s="155">
        <f>L9-L10</f>
        <v>3</v>
      </c>
      <c r="M21" s="154">
        <f>(L9/L10)-1</f>
        <v>1.6129032258064502E-2</v>
      </c>
      <c r="N21" s="155">
        <f>N9-N10</f>
        <v>2</v>
      </c>
      <c r="O21" s="154">
        <f>(N9/N10)-1</f>
        <v>9.2592592592593004E-3</v>
      </c>
      <c r="P21" s="155">
        <f>P9-P10</f>
        <v>17</v>
      </c>
      <c r="Q21" s="154">
        <f>(P9/P10)-1</f>
        <v>7.7272727272727382E-2</v>
      </c>
      <c r="R21" s="155">
        <f>R9-R10</f>
        <v>1</v>
      </c>
      <c r="S21" s="154">
        <f>(R9/R10)-1</f>
        <v>5.464480874316946E-3</v>
      </c>
      <c r="T21" s="155">
        <f>T9-T10</f>
        <v>7</v>
      </c>
      <c r="U21" s="156">
        <f>(T9/T10)-1</f>
        <v>3.6269430051813378E-2</v>
      </c>
      <c r="W21" s="143" t="s">
        <v>81</v>
      </c>
      <c r="X21" s="144">
        <f t="shared" si="3"/>
        <v>2.9450678981187604E-2</v>
      </c>
      <c r="Y21" s="233"/>
      <c r="Z21" s="224"/>
      <c r="AA21" s="224"/>
      <c r="AB21" s="224"/>
    </row>
    <row r="22" spans="1:30" ht="20.25" x14ac:dyDescent="0.3">
      <c r="A22" s="4"/>
      <c r="B22" s="170"/>
      <c r="C22" s="159"/>
      <c r="D22" s="158"/>
      <c r="E22" s="159"/>
      <c r="F22" s="158"/>
      <c r="G22" s="159"/>
      <c r="H22" s="158"/>
      <c r="I22" s="159"/>
      <c r="J22" s="158"/>
      <c r="K22" s="159"/>
      <c r="L22" s="158"/>
      <c r="M22" s="159"/>
      <c r="N22" s="158"/>
      <c r="O22" s="159"/>
      <c r="P22" s="158"/>
      <c r="Q22" s="159"/>
      <c r="R22" s="158"/>
      <c r="S22" s="159"/>
      <c r="X22" s="20"/>
      <c r="Z22" s="171"/>
      <c r="AA22" s="171"/>
      <c r="AB22" s="171"/>
    </row>
    <row r="23" spans="1:30" ht="26.25" x14ac:dyDescent="0.3">
      <c r="A23" s="163" t="s">
        <v>84</v>
      </c>
      <c r="B23" s="225" t="s">
        <v>86</v>
      </c>
      <c r="C23" s="226"/>
      <c r="D23" s="213" t="s">
        <v>130</v>
      </c>
      <c r="E23" s="213"/>
      <c r="F23" s="213" t="s">
        <v>87</v>
      </c>
      <c r="G23" s="213"/>
      <c r="H23" s="213" t="s">
        <v>89</v>
      </c>
      <c r="I23" s="213"/>
      <c r="J23" s="227" t="s">
        <v>90</v>
      </c>
      <c r="K23" s="228"/>
      <c r="L23" s="211" t="s">
        <v>91</v>
      </c>
      <c r="M23" s="212"/>
      <c r="N23" s="213" t="s">
        <v>103</v>
      </c>
      <c r="O23" s="213"/>
      <c r="P23" s="213" t="s">
        <v>104</v>
      </c>
      <c r="Q23" s="213"/>
      <c r="R23" s="213" t="s">
        <v>105</v>
      </c>
      <c r="S23" s="214"/>
      <c r="T23" s="221" t="s">
        <v>131</v>
      </c>
      <c r="U23" s="222"/>
      <c r="W23" s="223" t="s">
        <v>135</v>
      </c>
      <c r="X23" s="224"/>
      <c r="Y23" s="224"/>
      <c r="Z23" s="224"/>
      <c r="AA23" s="35"/>
      <c r="AB23" s="35"/>
      <c r="AC23" s="33"/>
      <c r="AD23" s="33"/>
    </row>
    <row r="24" spans="1:30" ht="43.5" x14ac:dyDescent="0.3">
      <c r="A24" s="163" t="s">
        <v>116</v>
      </c>
      <c r="B24" s="7" t="s">
        <v>92</v>
      </c>
      <c r="C24" s="12" t="s">
        <v>136</v>
      </c>
      <c r="D24" s="8" t="s">
        <v>95</v>
      </c>
      <c r="E24" s="12" t="s">
        <v>97</v>
      </c>
      <c r="F24" s="8" t="s">
        <v>95</v>
      </c>
      <c r="G24" s="164" t="s">
        <v>96</v>
      </c>
      <c r="H24" s="8" t="s">
        <v>98</v>
      </c>
      <c r="I24" s="12" t="s">
        <v>99</v>
      </c>
      <c r="J24" s="165" t="s">
        <v>100</v>
      </c>
      <c r="K24" s="166" t="s">
        <v>102</v>
      </c>
      <c r="L24" s="167" t="s">
        <v>101</v>
      </c>
      <c r="M24" s="168" t="s">
        <v>42</v>
      </c>
      <c r="N24" s="169" t="s">
        <v>124</v>
      </c>
      <c r="O24" s="12" t="s">
        <v>106</v>
      </c>
      <c r="P24" s="8" t="s">
        <v>107</v>
      </c>
      <c r="Q24" s="12" t="s">
        <v>109</v>
      </c>
      <c r="R24" s="8" t="s">
        <v>108</v>
      </c>
      <c r="S24" s="13" t="s">
        <v>110</v>
      </c>
      <c r="T24" s="209" t="s">
        <v>133</v>
      </c>
      <c r="U24" s="210" t="s">
        <v>134</v>
      </c>
      <c r="V24" s="18"/>
      <c r="W24" s="235" t="s">
        <v>119</v>
      </c>
      <c r="X24" s="235"/>
      <c r="Y24" s="235"/>
      <c r="Z24" s="235"/>
      <c r="AA24" s="35"/>
      <c r="AB24" s="35"/>
      <c r="AC24" s="33"/>
      <c r="AD24" s="33"/>
    </row>
    <row r="25" spans="1:30" ht="26.25" x14ac:dyDescent="0.3">
      <c r="A25" s="132" t="s">
        <v>117</v>
      </c>
      <c r="B25" s="24"/>
      <c r="C25" s="14"/>
      <c r="D25" s="24"/>
      <c r="E25" s="14"/>
      <c r="F25" s="24" t="s">
        <v>93</v>
      </c>
      <c r="G25" s="14" t="s">
        <v>121</v>
      </c>
      <c r="H25" s="234" t="s">
        <v>118</v>
      </c>
      <c r="I25" s="234"/>
      <c r="J25" s="24" t="s">
        <v>139</v>
      </c>
      <c r="K25" s="14" t="s">
        <v>122</v>
      </c>
      <c r="L25" s="24" t="s">
        <v>93</v>
      </c>
      <c r="M25" s="14" t="s">
        <v>123</v>
      </c>
      <c r="N25" s="24"/>
      <c r="O25" s="14"/>
      <c r="P25" s="24"/>
      <c r="Q25" s="14"/>
      <c r="R25" s="24"/>
      <c r="S25" s="14"/>
      <c r="T25" s="24"/>
      <c r="U25" s="14"/>
      <c r="V25" s="18"/>
      <c r="W25" s="235" t="s">
        <v>120</v>
      </c>
      <c r="X25" s="235"/>
      <c r="Y25" s="235"/>
      <c r="Z25" s="235"/>
      <c r="AA25" s="35"/>
      <c r="AB25" s="35"/>
      <c r="AC25" s="33"/>
      <c r="AD25" s="33"/>
    </row>
    <row r="26" spans="1:30" ht="26.25" x14ac:dyDescent="0.3">
      <c r="A26" s="133"/>
      <c r="B26" s="236" t="s">
        <v>125</v>
      </c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8"/>
      <c r="V26" s="18"/>
      <c r="W26" s="283" t="s">
        <v>137</v>
      </c>
      <c r="X26" s="284"/>
      <c r="Y26" s="284"/>
      <c r="Z26" s="284"/>
      <c r="AA26" s="35"/>
      <c r="AB26" s="35"/>
      <c r="AC26" s="33"/>
      <c r="AD26" s="33"/>
    </row>
    <row r="27" spans="1:30" ht="48.75" customHeight="1" x14ac:dyDescent="0.3">
      <c r="A27" s="137" t="s">
        <v>46</v>
      </c>
      <c r="B27" s="271" t="s">
        <v>1</v>
      </c>
      <c r="C27" s="271"/>
      <c r="D27" s="272" t="s">
        <v>24</v>
      </c>
      <c r="E27" s="272"/>
      <c r="F27" s="270" t="s">
        <v>13</v>
      </c>
      <c r="G27" s="270"/>
      <c r="H27" s="270" t="s">
        <v>25</v>
      </c>
      <c r="I27" s="270"/>
      <c r="J27" s="270" t="s">
        <v>2</v>
      </c>
      <c r="K27" s="270"/>
      <c r="L27" s="270" t="s">
        <v>14</v>
      </c>
      <c r="M27" s="270"/>
      <c r="N27" s="270" t="s">
        <v>3</v>
      </c>
      <c r="O27" s="270"/>
      <c r="P27" s="270" t="s">
        <v>4</v>
      </c>
      <c r="Q27" s="270"/>
      <c r="R27" s="270" t="s">
        <v>17</v>
      </c>
      <c r="S27" s="270"/>
      <c r="T27" s="280" t="s">
        <v>18</v>
      </c>
      <c r="U27" s="281"/>
      <c r="V27" s="134"/>
      <c r="W27" s="273" t="s">
        <v>27</v>
      </c>
      <c r="X27" s="273" t="s">
        <v>6</v>
      </c>
      <c r="Y27" s="274" t="s">
        <v>29</v>
      </c>
      <c r="Z27" s="257" t="s">
        <v>45</v>
      </c>
      <c r="AA27" s="274" t="s">
        <v>43</v>
      </c>
      <c r="AB27" s="257" t="s">
        <v>45</v>
      </c>
      <c r="AC27" s="259" t="s">
        <v>61</v>
      </c>
      <c r="AD27" s="259" t="s">
        <v>62</v>
      </c>
    </row>
    <row r="28" spans="1:30" ht="25.5" customHeight="1" thickBot="1" x14ac:dyDescent="0.35">
      <c r="A28" s="3" t="s">
        <v>12</v>
      </c>
      <c r="B28" s="131" t="s">
        <v>0</v>
      </c>
      <c r="C28" s="135">
        <v>0.01</v>
      </c>
      <c r="D28" s="131" t="s">
        <v>0</v>
      </c>
      <c r="E28" s="135">
        <v>0.01</v>
      </c>
      <c r="F28" s="131" t="s">
        <v>0</v>
      </c>
      <c r="G28" s="135">
        <v>0.01</v>
      </c>
      <c r="H28" s="131" t="s">
        <v>0</v>
      </c>
      <c r="I28" s="135">
        <v>0.01</v>
      </c>
      <c r="J28" s="131" t="s">
        <v>0</v>
      </c>
      <c r="K28" s="135">
        <v>0.01</v>
      </c>
      <c r="L28" s="131" t="s">
        <v>0</v>
      </c>
      <c r="M28" s="135">
        <v>0.01</v>
      </c>
      <c r="N28" s="131" t="s">
        <v>0</v>
      </c>
      <c r="O28" s="135">
        <v>0.01</v>
      </c>
      <c r="P28" s="131" t="s">
        <v>0</v>
      </c>
      <c r="Q28" s="135">
        <v>0.01</v>
      </c>
      <c r="R28" s="131" t="s">
        <v>0</v>
      </c>
      <c r="S28" s="135">
        <v>0.01</v>
      </c>
      <c r="T28" s="131" t="s">
        <v>0</v>
      </c>
      <c r="U28" s="135">
        <v>0.01</v>
      </c>
      <c r="V28" s="136">
        <v>0.01</v>
      </c>
      <c r="W28" s="273"/>
      <c r="X28" s="273"/>
      <c r="Y28" s="275"/>
      <c r="Z28" s="258"/>
      <c r="AA28" s="275"/>
      <c r="AB28" s="258"/>
      <c r="AC28" s="259"/>
      <c r="AD28" s="260"/>
    </row>
    <row r="29" spans="1:30" ht="26.25" customHeight="1" x14ac:dyDescent="0.3">
      <c r="A29" s="25" t="s">
        <v>38</v>
      </c>
      <c r="B29" s="61">
        <v>411</v>
      </c>
      <c r="C29" s="48">
        <v>311</v>
      </c>
      <c r="D29" s="49">
        <v>205</v>
      </c>
      <c r="E29" s="48">
        <v>112</v>
      </c>
      <c r="F29" s="49">
        <v>198</v>
      </c>
      <c r="G29" s="48">
        <v>113</v>
      </c>
      <c r="H29" s="49">
        <v>176</v>
      </c>
      <c r="I29" s="48">
        <v>128</v>
      </c>
      <c r="J29" s="49">
        <v>89</v>
      </c>
      <c r="K29" s="48">
        <v>54</v>
      </c>
      <c r="L29" s="49">
        <v>160</v>
      </c>
      <c r="M29" s="48">
        <v>128</v>
      </c>
      <c r="N29" s="49">
        <v>149</v>
      </c>
      <c r="O29" s="48">
        <v>121</v>
      </c>
      <c r="P29" s="49">
        <v>222</v>
      </c>
      <c r="Q29" s="48">
        <v>172</v>
      </c>
      <c r="R29" s="49">
        <v>172</v>
      </c>
      <c r="S29" s="48">
        <v>106</v>
      </c>
      <c r="T29" s="49">
        <v>190</v>
      </c>
      <c r="U29" s="50">
        <v>137</v>
      </c>
      <c r="V29" s="18">
        <f t="shared" ref="V29:V37" si="4">AVERAGE(C29+E29,G29,I29,K29,M29,O29,Q29,S29,U29)</f>
        <v>153.55555555555554</v>
      </c>
      <c r="W29" s="57">
        <f t="shared" ref="W29:W37" si="5">AVERAGE(H29,L29,P29,N29,J29,R29,T29)</f>
        <v>165.42857142857142</v>
      </c>
      <c r="X29" s="89">
        <f t="shared" ref="X29:X37" si="6">AVERAGE(T29,R29,P29,N29,L29,J29,H29,F29,D29,B29)</f>
        <v>197.2</v>
      </c>
      <c r="Y29" s="261" t="s">
        <v>70</v>
      </c>
      <c r="Z29" s="262"/>
      <c r="AA29" s="267" t="s">
        <v>69</v>
      </c>
      <c r="AB29" s="262"/>
      <c r="AC29" s="90" t="s">
        <v>60</v>
      </c>
      <c r="AD29" s="84" t="s">
        <v>55</v>
      </c>
    </row>
    <row r="30" spans="1:30" ht="26.25" x14ac:dyDescent="0.3">
      <c r="A30" s="26" t="s">
        <v>37</v>
      </c>
      <c r="B30" s="51">
        <v>400</v>
      </c>
      <c r="C30" s="34">
        <v>305</v>
      </c>
      <c r="D30" s="28">
        <v>198</v>
      </c>
      <c r="E30" s="34">
        <v>112</v>
      </c>
      <c r="F30" s="28">
        <v>193</v>
      </c>
      <c r="G30" s="34">
        <v>114</v>
      </c>
      <c r="H30" s="28">
        <v>172</v>
      </c>
      <c r="I30" s="34">
        <v>126</v>
      </c>
      <c r="J30" s="28">
        <v>89</v>
      </c>
      <c r="K30" s="34">
        <v>54</v>
      </c>
      <c r="L30" s="28">
        <v>159</v>
      </c>
      <c r="M30" s="34">
        <v>126</v>
      </c>
      <c r="N30" s="28">
        <v>148</v>
      </c>
      <c r="O30" s="34">
        <v>122</v>
      </c>
      <c r="P30" s="28">
        <v>216</v>
      </c>
      <c r="Q30" s="34">
        <v>168</v>
      </c>
      <c r="R30" s="28">
        <v>172</v>
      </c>
      <c r="S30" s="34">
        <v>105</v>
      </c>
      <c r="T30" s="28">
        <v>190</v>
      </c>
      <c r="U30" s="52">
        <v>138</v>
      </c>
      <c r="V30" s="34">
        <f t="shared" si="4"/>
        <v>152.22222222222223</v>
      </c>
      <c r="W30" s="58">
        <f t="shared" si="5"/>
        <v>163.71428571428572</v>
      </c>
      <c r="X30" s="38">
        <f t="shared" si="6"/>
        <v>193.7</v>
      </c>
      <c r="Y30" s="263"/>
      <c r="Z30" s="264"/>
      <c r="AA30" s="268"/>
      <c r="AB30" s="264"/>
      <c r="AC30" s="36" t="s">
        <v>67</v>
      </c>
      <c r="AD30" s="121" t="s">
        <v>68</v>
      </c>
    </row>
    <row r="31" spans="1:30" ht="27" thickBot="1" x14ac:dyDescent="0.35">
      <c r="A31" s="27" t="s">
        <v>36</v>
      </c>
      <c r="B31" s="53">
        <v>366</v>
      </c>
      <c r="C31" s="54">
        <v>281</v>
      </c>
      <c r="D31" s="55">
        <v>179</v>
      </c>
      <c r="E31" s="54">
        <v>102</v>
      </c>
      <c r="F31" s="55">
        <v>183</v>
      </c>
      <c r="G31" s="54">
        <v>107</v>
      </c>
      <c r="H31" s="55">
        <v>168</v>
      </c>
      <c r="I31" s="54">
        <v>118</v>
      </c>
      <c r="J31" s="55">
        <v>89</v>
      </c>
      <c r="K31" s="54">
        <v>55</v>
      </c>
      <c r="L31" s="55">
        <v>158</v>
      </c>
      <c r="M31" s="54">
        <v>128</v>
      </c>
      <c r="N31" s="55">
        <v>148</v>
      </c>
      <c r="O31" s="54">
        <v>125</v>
      </c>
      <c r="P31" s="55">
        <v>206</v>
      </c>
      <c r="Q31" s="54">
        <v>151</v>
      </c>
      <c r="R31" s="55">
        <v>170</v>
      </c>
      <c r="S31" s="54">
        <v>103</v>
      </c>
      <c r="T31" s="55">
        <v>189</v>
      </c>
      <c r="U31" s="56">
        <v>135</v>
      </c>
      <c r="V31" s="34">
        <f t="shared" si="4"/>
        <v>145</v>
      </c>
      <c r="W31" s="59">
        <f t="shared" si="5"/>
        <v>161.14285714285714</v>
      </c>
      <c r="X31" s="62">
        <f t="shared" si="6"/>
        <v>185.6</v>
      </c>
      <c r="Y31" s="265"/>
      <c r="Z31" s="266"/>
      <c r="AA31" s="269"/>
      <c r="AB31" s="266"/>
      <c r="AC31" s="63" t="s">
        <v>74</v>
      </c>
      <c r="AD31" s="122" t="s">
        <v>73</v>
      </c>
    </row>
    <row r="32" spans="1:30" ht="26.25" x14ac:dyDescent="0.3">
      <c r="A32" s="26" t="s">
        <v>39</v>
      </c>
      <c r="B32" s="105">
        <v>442</v>
      </c>
      <c r="C32" s="106">
        <v>315</v>
      </c>
      <c r="D32" s="107">
        <v>201</v>
      </c>
      <c r="E32" s="106">
        <v>106</v>
      </c>
      <c r="F32" s="107">
        <v>212</v>
      </c>
      <c r="G32" s="106">
        <v>112</v>
      </c>
      <c r="H32" s="107">
        <v>167</v>
      </c>
      <c r="I32" s="106">
        <v>123</v>
      </c>
      <c r="J32" s="107">
        <v>87</v>
      </c>
      <c r="K32" s="106">
        <v>52</v>
      </c>
      <c r="L32" s="107">
        <v>168</v>
      </c>
      <c r="M32" s="106">
        <v>135</v>
      </c>
      <c r="N32" s="107">
        <v>144</v>
      </c>
      <c r="O32" s="106">
        <v>125</v>
      </c>
      <c r="P32" s="107">
        <v>217</v>
      </c>
      <c r="Q32" s="106">
        <v>153</v>
      </c>
      <c r="R32" s="107">
        <v>158</v>
      </c>
      <c r="S32" s="106">
        <v>80</v>
      </c>
      <c r="T32" s="107">
        <v>188</v>
      </c>
      <c r="U32" s="108">
        <v>128</v>
      </c>
      <c r="V32" s="34">
        <f t="shared" si="4"/>
        <v>147.66666666666666</v>
      </c>
      <c r="W32" s="58">
        <f t="shared" si="5"/>
        <v>161.28571428571428</v>
      </c>
      <c r="X32" s="38">
        <f t="shared" si="6"/>
        <v>198.4</v>
      </c>
      <c r="Y32" s="109" t="s">
        <v>42</v>
      </c>
      <c r="Z32" s="110" t="s">
        <v>126</v>
      </c>
      <c r="AA32" s="109" t="s">
        <v>44</v>
      </c>
      <c r="AB32" s="110" t="s">
        <v>55</v>
      </c>
    </row>
    <row r="33" spans="1:30" ht="27" thickBot="1" x14ac:dyDescent="0.35">
      <c r="A33" s="26" t="s">
        <v>40</v>
      </c>
      <c r="B33" s="53">
        <v>436</v>
      </c>
      <c r="C33" s="54">
        <v>308</v>
      </c>
      <c r="D33" s="55">
        <v>189</v>
      </c>
      <c r="E33" s="54">
        <v>98</v>
      </c>
      <c r="F33" s="55">
        <v>205</v>
      </c>
      <c r="G33" s="54">
        <v>110</v>
      </c>
      <c r="H33" s="55">
        <v>163</v>
      </c>
      <c r="I33" s="54">
        <v>108</v>
      </c>
      <c r="J33" s="55">
        <v>86</v>
      </c>
      <c r="K33" s="54">
        <v>51</v>
      </c>
      <c r="L33" s="55">
        <v>165</v>
      </c>
      <c r="M33" s="54">
        <v>114</v>
      </c>
      <c r="N33" s="55">
        <v>142</v>
      </c>
      <c r="O33" s="54">
        <v>104</v>
      </c>
      <c r="P33" s="55">
        <v>204</v>
      </c>
      <c r="Q33" s="54">
        <v>129</v>
      </c>
      <c r="R33" s="55">
        <v>158</v>
      </c>
      <c r="S33" s="54">
        <v>71</v>
      </c>
      <c r="T33" s="55">
        <v>184</v>
      </c>
      <c r="U33" s="56">
        <v>92</v>
      </c>
      <c r="V33" s="34">
        <f t="shared" si="4"/>
        <v>131.66666666666666</v>
      </c>
      <c r="W33" s="59">
        <f t="shared" si="5"/>
        <v>157.42857142857142</v>
      </c>
      <c r="X33" s="62">
        <f t="shared" si="6"/>
        <v>193.2</v>
      </c>
      <c r="Y33" s="63" t="s">
        <v>47</v>
      </c>
      <c r="Z33" s="122" t="s">
        <v>48</v>
      </c>
      <c r="AA33" s="63" t="s">
        <v>49</v>
      </c>
      <c r="AB33" s="122" t="s">
        <v>50</v>
      </c>
    </row>
    <row r="34" spans="1:30" ht="26.25" x14ac:dyDescent="0.3">
      <c r="A34" s="85" t="s">
        <v>35</v>
      </c>
      <c r="B34" s="98">
        <v>404</v>
      </c>
      <c r="C34" s="99">
        <v>313</v>
      </c>
      <c r="D34" s="100">
        <v>214</v>
      </c>
      <c r="E34" s="99">
        <v>119</v>
      </c>
      <c r="F34" s="100">
        <v>230</v>
      </c>
      <c r="G34" s="99">
        <v>128</v>
      </c>
      <c r="H34" s="100">
        <v>177</v>
      </c>
      <c r="I34" s="99">
        <v>133</v>
      </c>
      <c r="J34" s="100">
        <v>87</v>
      </c>
      <c r="K34" s="99">
        <v>53</v>
      </c>
      <c r="L34" s="100">
        <v>169</v>
      </c>
      <c r="M34" s="99">
        <v>141</v>
      </c>
      <c r="N34" s="100">
        <v>144</v>
      </c>
      <c r="O34" s="99">
        <v>126</v>
      </c>
      <c r="P34" s="100">
        <v>221</v>
      </c>
      <c r="Q34" s="99">
        <v>184</v>
      </c>
      <c r="R34" s="100">
        <v>163</v>
      </c>
      <c r="S34" s="99">
        <v>92</v>
      </c>
      <c r="T34" s="100">
        <v>194</v>
      </c>
      <c r="U34" s="101">
        <v>138</v>
      </c>
      <c r="V34" s="34">
        <f t="shared" si="4"/>
        <v>158.55555555555554</v>
      </c>
      <c r="W34" s="58">
        <f t="shared" si="5"/>
        <v>165</v>
      </c>
      <c r="X34" s="38">
        <f t="shared" si="6"/>
        <v>200.3</v>
      </c>
      <c r="Y34" s="97" t="s">
        <v>31</v>
      </c>
      <c r="Z34" s="96" t="s">
        <v>30</v>
      </c>
      <c r="AA34" s="245" t="s">
        <v>56</v>
      </c>
      <c r="AB34" s="246"/>
    </row>
    <row r="35" spans="1:30" ht="26.25" x14ac:dyDescent="0.3">
      <c r="A35" s="74" t="s">
        <v>34</v>
      </c>
      <c r="B35" s="70">
        <v>399</v>
      </c>
      <c r="C35" s="68">
        <v>267</v>
      </c>
      <c r="D35" s="44">
        <v>185</v>
      </c>
      <c r="E35" s="68">
        <v>101</v>
      </c>
      <c r="F35" s="44">
        <v>169</v>
      </c>
      <c r="G35" s="68">
        <v>90</v>
      </c>
      <c r="H35" s="44">
        <v>154</v>
      </c>
      <c r="I35" s="68">
        <v>103</v>
      </c>
      <c r="J35" s="44">
        <v>87</v>
      </c>
      <c r="K35" s="68">
        <v>52</v>
      </c>
      <c r="L35" s="44">
        <v>168</v>
      </c>
      <c r="M35" s="68">
        <v>128</v>
      </c>
      <c r="N35" s="44">
        <v>144</v>
      </c>
      <c r="O35" s="68">
        <v>113</v>
      </c>
      <c r="P35" s="44">
        <v>210</v>
      </c>
      <c r="Q35" s="68">
        <v>152</v>
      </c>
      <c r="R35" s="44">
        <v>148</v>
      </c>
      <c r="S35" s="68">
        <v>78</v>
      </c>
      <c r="T35" s="44">
        <v>187</v>
      </c>
      <c r="U35" s="88">
        <v>120</v>
      </c>
      <c r="V35" s="34">
        <f t="shared" si="4"/>
        <v>133.77777777777777</v>
      </c>
      <c r="W35" s="78">
        <f t="shared" si="5"/>
        <v>156.85714285714286</v>
      </c>
      <c r="X35" s="41">
        <f t="shared" si="6"/>
        <v>185.1</v>
      </c>
      <c r="Y35" s="67" t="s">
        <v>94</v>
      </c>
      <c r="Z35" s="120" t="s">
        <v>93</v>
      </c>
      <c r="AA35" s="247" t="s">
        <v>59</v>
      </c>
      <c r="AB35" s="248"/>
    </row>
    <row r="36" spans="1:30" ht="26.25" x14ac:dyDescent="0.3">
      <c r="A36" s="75" t="s">
        <v>33</v>
      </c>
      <c r="B36" s="51">
        <v>387</v>
      </c>
      <c r="C36" s="34">
        <v>258</v>
      </c>
      <c r="D36" s="28">
        <v>171</v>
      </c>
      <c r="E36" s="34">
        <v>94</v>
      </c>
      <c r="F36" s="28">
        <v>169</v>
      </c>
      <c r="G36" s="34">
        <v>88</v>
      </c>
      <c r="H36" s="28">
        <v>158</v>
      </c>
      <c r="I36" s="34">
        <v>105</v>
      </c>
      <c r="J36" s="28">
        <v>88</v>
      </c>
      <c r="K36" s="34">
        <v>52</v>
      </c>
      <c r="L36" s="28">
        <v>168</v>
      </c>
      <c r="M36" s="34">
        <v>127</v>
      </c>
      <c r="N36" s="28">
        <v>145</v>
      </c>
      <c r="O36" s="34">
        <v>112</v>
      </c>
      <c r="P36" s="28">
        <v>203</v>
      </c>
      <c r="Q36" s="34">
        <v>150</v>
      </c>
      <c r="R36" s="28">
        <v>148</v>
      </c>
      <c r="S36" s="34">
        <v>78</v>
      </c>
      <c r="T36" s="28">
        <v>190</v>
      </c>
      <c r="U36" s="52">
        <v>121</v>
      </c>
      <c r="V36" s="34">
        <f t="shared" si="4"/>
        <v>131.66666666666666</v>
      </c>
      <c r="W36" s="58">
        <f t="shared" si="5"/>
        <v>157.14285714285714</v>
      </c>
      <c r="X36" s="38">
        <f t="shared" si="6"/>
        <v>182.7</v>
      </c>
      <c r="Y36" s="37" t="s">
        <v>57</v>
      </c>
      <c r="Z36" s="121" t="s">
        <v>55</v>
      </c>
      <c r="AA36" s="249"/>
      <c r="AB36" s="250"/>
    </row>
    <row r="37" spans="1:30" ht="27" thickBot="1" x14ac:dyDescent="0.35">
      <c r="A37" s="77" t="s">
        <v>32</v>
      </c>
      <c r="B37" s="53">
        <v>358</v>
      </c>
      <c r="C37" s="54">
        <v>235</v>
      </c>
      <c r="D37" s="55">
        <v>166</v>
      </c>
      <c r="E37" s="54">
        <v>88</v>
      </c>
      <c r="F37" s="55">
        <v>151</v>
      </c>
      <c r="G37" s="54">
        <v>84</v>
      </c>
      <c r="H37" s="55">
        <v>149</v>
      </c>
      <c r="I37" s="54">
        <v>98</v>
      </c>
      <c r="J37" s="55">
        <v>87</v>
      </c>
      <c r="K37" s="54">
        <v>51</v>
      </c>
      <c r="L37" s="55">
        <v>165</v>
      </c>
      <c r="M37" s="54">
        <v>120</v>
      </c>
      <c r="N37" s="55">
        <v>143</v>
      </c>
      <c r="O37" s="54">
        <v>113</v>
      </c>
      <c r="P37" s="55">
        <v>197</v>
      </c>
      <c r="Q37" s="54">
        <v>128</v>
      </c>
      <c r="R37" s="55">
        <v>146</v>
      </c>
      <c r="S37" s="54">
        <v>74</v>
      </c>
      <c r="T37" s="55">
        <v>176</v>
      </c>
      <c r="U37" s="56">
        <v>113</v>
      </c>
      <c r="V37" s="18">
        <f t="shared" si="4"/>
        <v>122.66666666666667</v>
      </c>
      <c r="W37" s="59">
        <f t="shared" si="5"/>
        <v>151.85714285714286</v>
      </c>
      <c r="X37" s="91">
        <f t="shared" si="6"/>
        <v>173.8</v>
      </c>
      <c r="Y37" s="86" t="s">
        <v>72</v>
      </c>
      <c r="Z37" s="122" t="s">
        <v>71</v>
      </c>
      <c r="AA37" s="251"/>
      <c r="AB37" s="252"/>
    </row>
    <row r="38" spans="1:30" ht="42.75" customHeight="1" x14ac:dyDescent="0.3">
      <c r="A38" s="9" t="s">
        <v>76</v>
      </c>
      <c r="B38" s="253" t="s">
        <v>1</v>
      </c>
      <c r="C38" s="254"/>
      <c r="D38" s="255" t="s">
        <v>24</v>
      </c>
      <c r="E38" s="256"/>
      <c r="F38" s="239" t="s">
        <v>13</v>
      </c>
      <c r="G38" s="240"/>
      <c r="H38" s="239" t="s">
        <v>25</v>
      </c>
      <c r="I38" s="240"/>
      <c r="J38" s="239" t="s">
        <v>2</v>
      </c>
      <c r="K38" s="240"/>
      <c r="L38" s="239" t="s">
        <v>14</v>
      </c>
      <c r="M38" s="240"/>
      <c r="N38" s="239" t="s">
        <v>3</v>
      </c>
      <c r="O38" s="240"/>
      <c r="P38" s="239" t="s">
        <v>4</v>
      </c>
      <c r="Q38" s="240"/>
      <c r="R38" s="239" t="s">
        <v>17</v>
      </c>
      <c r="S38" s="240"/>
      <c r="T38" s="241" t="s">
        <v>18</v>
      </c>
      <c r="U38" s="242"/>
      <c r="V38" s="18"/>
      <c r="W38" s="243" t="s">
        <v>27</v>
      </c>
      <c r="X38" s="243" t="s">
        <v>6</v>
      </c>
      <c r="AA38" s="30"/>
    </row>
    <row r="39" spans="1:30" ht="25.5" customHeight="1" thickBot="1" x14ac:dyDescent="0.35">
      <c r="A39" s="3" t="s">
        <v>26</v>
      </c>
      <c r="B39" s="123" t="s">
        <v>0</v>
      </c>
      <c r="C39" s="6">
        <v>0.01</v>
      </c>
      <c r="D39" s="123" t="s">
        <v>0</v>
      </c>
      <c r="E39" s="6">
        <v>0.01</v>
      </c>
      <c r="F39" s="123" t="s">
        <v>0</v>
      </c>
      <c r="G39" s="6">
        <v>0.01</v>
      </c>
      <c r="H39" s="123" t="s">
        <v>0</v>
      </c>
      <c r="I39" s="6">
        <v>0.01</v>
      </c>
      <c r="J39" s="123" t="s">
        <v>0</v>
      </c>
      <c r="K39" s="6">
        <v>0.01</v>
      </c>
      <c r="L39" s="123" t="s">
        <v>0</v>
      </c>
      <c r="M39" s="6">
        <v>0.01</v>
      </c>
      <c r="N39" s="123" t="s">
        <v>0</v>
      </c>
      <c r="O39" s="6">
        <v>0.01</v>
      </c>
      <c r="P39" s="123" t="s">
        <v>0</v>
      </c>
      <c r="Q39" s="6">
        <v>0.01</v>
      </c>
      <c r="R39" s="123" t="s">
        <v>0</v>
      </c>
      <c r="S39" s="6">
        <v>0.01</v>
      </c>
      <c r="T39" s="123" t="s">
        <v>0</v>
      </c>
      <c r="U39" s="6">
        <v>0.01</v>
      </c>
      <c r="V39" s="19">
        <v>0.01</v>
      </c>
      <c r="W39" s="243"/>
      <c r="X39" s="243"/>
      <c r="AA39" s="30"/>
    </row>
    <row r="40" spans="1:30" ht="26.25" customHeight="1" x14ac:dyDescent="0.3">
      <c r="A40" s="25" t="s">
        <v>38</v>
      </c>
      <c r="B40" s="61">
        <v>422</v>
      </c>
      <c r="C40" s="48">
        <v>289</v>
      </c>
      <c r="D40" s="49">
        <v>144</v>
      </c>
      <c r="E40" s="48">
        <v>109</v>
      </c>
      <c r="F40" s="49">
        <v>143</v>
      </c>
      <c r="G40" s="48">
        <v>124</v>
      </c>
      <c r="H40" s="49">
        <v>108</v>
      </c>
      <c r="I40" s="48">
        <v>90</v>
      </c>
      <c r="J40" s="49">
        <v>54</v>
      </c>
      <c r="K40" s="48">
        <v>37</v>
      </c>
      <c r="L40" s="49">
        <v>126</v>
      </c>
      <c r="M40" s="48">
        <v>112</v>
      </c>
      <c r="N40" s="49">
        <v>73</v>
      </c>
      <c r="O40" s="48">
        <v>67</v>
      </c>
      <c r="P40" s="49">
        <v>124</v>
      </c>
      <c r="Q40" s="48">
        <v>106</v>
      </c>
      <c r="R40" s="49">
        <v>106</v>
      </c>
      <c r="S40" s="48">
        <v>77</v>
      </c>
      <c r="T40" s="49">
        <v>105</v>
      </c>
      <c r="U40" s="50">
        <v>89</v>
      </c>
      <c r="V40" s="18">
        <f t="shared" ref="V40:V47" si="7">AVERAGE(C40+E40,G40,I40,K40,M40,O40,Q40,S40,U40)</f>
        <v>122.22222222222223</v>
      </c>
      <c r="W40" s="57">
        <f>AVERAGE(H40,L40,P40,N40,J40,R40,T40)</f>
        <v>99.428571428571431</v>
      </c>
      <c r="X40" s="117">
        <f>AVERAGE(T40,R40,P40,N40,L40,J40,H40,F40,D40,B40)</f>
        <v>140.5</v>
      </c>
      <c r="AA40" s="30"/>
    </row>
    <row r="41" spans="1:30" ht="26.25" x14ac:dyDescent="0.3">
      <c r="A41" s="26" t="s">
        <v>37</v>
      </c>
      <c r="B41" s="79">
        <v>405</v>
      </c>
      <c r="C41" s="14">
        <v>300</v>
      </c>
      <c r="D41" s="24">
        <v>139</v>
      </c>
      <c r="E41" s="14">
        <v>107</v>
      </c>
      <c r="F41" s="24">
        <v>141</v>
      </c>
      <c r="G41" s="14">
        <v>123</v>
      </c>
      <c r="H41" s="24">
        <v>105</v>
      </c>
      <c r="I41" s="14">
        <v>88</v>
      </c>
      <c r="J41" s="24">
        <v>54</v>
      </c>
      <c r="K41" s="14">
        <v>37</v>
      </c>
      <c r="L41" s="24">
        <v>127</v>
      </c>
      <c r="M41" s="14">
        <v>114</v>
      </c>
      <c r="N41" s="24">
        <v>73</v>
      </c>
      <c r="O41" s="14">
        <v>66</v>
      </c>
      <c r="P41" s="24">
        <v>124</v>
      </c>
      <c r="Q41" s="14">
        <v>105</v>
      </c>
      <c r="R41" s="24">
        <v>105</v>
      </c>
      <c r="S41" s="14">
        <v>78</v>
      </c>
      <c r="T41" s="24">
        <v>107</v>
      </c>
      <c r="U41" s="76">
        <v>91</v>
      </c>
      <c r="V41" s="14">
        <f t="shared" si="7"/>
        <v>123.22222222222223</v>
      </c>
      <c r="W41" s="81">
        <f>AVERAGE(H41,L41,P41,N41,J41,R41,T41)</f>
        <v>99.285714285714292</v>
      </c>
      <c r="X41" s="118">
        <f>AVERAGE(T41,R41,P41,N41,L41,J41,H41,F41,D41,B41)</f>
        <v>138</v>
      </c>
      <c r="AA41" s="30"/>
      <c r="AB41" s="15"/>
      <c r="AC41" s="16"/>
      <c r="AD41" s="16"/>
    </row>
    <row r="42" spans="1:30" ht="27" customHeight="1" thickBot="1" x14ac:dyDescent="0.35">
      <c r="A42" s="27" t="s">
        <v>36</v>
      </c>
      <c r="B42" s="80">
        <v>362</v>
      </c>
      <c r="C42" s="71">
        <v>284</v>
      </c>
      <c r="D42" s="72">
        <v>135</v>
      </c>
      <c r="E42" s="71">
        <v>99</v>
      </c>
      <c r="F42" s="72">
        <v>143</v>
      </c>
      <c r="G42" s="71">
        <v>108</v>
      </c>
      <c r="H42" s="72">
        <v>104</v>
      </c>
      <c r="I42" s="71">
        <v>88</v>
      </c>
      <c r="J42" s="72">
        <v>53</v>
      </c>
      <c r="K42" s="71">
        <v>36</v>
      </c>
      <c r="L42" s="72">
        <v>121</v>
      </c>
      <c r="M42" s="71">
        <v>105</v>
      </c>
      <c r="N42" s="72">
        <v>73</v>
      </c>
      <c r="O42" s="71">
        <v>66</v>
      </c>
      <c r="P42" s="72">
        <v>124</v>
      </c>
      <c r="Q42" s="71">
        <v>106</v>
      </c>
      <c r="R42" s="72">
        <v>103</v>
      </c>
      <c r="S42" s="71">
        <v>72</v>
      </c>
      <c r="T42" s="72">
        <v>106</v>
      </c>
      <c r="U42" s="73">
        <v>87</v>
      </c>
      <c r="V42" s="14">
        <f t="shared" si="7"/>
        <v>116.77777777777777</v>
      </c>
      <c r="W42" s="82">
        <f>AVERAGE(H42,L42,P42,N42,J42,R42,T42)</f>
        <v>97.714285714285708</v>
      </c>
      <c r="X42" s="92">
        <f>AVERAGE(T42,R42,P42,N42,L42,J42,H42,F42,D42,B42)</f>
        <v>132.4</v>
      </c>
      <c r="Y42" s="95"/>
      <c r="Z42" s="32"/>
      <c r="AA42" s="32"/>
      <c r="AB42" s="32"/>
    </row>
    <row r="43" spans="1:30" ht="26.25" x14ac:dyDescent="0.3">
      <c r="A43" s="26" t="s">
        <v>39</v>
      </c>
      <c r="B43" s="102">
        <v>455</v>
      </c>
      <c r="C43" s="103">
        <v>322</v>
      </c>
      <c r="D43" s="47">
        <v>134</v>
      </c>
      <c r="E43" s="103">
        <v>97</v>
      </c>
      <c r="F43" s="47">
        <v>149</v>
      </c>
      <c r="G43" s="103">
        <v>116</v>
      </c>
      <c r="H43" s="47">
        <v>101</v>
      </c>
      <c r="I43" s="103">
        <v>80</v>
      </c>
      <c r="J43" s="47">
        <v>53</v>
      </c>
      <c r="K43" s="103">
        <v>35</v>
      </c>
      <c r="L43" s="47">
        <v>126</v>
      </c>
      <c r="M43" s="103">
        <v>110</v>
      </c>
      <c r="N43" s="47">
        <v>72</v>
      </c>
      <c r="O43" s="103">
        <v>64</v>
      </c>
      <c r="P43" s="47">
        <v>123</v>
      </c>
      <c r="Q43" s="103">
        <v>102</v>
      </c>
      <c r="R43" s="47">
        <v>96</v>
      </c>
      <c r="S43" s="103">
        <v>63</v>
      </c>
      <c r="T43" s="47">
        <v>108</v>
      </c>
      <c r="U43" s="104">
        <v>87</v>
      </c>
      <c r="V43" s="14">
        <f t="shared" si="7"/>
        <v>119.55555555555556</v>
      </c>
      <c r="W43" s="81">
        <f>AVERAGE(H43,L43,P43,N43,J43,R43,T43)</f>
        <v>97</v>
      </c>
      <c r="X43" s="118">
        <f>AVERAGE(T43,R43,P43,N43,L43,J43,H43,F43,D43,B43)</f>
        <v>141.69999999999999</v>
      </c>
      <c r="Y43" s="95"/>
      <c r="Z43" s="32"/>
      <c r="AA43" s="32"/>
      <c r="AB43" s="32"/>
      <c r="AC43" s="16"/>
      <c r="AD43" s="16"/>
    </row>
    <row r="44" spans="1:30" ht="27" thickBot="1" x14ac:dyDescent="0.35">
      <c r="A44" s="26" t="s">
        <v>40</v>
      </c>
      <c r="B44" s="79">
        <v>440</v>
      </c>
      <c r="C44" s="14">
        <v>295</v>
      </c>
      <c r="D44" s="24">
        <v>132</v>
      </c>
      <c r="E44" s="14">
        <v>89</v>
      </c>
      <c r="F44" s="24">
        <v>148</v>
      </c>
      <c r="G44" s="14">
        <v>113</v>
      </c>
      <c r="H44" s="24">
        <v>99</v>
      </c>
      <c r="I44" s="14">
        <v>74</v>
      </c>
      <c r="J44" s="24">
        <v>53</v>
      </c>
      <c r="K44" s="14">
        <v>34</v>
      </c>
      <c r="L44" s="24">
        <v>124</v>
      </c>
      <c r="M44" s="14">
        <v>106</v>
      </c>
      <c r="N44" s="24">
        <v>70</v>
      </c>
      <c r="O44" s="14">
        <v>64</v>
      </c>
      <c r="P44" s="24">
        <v>120</v>
      </c>
      <c r="Q44" s="14">
        <v>102</v>
      </c>
      <c r="R44" s="24">
        <v>96</v>
      </c>
      <c r="S44" s="14">
        <v>61</v>
      </c>
      <c r="T44" s="24">
        <v>107</v>
      </c>
      <c r="U44" s="76">
        <v>77</v>
      </c>
      <c r="V44" s="14">
        <f t="shared" si="7"/>
        <v>112.77777777777777</v>
      </c>
      <c r="W44" s="82">
        <f>AVERAGE(H44,L44,P44,N44,J44,R44,T44)</f>
        <v>95.571428571428569</v>
      </c>
      <c r="X44" s="92">
        <f>AVERAGE(T44,R44,P44,N44,L44,J44,H44,F44,D44,B44)</f>
        <v>138.9</v>
      </c>
      <c r="Y44" s="95"/>
      <c r="Z44" s="32"/>
      <c r="AA44" s="32"/>
      <c r="AB44" s="32"/>
    </row>
    <row r="45" spans="1:30" ht="26.25" x14ac:dyDescent="0.3">
      <c r="A45" s="85" t="s">
        <v>35</v>
      </c>
      <c r="B45" s="172">
        <v>414</v>
      </c>
      <c r="C45" s="173">
        <v>321</v>
      </c>
      <c r="D45" s="174">
        <v>137</v>
      </c>
      <c r="E45" s="173">
        <v>107</v>
      </c>
      <c r="F45" s="174">
        <v>150</v>
      </c>
      <c r="G45" s="173">
        <v>117</v>
      </c>
      <c r="H45" s="174">
        <v>102</v>
      </c>
      <c r="I45" s="173">
        <v>84</v>
      </c>
      <c r="J45" s="174">
        <v>53</v>
      </c>
      <c r="K45" s="173">
        <v>35</v>
      </c>
      <c r="L45" s="174">
        <v>126</v>
      </c>
      <c r="M45" s="173">
        <v>111</v>
      </c>
      <c r="N45" s="174">
        <v>72</v>
      </c>
      <c r="O45" s="173">
        <v>64</v>
      </c>
      <c r="P45" s="174">
        <v>123</v>
      </c>
      <c r="Q45" s="173">
        <v>100</v>
      </c>
      <c r="R45" s="174">
        <v>97</v>
      </c>
      <c r="S45" s="173">
        <v>62</v>
      </c>
      <c r="T45" s="174">
        <v>108</v>
      </c>
      <c r="U45" s="175">
        <v>88</v>
      </c>
      <c r="V45" s="14">
        <f t="shared" si="7"/>
        <v>121</v>
      </c>
      <c r="W45" s="57">
        <f>AVERAGE(T45,R45,P45,N45,J45,L45,H45)</f>
        <v>97.285714285714292</v>
      </c>
      <c r="X45" s="93">
        <f>AVERAGE(R45,P45,N45,L45,J45,H45,F45,D45,B45,T45)</f>
        <v>138.19999999999999</v>
      </c>
      <c r="Y45" s="64"/>
      <c r="Z45" s="32"/>
      <c r="AA45" s="32"/>
      <c r="AB45" s="32"/>
    </row>
    <row r="46" spans="1:30" ht="26.25" x14ac:dyDescent="0.3">
      <c r="A46" s="75" t="s">
        <v>33</v>
      </c>
      <c r="B46" s="79">
        <v>397</v>
      </c>
      <c r="C46" s="14">
        <v>268</v>
      </c>
      <c r="D46" s="24">
        <v>125</v>
      </c>
      <c r="E46" s="14">
        <v>93</v>
      </c>
      <c r="F46" s="24">
        <v>133</v>
      </c>
      <c r="G46" s="14">
        <v>106</v>
      </c>
      <c r="H46" s="24">
        <v>101</v>
      </c>
      <c r="I46" s="14">
        <v>80</v>
      </c>
      <c r="J46" s="24">
        <v>53</v>
      </c>
      <c r="K46" s="14">
        <v>35</v>
      </c>
      <c r="L46" s="24">
        <v>128</v>
      </c>
      <c r="M46" s="14">
        <v>112</v>
      </c>
      <c r="N46" s="24">
        <v>72</v>
      </c>
      <c r="O46" s="14">
        <v>66</v>
      </c>
      <c r="P46" s="24">
        <v>123</v>
      </c>
      <c r="Q46" s="14">
        <v>104</v>
      </c>
      <c r="R46" s="24">
        <v>96</v>
      </c>
      <c r="S46" s="14">
        <v>63</v>
      </c>
      <c r="T46" s="24">
        <v>108</v>
      </c>
      <c r="U46" s="76">
        <v>88</v>
      </c>
      <c r="V46" s="18">
        <f t="shared" si="7"/>
        <v>112.77777777777777</v>
      </c>
      <c r="W46" s="81">
        <f>AVERAGE(T46,R46,P46,N46,J46,L46,H46)</f>
        <v>97.285714285714292</v>
      </c>
      <c r="X46" s="94">
        <f>AVERAGE(R46,P46,N46,L46,J46,H46,F46,D46,B46,T46)</f>
        <v>133.6</v>
      </c>
      <c r="Y46" s="32"/>
      <c r="Z46" s="29"/>
    </row>
    <row r="47" spans="1:30" ht="27" thickBot="1" x14ac:dyDescent="0.35">
      <c r="A47" s="77" t="s">
        <v>32</v>
      </c>
      <c r="B47" s="80">
        <v>366</v>
      </c>
      <c r="C47" s="71">
        <v>239</v>
      </c>
      <c r="D47" s="72">
        <v>129</v>
      </c>
      <c r="E47" s="71">
        <v>87</v>
      </c>
      <c r="F47" s="72">
        <v>137</v>
      </c>
      <c r="G47" s="71">
        <v>75</v>
      </c>
      <c r="H47" s="72">
        <v>100</v>
      </c>
      <c r="I47" s="71">
        <v>79</v>
      </c>
      <c r="J47" s="72">
        <v>53</v>
      </c>
      <c r="K47" s="71">
        <v>35</v>
      </c>
      <c r="L47" s="72">
        <v>126</v>
      </c>
      <c r="M47" s="71">
        <v>109</v>
      </c>
      <c r="N47" s="72">
        <v>72</v>
      </c>
      <c r="O47" s="71">
        <v>65</v>
      </c>
      <c r="P47" s="72">
        <v>123</v>
      </c>
      <c r="Q47" s="71">
        <v>106</v>
      </c>
      <c r="R47" s="72">
        <v>96</v>
      </c>
      <c r="S47" s="71">
        <v>61</v>
      </c>
      <c r="T47" s="72">
        <v>108</v>
      </c>
      <c r="U47" s="73">
        <v>85</v>
      </c>
      <c r="V47" s="18">
        <f t="shared" si="7"/>
        <v>104.55555555555556</v>
      </c>
      <c r="W47" s="82">
        <f>AVERAGE(T47,R47,P47,N47,J47,L47,H47)</f>
        <v>96.857142857142861</v>
      </c>
      <c r="X47" s="92">
        <f>AVERAGE(R47,P47,N47,L47,J47,H47,F47,D47,B47,T47)</f>
        <v>131</v>
      </c>
      <c r="Y47" s="32"/>
      <c r="Z47" s="29"/>
    </row>
    <row r="48" spans="1:30" ht="42.75" customHeight="1" x14ac:dyDescent="0.3">
      <c r="A48" s="9" t="s">
        <v>51</v>
      </c>
      <c r="B48" s="253" t="s">
        <v>1</v>
      </c>
      <c r="C48" s="254"/>
      <c r="D48" s="255" t="s">
        <v>24</v>
      </c>
      <c r="E48" s="256"/>
      <c r="F48" s="239" t="s">
        <v>13</v>
      </c>
      <c r="G48" s="240"/>
      <c r="H48" s="239" t="s">
        <v>25</v>
      </c>
      <c r="I48" s="240"/>
      <c r="J48" s="239" t="s">
        <v>2</v>
      </c>
      <c r="K48" s="240"/>
      <c r="L48" s="239" t="s">
        <v>14</v>
      </c>
      <c r="M48" s="240"/>
      <c r="N48" s="239" t="s">
        <v>3</v>
      </c>
      <c r="O48" s="240"/>
      <c r="P48" s="239" t="s">
        <v>4</v>
      </c>
      <c r="Q48" s="240"/>
      <c r="R48" s="239" t="s">
        <v>17</v>
      </c>
      <c r="S48" s="240"/>
      <c r="T48" s="241" t="s">
        <v>18</v>
      </c>
      <c r="U48" s="242"/>
      <c r="V48" s="18"/>
      <c r="W48" s="243" t="s">
        <v>27</v>
      </c>
      <c r="X48" s="244" t="s">
        <v>6</v>
      </c>
      <c r="Z48" s="31"/>
    </row>
    <row r="49" spans="1:28" ht="25.5" customHeight="1" x14ac:dyDescent="0.3">
      <c r="A49" s="3" t="s">
        <v>11</v>
      </c>
      <c r="B49" s="123" t="s">
        <v>0</v>
      </c>
      <c r="C49" s="6">
        <v>0.01</v>
      </c>
      <c r="D49" s="123" t="s">
        <v>0</v>
      </c>
      <c r="E49" s="6">
        <v>0.01</v>
      </c>
      <c r="F49" s="123" t="s">
        <v>0</v>
      </c>
      <c r="G49" s="6">
        <v>0.01</v>
      </c>
      <c r="H49" s="123" t="s">
        <v>0</v>
      </c>
      <c r="I49" s="6">
        <v>0.01</v>
      </c>
      <c r="J49" s="123" t="s">
        <v>0</v>
      </c>
      <c r="K49" s="6">
        <v>0.01</v>
      </c>
      <c r="L49" s="123" t="s">
        <v>0</v>
      </c>
      <c r="M49" s="6">
        <v>0.01</v>
      </c>
      <c r="N49" s="123" t="s">
        <v>0</v>
      </c>
      <c r="O49" s="6">
        <v>0.01</v>
      </c>
      <c r="P49" s="123" t="s">
        <v>0</v>
      </c>
      <c r="Q49" s="6">
        <v>0.01</v>
      </c>
      <c r="R49" s="123" t="s">
        <v>0</v>
      </c>
      <c r="S49" s="6">
        <v>0.01</v>
      </c>
      <c r="T49" s="123" t="s">
        <v>0</v>
      </c>
      <c r="U49" s="6">
        <v>0.01</v>
      </c>
      <c r="V49" s="19">
        <v>0.01</v>
      </c>
      <c r="W49" s="243"/>
      <c r="X49" s="244"/>
      <c r="Z49" s="31"/>
    </row>
    <row r="50" spans="1:28" ht="26.25" customHeight="1" x14ac:dyDescent="0.3">
      <c r="A50" s="25" t="s">
        <v>41</v>
      </c>
      <c r="B50" s="45">
        <v>448</v>
      </c>
      <c r="C50" s="10">
        <v>293</v>
      </c>
      <c r="D50" s="45">
        <v>181</v>
      </c>
      <c r="E50" s="10">
        <v>80</v>
      </c>
      <c r="F50" s="5">
        <v>157</v>
      </c>
      <c r="G50" s="10">
        <v>92</v>
      </c>
      <c r="H50" s="45">
        <v>155</v>
      </c>
      <c r="I50" s="10">
        <v>99</v>
      </c>
      <c r="J50" s="45">
        <v>105</v>
      </c>
      <c r="K50" s="10">
        <v>54</v>
      </c>
      <c r="L50" s="45">
        <v>170</v>
      </c>
      <c r="M50" s="10">
        <v>121</v>
      </c>
      <c r="N50" s="5">
        <v>185</v>
      </c>
      <c r="O50" s="10">
        <v>125</v>
      </c>
      <c r="P50" s="45">
        <v>207</v>
      </c>
      <c r="Q50" s="10">
        <v>131</v>
      </c>
      <c r="R50" s="45">
        <v>180</v>
      </c>
      <c r="S50" s="10">
        <v>91</v>
      </c>
      <c r="T50" s="5">
        <v>153</v>
      </c>
      <c r="U50" s="11">
        <v>90</v>
      </c>
      <c r="V50" s="18">
        <f>AVERAGE(C50+E50,G50,I50,K50,M50,O50,Q50,S50,U50)</f>
        <v>130.66666666666666</v>
      </c>
      <c r="W50" s="42">
        <f>AVERAGE(H50,L50,P50,N50,J50,R50,T50)</f>
        <v>165</v>
      </c>
      <c r="X50" s="43">
        <f>AVERAGE(T50,R50,P50,N50,L50,J50,H50,F50,D50,B50)</f>
        <v>194.1</v>
      </c>
      <c r="Y50" s="124"/>
      <c r="Z50" s="124"/>
    </row>
    <row r="51" spans="1:28" ht="26.25" x14ac:dyDescent="0.3">
      <c r="A51" s="26" t="s">
        <v>40</v>
      </c>
      <c r="B51" s="8">
        <v>429</v>
      </c>
      <c r="C51" s="12">
        <v>287</v>
      </c>
      <c r="D51" s="8">
        <v>177</v>
      </c>
      <c r="E51" s="12">
        <v>87</v>
      </c>
      <c r="F51" s="8">
        <v>161</v>
      </c>
      <c r="G51" s="12">
        <v>64</v>
      </c>
      <c r="H51" s="8">
        <v>165</v>
      </c>
      <c r="I51" s="12">
        <v>106</v>
      </c>
      <c r="J51" s="8">
        <v>105</v>
      </c>
      <c r="K51" s="12">
        <v>55</v>
      </c>
      <c r="L51" s="8">
        <v>167</v>
      </c>
      <c r="M51" s="12">
        <v>118</v>
      </c>
      <c r="N51" s="46">
        <v>182</v>
      </c>
      <c r="O51" s="12">
        <v>111</v>
      </c>
      <c r="P51" s="8">
        <v>197</v>
      </c>
      <c r="Q51" s="12">
        <v>125</v>
      </c>
      <c r="R51" s="8">
        <v>175</v>
      </c>
      <c r="S51" s="12">
        <v>80</v>
      </c>
      <c r="T51" s="8">
        <v>164</v>
      </c>
      <c r="U51" s="13">
        <v>92</v>
      </c>
      <c r="V51" s="14">
        <f>AVERAGE(C51+E51,G51,I51,K51,M51,O51,Q51,S51,U51)</f>
        <v>125</v>
      </c>
      <c r="W51" s="21">
        <f t="shared" ref="W51" si="8">AVERAGE(H51,L51,P51,N51,J51,R51,T51)</f>
        <v>165</v>
      </c>
      <c r="X51" s="40">
        <f>AVERAGE(T51,R51,P51,N51,L51,J51,H51,F51,D51,B51)</f>
        <v>192.2</v>
      </c>
      <c r="Y51" s="112"/>
      <c r="Z51" s="113"/>
      <c r="AA51" s="113"/>
      <c r="AB51" s="113"/>
    </row>
    <row r="52" spans="1:28" ht="26.25" x14ac:dyDescent="0.3">
      <c r="A52" s="85" t="s">
        <v>52</v>
      </c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1"/>
      <c r="V52" s="23"/>
      <c r="W52" s="111"/>
      <c r="X52" s="111"/>
      <c r="Y52" s="112"/>
      <c r="Z52" s="113"/>
      <c r="AA52" s="113"/>
      <c r="AB52" s="113"/>
    </row>
    <row r="53" spans="1:28" ht="26.25" x14ac:dyDescent="0.3">
      <c r="A53" s="74" t="s">
        <v>53</v>
      </c>
      <c r="B53" s="5">
        <v>441</v>
      </c>
      <c r="C53" s="10">
        <v>274</v>
      </c>
      <c r="D53" s="5">
        <v>181</v>
      </c>
      <c r="E53" s="10">
        <v>91</v>
      </c>
      <c r="F53" s="5">
        <v>161</v>
      </c>
      <c r="G53" s="10">
        <v>96</v>
      </c>
      <c r="H53" s="5">
        <v>158</v>
      </c>
      <c r="I53" s="10">
        <v>102</v>
      </c>
      <c r="J53" s="5">
        <v>105</v>
      </c>
      <c r="K53" s="10">
        <v>53</v>
      </c>
      <c r="L53" s="5">
        <v>172</v>
      </c>
      <c r="M53" s="10">
        <v>123</v>
      </c>
      <c r="N53" s="5">
        <v>179</v>
      </c>
      <c r="O53" s="10">
        <v>123</v>
      </c>
      <c r="P53" s="5">
        <v>206</v>
      </c>
      <c r="Q53" s="10">
        <v>130</v>
      </c>
      <c r="R53" s="5">
        <v>176</v>
      </c>
      <c r="S53" s="10">
        <v>90</v>
      </c>
      <c r="T53" s="5">
        <v>155</v>
      </c>
      <c r="U53" s="11">
        <v>95</v>
      </c>
      <c r="V53" s="23">
        <f>AVERAGE(C53+E53,G53,I53,K53,M53,O53,Q53,S53,U53)</f>
        <v>130.77777777777777</v>
      </c>
      <c r="W53" s="17">
        <f t="shared" ref="W53:W54" si="9">AVERAGE(T53,R53,P53,N53,J53,L53,H53)</f>
        <v>164.42857142857142</v>
      </c>
      <c r="X53" s="39">
        <f t="shared" ref="X53:X54" si="10">AVERAGE(R53,P53,N53,L53,J53,H53,F53,D53,B53,T53)</f>
        <v>193.4</v>
      </c>
      <c r="Y53" s="112"/>
      <c r="Z53" s="113"/>
      <c r="AA53" s="113"/>
      <c r="AB53" s="113"/>
    </row>
    <row r="54" spans="1:28" ht="27" thickBot="1" x14ac:dyDescent="0.35">
      <c r="A54" s="77" t="s">
        <v>54</v>
      </c>
      <c r="B54" s="7">
        <v>423</v>
      </c>
      <c r="C54" s="12">
        <v>275</v>
      </c>
      <c r="D54" s="8">
        <v>181</v>
      </c>
      <c r="E54" s="12">
        <v>93</v>
      </c>
      <c r="F54" s="46">
        <v>162</v>
      </c>
      <c r="G54" s="12">
        <v>85</v>
      </c>
      <c r="H54" s="8">
        <v>162</v>
      </c>
      <c r="I54" s="12">
        <v>99</v>
      </c>
      <c r="J54" s="8">
        <v>105</v>
      </c>
      <c r="K54" s="12">
        <v>52</v>
      </c>
      <c r="L54" s="8">
        <v>167</v>
      </c>
      <c r="M54" s="12">
        <v>117</v>
      </c>
      <c r="N54" s="8">
        <v>183</v>
      </c>
      <c r="O54" s="12">
        <v>109</v>
      </c>
      <c r="P54" s="8">
        <v>202</v>
      </c>
      <c r="Q54" s="12">
        <v>132</v>
      </c>
      <c r="R54" s="8">
        <v>158</v>
      </c>
      <c r="S54" s="12">
        <v>75</v>
      </c>
      <c r="T54" s="8">
        <v>163</v>
      </c>
      <c r="U54" s="13">
        <v>90</v>
      </c>
      <c r="V54" s="23">
        <f>AVERAGE(C54+E54,G54,I54,K54,M54,O54,Q54,S54,U54)</f>
        <v>125.22222222222223</v>
      </c>
      <c r="W54" s="21">
        <f t="shared" si="9"/>
        <v>162.85714285714286</v>
      </c>
      <c r="X54" s="40">
        <f t="shared" si="10"/>
        <v>190.6</v>
      </c>
      <c r="Y54" s="30"/>
      <c r="Z54" s="30"/>
      <c r="AA54" s="126"/>
    </row>
  </sheetData>
  <mergeCells count="82">
    <mergeCell ref="AB4:AB8"/>
    <mergeCell ref="L1:M1"/>
    <mergeCell ref="B1:C1"/>
    <mergeCell ref="D1:E1"/>
    <mergeCell ref="F1:G1"/>
    <mergeCell ref="H1:I1"/>
    <mergeCell ref="J1:K1"/>
    <mergeCell ref="W27:W28"/>
    <mergeCell ref="X27:X28"/>
    <mergeCell ref="Y27:Y28"/>
    <mergeCell ref="AA27:AA28"/>
    <mergeCell ref="N1:O1"/>
    <mergeCell ref="P1:Q1"/>
    <mergeCell ref="R1:S1"/>
    <mergeCell ref="T1:U1"/>
    <mergeCell ref="W1:W2"/>
    <mergeCell ref="X1:X2"/>
    <mergeCell ref="Y1:Y2"/>
    <mergeCell ref="Z1:Z2"/>
    <mergeCell ref="AA4:AA8"/>
    <mergeCell ref="T27:U27"/>
    <mergeCell ref="AA11:AB11"/>
    <mergeCell ref="W26:Z26"/>
    <mergeCell ref="L27:M27"/>
    <mergeCell ref="N27:O27"/>
    <mergeCell ref="P27:Q27"/>
    <mergeCell ref="R27:S27"/>
    <mergeCell ref="B27:C27"/>
    <mergeCell ref="D27:E27"/>
    <mergeCell ref="F27:G27"/>
    <mergeCell ref="H27:I27"/>
    <mergeCell ref="J27:K27"/>
    <mergeCell ref="AB27:AB28"/>
    <mergeCell ref="AC27:AC28"/>
    <mergeCell ref="AD27:AD28"/>
    <mergeCell ref="Y29:Z31"/>
    <mergeCell ref="AA29:AB31"/>
    <mergeCell ref="Z27:Z28"/>
    <mergeCell ref="L48:M48"/>
    <mergeCell ref="AA34:AB34"/>
    <mergeCell ref="AA35:AB37"/>
    <mergeCell ref="B38:C38"/>
    <mergeCell ref="D38:E38"/>
    <mergeCell ref="F38:G38"/>
    <mergeCell ref="H38:I38"/>
    <mergeCell ref="J38:K38"/>
    <mergeCell ref="L38:M38"/>
    <mergeCell ref="N38:O38"/>
    <mergeCell ref="P38:Q38"/>
    <mergeCell ref="B48:C48"/>
    <mergeCell ref="D48:E48"/>
    <mergeCell ref="F48:G48"/>
    <mergeCell ref="H48:I48"/>
    <mergeCell ref="J48:K48"/>
    <mergeCell ref="B52:U52"/>
    <mergeCell ref="Y16:AB21"/>
    <mergeCell ref="H25:I25"/>
    <mergeCell ref="W25:Z25"/>
    <mergeCell ref="W24:Z24"/>
    <mergeCell ref="B26:U26"/>
    <mergeCell ref="N48:O48"/>
    <mergeCell ref="P48:Q48"/>
    <mergeCell ref="R48:S48"/>
    <mergeCell ref="T48:U48"/>
    <mergeCell ref="W48:W49"/>
    <mergeCell ref="X48:X49"/>
    <mergeCell ref="R38:S38"/>
    <mergeCell ref="T38:U38"/>
    <mergeCell ref="W38:W39"/>
    <mergeCell ref="X38:X39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A12:AB14"/>
    <mergeCell ref="T23:U23"/>
    <mergeCell ref="W23:Z23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C16:D16 E16:T16 C17:U19 C20:U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9000시리즈리뷰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백종화</dc:creator>
  <cp:lastModifiedBy>신성조조조</cp:lastModifiedBy>
  <dcterms:created xsi:type="dcterms:W3CDTF">2020-09-13T18:35:13Z</dcterms:created>
  <dcterms:modified xsi:type="dcterms:W3CDTF">2024-08-08T06:45:40Z</dcterms:modified>
</cp:coreProperties>
</file>