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740" windowHeight="12072"/>
  </bookViews>
  <sheets>
    <sheet name="202606" sheetId="4" r:id="rId1"/>
  </sheets>
  <definedNames>
    <definedName name="_xlnm.Print_Area" localSheetId="0">'202606'!$A$1:$BR$40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2" i="4" l="1"/>
  <c r="AI22" i="4"/>
  <c r="AJ22" i="4"/>
  <c r="AK22" i="4"/>
  <c r="AL22" i="4"/>
  <c r="AM22" i="4" l="1"/>
  <c r="D32" i="4"/>
  <c r="AM31" i="4"/>
  <c r="AL30" i="4"/>
  <c r="AK30" i="4"/>
  <c r="AJ30" i="4"/>
  <c r="AI30" i="4"/>
  <c r="AH30" i="4"/>
  <c r="AM30" i="4" l="1"/>
  <c r="E34" i="4"/>
  <c r="F34" i="4"/>
  <c r="G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D28" i="4"/>
  <c r="AM27" i="4"/>
  <c r="AL26" i="4"/>
  <c r="AK26" i="4"/>
  <c r="AJ26" i="4"/>
  <c r="AI26" i="4"/>
  <c r="AH26" i="4"/>
  <c r="D24" i="4"/>
  <c r="AM23" i="4"/>
  <c r="AM26" i="4" l="1"/>
  <c r="D20" i="4"/>
  <c r="AM19" i="4"/>
  <c r="AL18" i="4"/>
  <c r="AK18" i="4"/>
  <c r="AJ18" i="4"/>
  <c r="AI18" i="4"/>
  <c r="AH18" i="4"/>
  <c r="AM15" i="4"/>
  <c r="AL14" i="4"/>
  <c r="AK14" i="4"/>
  <c r="AJ14" i="4"/>
  <c r="AI14" i="4"/>
  <c r="AH14" i="4"/>
  <c r="AM11" i="4"/>
  <c r="AL10" i="4"/>
  <c r="AK10" i="4"/>
  <c r="AJ10" i="4"/>
  <c r="AI10" i="4"/>
  <c r="AH10" i="4"/>
  <c r="D34" i="4" l="1"/>
  <c r="AM18" i="4"/>
  <c r="AJ34" i="4"/>
  <c r="AK34" i="4"/>
  <c r="AI34" i="4"/>
  <c r="AH34" i="4"/>
  <c r="AL34" i="4"/>
  <c r="AM14" i="4"/>
  <c r="AM10" i="4"/>
  <c r="H34" i="4"/>
  <c r="AM34" i="4" l="1"/>
</calcChain>
</file>

<file path=xl/sharedStrings.xml><?xml version="1.0" encoding="utf-8"?>
<sst xmlns="http://schemas.openxmlformats.org/spreadsheetml/2006/main" count="214" uniqueCount="87">
  <si>
    <t>NO</t>
    <phoneticPr fontId="1" type="noConversion"/>
  </si>
  <si>
    <t>특이사항</t>
    <phoneticPr fontId="1" type="noConversion"/>
  </si>
  <si>
    <t>실근무
일수</t>
    <phoneticPr fontId="1" type="noConversion"/>
  </si>
  <si>
    <t>유급
휴무
일수</t>
    <phoneticPr fontId="1" type="noConversion"/>
  </si>
  <si>
    <t>교육
일수</t>
    <phoneticPr fontId="1" type="noConversion"/>
  </si>
  <si>
    <t>연차
휴가
일수</t>
    <phoneticPr fontId="1" type="noConversion"/>
  </si>
  <si>
    <t>직책</t>
    <phoneticPr fontId="1" type="noConversion"/>
  </si>
  <si>
    <t>AR(일급)</t>
    <phoneticPr fontId="1" type="noConversion"/>
  </si>
  <si>
    <t>AR(시급)</t>
    <phoneticPr fontId="1" type="noConversion"/>
  </si>
  <si>
    <t>AR(행사)</t>
    <phoneticPr fontId="1" type="noConversion"/>
  </si>
  <si>
    <t>작성자</t>
    <phoneticPr fontId="1" type="noConversion"/>
  </si>
  <si>
    <t>매장영업시간</t>
    <phoneticPr fontId="1" type="noConversion"/>
  </si>
  <si>
    <t>AR(DP,폐점)</t>
    <phoneticPr fontId="1" type="noConversion"/>
  </si>
  <si>
    <t>비고</t>
    <phoneticPr fontId="1" type="noConversion"/>
  </si>
  <si>
    <t>A</t>
    <phoneticPr fontId="1" type="noConversion"/>
  </si>
  <si>
    <t>C</t>
    <phoneticPr fontId="1" type="noConversion"/>
  </si>
  <si>
    <t>휴무</t>
    <phoneticPr fontId="1" type="noConversion"/>
  </si>
  <si>
    <t>결근</t>
    <phoneticPr fontId="1" type="noConversion"/>
  </si>
  <si>
    <t>출근자수 / 합계</t>
    <phoneticPr fontId="1" type="noConversion"/>
  </si>
  <si>
    <t>월</t>
  </si>
  <si>
    <t>화</t>
  </si>
  <si>
    <t>수</t>
  </si>
  <si>
    <t>목</t>
  </si>
  <si>
    <t>금</t>
  </si>
  <si>
    <t>토</t>
  </si>
  <si>
    <t>일</t>
  </si>
  <si>
    <t>F</t>
    <phoneticPr fontId="1" type="noConversion"/>
  </si>
  <si>
    <t>잔여일수</t>
    <phoneticPr fontId="1" type="noConversion"/>
  </si>
  <si>
    <t>사용내역▶
(날짜표시)</t>
    <phoneticPr fontId="1" type="noConversion"/>
  </si>
  <si>
    <t>근무자</t>
    <phoneticPr fontId="1" type="noConversion"/>
  </si>
  <si>
    <t>연장/시차</t>
    <phoneticPr fontId="1" type="noConversion"/>
  </si>
  <si>
    <t>B</t>
    <phoneticPr fontId="1" type="noConversion"/>
  </si>
  <si>
    <t>연차</t>
    <phoneticPr fontId="1" type="noConversion"/>
  </si>
  <si>
    <t>경조</t>
    <phoneticPr fontId="1" type="noConversion"/>
  </si>
  <si>
    <t>교육</t>
    <phoneticPr fontId="1" type="noConversion"/>
  </si>
  <si>
    <t>매장명</t>
    <phoneticPr fontId="1" type="noConversion"/>
  </si>
  <si>
    <r>
      <rPr>
        <b/>
        <u/>
        <sz val="11"/>
        <color rgb="FF0000FF"/>
        <rFont val="맑은 고딕"/>
        <family val="3"/>
        <charset val="129"/>
        <scheme val="minor"/>
      </rPr>
      <t xml:space="preserve">●작성시 유의사항 </t>
    </r>
    <r>
      <rPr>
        <b/>
        <sz val="11"/>
        <color theme="1"/>
        <rFont val="맑은 고딕"/>
        <family val="3"/>
        <charset val="129"/>
        <scheme val="minor"/>
      </rPr>
      <t xml:space="preserve">
*실근무표시    ▶</t>
    </r>
    <r>
      <rPr>
        <sz val="11"/>
        <color theme="1"/>
        <rFont val="맑은 고딕"/>
        <family val="3"/>
        <charset val="129"/>
        <scheme val="minor"/>
      </rPr>
      <t xml:space="preserve"> "A,B,C,F 기입 (※F는 풀근무 시 기입 하며, 풀근무로 인한 연장시간 밑에 표시)</t>
    </r>
    <r>
      <rPr>
        <b/>
        <sz val="11"/>
        <color theme="1"/>
        <rFont val="맑은 고딕"/>
        <family val="3"/>
        <charset val="129"/>
        <scheme val="minor"/>
      </rPr>
      <t xml:space="preserve">
*유급휴무표시 ▶</t>
    </r>
    <r>
      <rPr>
        <sz val="11"/>
        <color theme="1"/>
        <rFont val="맑은 고딕"/>
        <family val="3"/>
        <charset val="129"/>
        <scheme val="minor"/>
      </rPr>
      <t xml:space="preserve"> "휴무" 기입  (※만근자가 아닌경우, 실근무+연차+교육 3일당 유급휴무 1일로 산정하며 , 추가 휴무시는 결근으로 표시)</t>
    </r>
    <r>
      <rPr>
        <b/>
        <sz val="11"/>
        <color theme="1"/>
        <rFont val="맑은 고딕"/>
        <family val="3"/>
        <charset val="129"/>
        <scheme val="minor"/>
      </rPr>
      <t xml:space="preserve">
*연차휴가표시 ▶ </t>
    </r>
    <r>
      <rPr>
        <sz val="11"/>
        <color theme="1"/>
        <rFont val="맑은 고딕"/>
        <family val="3"/>
        <charset val="129"/>
        <scheme val="minor"/>
      </rPr>
      <t xml:space="preserve">"연차" 기입
</t>
    </r>
    <r>
      <rPr>
        <b/>
        <sz val="11"/>
        <color theme="1"/>
        <rFont val="맑은 고딕"/>
        <family val="3"/>
        <charset val="129"/>
        <scheme val="minor"/>
      </rPr>
      <t>*경조휴가표시</t>
    </r>
    <r>
      <rPr>
        <sz val="11"/>
        <color theme="1"/>
        <rFont val="맑은 고딕"/>
        <family val="3"/>
        <charset val="129"/>
        <scheme val="minor"/>
      </rPr>
      <t xml:space="preserve"> ▶ "경조" 기입  (※셀메모 "사유" 입력)</t>
    </r>
    <r>
      <rPr>
        <b/>
        <sz val="11"/>
        <color theme="1"/>
        <rFont val="맑은 고딕"/>
        <family val="3"/>
        <charset val="129"/>
        <scheme val="minor"/>
      </rPr>
      <t xml:space="preserve">
*교육표시       ▶</t>
    </r>
    <r>
      <rPr>
        <sz val="11"/>
        <color theme="1"/>
        <rFont val="맑은 고딕"/>
        <family val="3"/>
        <charset val="129"/>
        <scheme val="minor"/>
      </rPr>
      <t xml:space="preserve"> "교육" 기입  (※셀메모 '교육명' 입력)
</t>
    </r>
    <r>
      <rPr>
        <b/>
        <sz val="11"/>
        <color theme="1"/>
        <rFont val="맑은 고딕"/>
        <family val="3"/>
        <charset val="129"/>
        <scheme val="minor"/>
      </rPr>
      <t>*결근표시       ▶</t>
    </r>
    <r>
      <rPr>
        <sz val="11"/>
        <color theme="1"/>
        <rFont val="맑은 고딕"/>
        <family val="3"/>
        <charset val="129"/>
        <scheme val="minor"/>
      </rPr>
      <t xml:space="preserve"> "결근" 기입  (※셀메모 '사유' 입력)</t>
    </r>
    <phoneticPr fontId="1" type="noConversion"/>
  </si>
  <si>
    <t>경조
휴가
일수</t>
    <phoneticPr fontId="1" type="noConversion"/>
  </si>
  <si>
    <t>총
일수</t>
    <phoneticPr fontId="1" type="noConversion"/>
  </si>
  <si>
    <t>잔여일수</t>
    <phoneticPr fontId="1" type="noConversion"/>
  </si>
  <si>
    <t>사용내역▶
(날짜표시)</t>
    <phoneticPr fontId="1" type="noConversion"/>
  </si>
  <si>
    <t>기타</t>
    <phoneticPr fontId="1" type="noConversion"/>
  </si>
  <si>
    <t>연차관리
(입사일 :                )</t>
    <phoneticPr fontId="1" type="noConversion"/>
  </si>
  <si>
    <t>매니저</t>
    <phoneticPr fontId="1" type="noConversion"/>
  </si>
  <si>
    <t>사원</t>
    <phoneticPr fontId="1" type="noConversion"/>
  </si>
  <si>
    <t>신입</t>
    <phoneticPr fontId="1" type="noConversion"/>
  </si>
  <si>
    <t>지각,조퇴,연장,시차적용 등 합계</t>
    <phoneticPr fontId="1" type="noConversion"/>
  </si>
  <si>
    <t>담당확인1</t>
    <phoneticPr fontId="1" type="noConversion"/>
  </si>
  <si>
    <t>매니저</t>
    <phoneticPr fontId="1" type="noConversion"/>
  </si>
  <si>
    <t>사원</t>
    <phoneticPr fontId="1" type="noConversion"/>
  </si>
  <si>
    <t>신입</t>
    <phoneticPr fontId="1" type="noConversion"/>
  </si>
  <si>
    <r>
      <rPr>
        <b/>
        <u/>
        <sz val="10"/>
        <color rgb="FF0000FF"/>
        <rFont val="맑은 고딕"/>
        <family val="3"/>
        <charset val="129"/>
        <scheme val="minor"/>
      </rPr>
      <t xml:space="preserve">●작성시 유의사항 </t>
    </r>
    <r>
      <rPr>
        <b/>
        <sz val="10"/>
        <color theme="1"/>
        <rFont val="맑은 고딕"/>
        <family val="3"/>
        <charset val="129"/>
        <scheme val="minor"/>
      </rPr>
      <t xml:space="preserve">
*실근무표시    ▶ </t>
    </r>
    <r>
      <rPr>
        <sz val="10"/>
        <color theme="1"/>
        <rFont val="맑은 고딕"/>
        <family val="3"/>
        <charset val="129"/>
        <scheme val="minor"/>
      </rPr>
      <t>"A,B,C,F"기입</t>
    </r>
    <r>
      <rPr>
        <b/>
        <sz val="10"/>
        <color theme="1"/>
        <rFont val="맑은 고딕"/>
        <family val="3"/>
        <charset val="129"/>
        <scheme val="minor"/>
      </rPr>
      <t xml:space="preserve">
*유급휴무표시 ▶</t>
    </r>
    <r>
      <rPr>
        <sz val="10"/>
        <color theme="1"/>
        <rFont val="맑은 고딕"/>
        <family val="3"/>
        <charset val="129"/>
        <scheme val="minor"/>
      </rPr>
      <t xml:space="preserve"> "휴무" 기입  (※만근자가 아닌경우, 실근무 3일당 유급휴무 1일로 산정하며 , 추가 휴무시는 결근으로 표시)</t>
    </r>
    <r>
      <rPr>
        <b/>
        <sz val="10"/>
        <color theme="1"/>
        <rFont val="맑은 고딕"/>
        <family val="3"/>
        <charset val="129"/>
        <scheme val="minor"/>
      </rPr>
      <t xml:space="preserve">
*연차휴가표시 ▶ </t>
    </r>
    <r>
      <rPr>
        <sz val="10"/>
        <color theme="1"/>
        <rFont val="맑은 고딕"/>
        <family val="3"/>
        <charset val="129"/>
        <scheme val="minor"/>
      </rPr>
      <t xml:space="preserve">"연차" 기입
</t>
    </r>
    <r>
      <rPr>
        <b/>
        <sz val="10"/>
        <color theme="1"/>
        <rFont val="맑은 고딕"/>
        <family val="3"/>
        <charset val="129"/>
        <scheme val="minor"/>
      </rPr>
      <t>*경조휴가표시</t>
    </r>
    <r>
      <rPr>
        <sz val="10"/>
        <color theme="1"/>
        <rFont val="맑은 고딕"/>
        <family val="3"/>
        <charset val="129"/>
        <scheme val="minor"/>
      </rPr>
      <t xml:space="preserve"> ▶ "경조" 기입  (※셀메모 "사유" 입력)</t>
    </r>
    <r>
      <rPr>
        <b/>
        <sz val="10"/>
        <color theme="1"/>
        <rFont val="맑은 고딕"/>
        <family val="3"/>
        <charset val="129"/>
        <scheme val="minor"/>
      </rPr>
      <t xml:space="preserve">
*교육표시       ▶</t>
    </r>
    <r>
      <rPr>
        <sz val="10"/>
        <color theme="1"/>
        <rFont val="맑은 고딕"/>
        <family val="3"/>
        <charset val="129"/>
        <scheme val="minor"/>
      </rPr>
      <t xml:space="preserve"> "교육" 기입  (※셀메모 '교육명' 입력)
</t>
    </r>
    <r>
      <rPr>
        <b/>
        <sz val="10"/>
        <color theme="1"/>
        <rFont val="맑은 고딕"/>
        <family val="3"/>
        <charset val="129"/>
        <scheme val="minor"/>
      </rPr>
      <t>*결근표시       ▶</t>
    </r>
    <r>
      <rPr>
        <sz val="10"/>
        <color theme="1"/>
        <rFont val="맑은 고딕"/>
        <family val="3"/>
        <charset val="129"/>
        <scheme val="minor"/>
      </rPr>
      <t xml:space="preserve"> "결근" 기입  (※셀메모 '사유' 입력)</t>
    </r>
    <phoneticPr fontId="1" type="noConversion"/>
  </si>
  <si>
    <t>발생예정</t>
    <phoneticPr fontId="1" type="noConversion"/>
  </si>
  <si>
    <t>발생예정</t>
    <phoneticPr fontId="1" type="noConversion"/>
  </si>
  <si>
    <t>휴무</t>
  </si>
  <si>
    <t>A</t>
    <phoneticPr fontId="1" type="noConversion"/>
  </si>
  <si>
    <t>B</t>
    <phoneticPr fontId="1" type="noConversion"/>
  </si>
  <si>
    <t>C</t>
    <phoneticPr fontId="1" type="noConversion"/>
  </si>
  <si>
    <t>연차관리
(입사일 :  2025.11.25)</t>
    <phoneticPr fontId="1" type="noConversion"/>
  </si>
  <si>
    <t>6월</t>
    <phoneticPr fontId="1" type="noConversion"/>
  </si>
  <si>
    <t>(6)월 월간일정표</t>
    <phoneticPr fontId="1" type="noConversion"/>
  </si>
  <si>
    <t>경복궁청주공항</t>
    <phoneticPr fontId="1" type="noConversion"/>
  </si>
  <si>
    <t>곽선옥</t>
    <phoneticPr fontId="1" type="noConversion"/>
  </si>
  <si>
    <t>연차관리
(입사일 :  )</t>
    <phoneticPr fontId="1" type="noConversion"/>
  </si>
  <si>
    <t>최지현</t>
    <phoneticPr fontId="1" type="noConversion"/>
  </si>
  <si>
    <t>김옥실(려령)</t>
    <phoneticPr fontId="1" type="noConversion"/>
  </si>
  <si>
    <t>연차관리
(입사일 :  )</t>
    <phoneticPr fontId="1" type="noConversion"/>
  </si>
  <si>
    <t>05:00-23시</t>
    <phoneticPr fontId="1" type="noConversion"/>
  </si>
  <si>
    <t>07시-16시</t>
    <phoneticPr fontId="1" type="noConversion"/>
  </si>
  <si>
    <t>14시-23시</t>
    <phoneticPr fontId="1" type="noConversion"/>
  </si>
  <si>
    <t>10시-19시</t>
    <phoneticPr fontId="1" type="noConversion"/>
  </si>
  <si>
    <t>월</t>
    <phoneticPr fontId="1" type="noConversion"/>
  </si>
  <si>
    <t>C</t>
  </si>
  <si>
    <t>C</t>
    <phoneticPr fontId="1" type="noConversion"/>
  </si>
  <si>
    <t>A</t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</si>
  <si>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</si>
  <si>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</si>
  <si>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</si>
  <si>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</si>
  <si>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B</t>
  </si>
  <si>
    <t>A</t>
    <phoneticPr fontId="1" type="noConversion"/>
  </si>
  <si>
    <t>C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</si>
  <si>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</si>
  <si>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</si>
  <si>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</si>
  <si>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</si>
  <si>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연차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</si>
</sst>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General&quot;일&quot;"/>
    <numFmt numFmtId="177" formatCode="General&quot;시간&quot;"/>
    <numFmt numFmtId="178" formatCode="General&quot;명&quot;"/>
    <numFmt numFmtId="179" formatCode="m&quot;/&quot;d;@"/>
    <numFmt numFmtId="180" formatCode="#,##0_ ;[Red]\-#,##0\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11"/>
      <color rgb="FF0000FF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25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u/>
      <sz val="10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auto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6" fontId="14" fillId="4" borderId="16" xfId="0" applyNumberFormat="1" applyFont="1" applyFill="1" applyBorder="1" applyAlignment="1">
      <alignment horizontal="center" vertical="center"/>
    </xf>
    <xf numFmtId="176" fontId="14" fillId="4" borderId="17" xfId="0" applyNumberFormat="1" applyFont="1" applyFill="1" applyBorder="1" applyAlignment="1">
      <alignment horizontal="center" vertical="center"/>
    </xf>
    <xf numFmtId="176" fontId="14" fillId="4" borderId="18" xfId="0" applyNumberFormat="1" applyFont="1" applyFill="1" applyBorder="1" applyAlignment="1">
      <alignment horizontal="center" vertical="center"/>
    </xf>
    <xf numFmtId="177" fontId="15" fillId="4" borderId="13" xfId="0" applyNumberFormat="1" applyFont="1" applyFill="1" applyBorder="1" applyAlignment="1">
      <alignment horizontal="center" vertical="center"/>
    </xf>
    <xf numFmtId="176" fontId="15" fillId="4" borderId="24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4" borderId="7" xfId="0" applyNumberFormat="1" applyFont="1" applyFill="1" applyBorder="1" applyAlignment="1">
      <alignment horizontal="center" vertical="center"/>
    </xf>
    <xf numFmtId="176" fontId="15" fillId="4" borderId="12" xfId="0" applyNumberFormat="1" applyFont="1" applyFill="1" applyBorder="1" applyAlignment="1">
      <alignment horizontal="center" vertical="center"/>
    </xf>
    <xf numFmtId="176" fontId="8" fillId="4" borderId="44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8" fillId="4" borderId="6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9" fontId="20" fillId="0" borderId="57" xfId="0" applyNumberFormat="1" applyFont="1" applyBorder="1" applyAlignment="1">
      <alignment horizontal="center" vertical="center"/>
    </xf>
    <xf numFmtId="179" fontId="20" fillId="0" borderId="56" xfId="0" applyNumberFormat="1" applyFont="1" applyBorder="1" applyAlignment="1">
      <alignment horizontal="center" vertical="center"/>
    </xf>
    <xf numFmtId="179" fontId="20" fillId="0" borderId="59" xfId="0" applyNumberFormat="1" applyFont="1" applyBorder="1" applyAlignment="1">
      <alignment horizontal="center" vertical="center"/>
    </xf>
    <xf numFmtId="179" fontId="21" fillId="0" borderId="57" xfId="0" applyNumberFormat="1" applyFont="1" applyFill="1" applyBorder="1" applyAlignment="1">
      <alignment horizontal="center" vertical="center" wrapText="1"/>
    </xf>
    <xf numFmtId="179" fontId="21" fillId="0" borderId="57" xfId="0" applyNumberFormat="1" applyFont="1" applyFill="1" applyBorder="1" applyAlignment="1">
      <alignment horizontal="center" vertical="center"/>
    </xf>
    <xf numFmtId="179" fontId="21" fillId="0" borderId="58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18" fillId="0" borderId="52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9" fontId="20" fillId="0" borderId="72" xfId="0" applyNumberFormat="1" applyFont="1" applyBorder="1" applyAlignment="1">
      <alignment horizontal="center" vertical="center"/>
    </xf>
    <xf numFmtId="179" fontId="21" fillId="0" borderId="72" xfId="0" applyNumberFormat="1" applyFont="1" applyFill="1" applyBorder="1" applyAlignment="1">
      <alignment horizontal="center" vertical="center" wrapText="1"/>
    </xf>
    <xf numFmtId="179" fontId="21" fillId="0" borderId="72" xfId="0" applyNumberFormat="1" applyFont="1" applyFill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179" fontId="20" fillId="0" borderId="44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20" fontId="0" fillId="0" borderId="41" xfId="0" applyNumberForma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22" fillId="0" borderId="73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/>
    </xf>
    <xf numFmtId="180" fontId="19" fillId="0" borderId="56" xfId="0" applyNumberFormat="1" applyFont="1" applyBorder="1" applyAlignment="1">
      <alignment horizontal="center" vertical="center"/>
    </xf>
    <xf numFmtId="180" fontId="19" fillId="0" borderId="55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180" fontId="19" fillId="0" borderId="54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22" fillId="8" borderId="25" xfId="0" applyFont="1" applyFill="1" applyBorder="1" applyAlignment="1">
      <alignment horizontal="center" vertical="center" wrapText="1"/>
    </xf>
    <xf numFmtId="0" fontId="22" fillId="8" borderId="5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/>
    </xf>
    <xf numFmtId="0" fontId="26" fillId="0" borderId="29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180" fontId="19" fillId="0" borderId="43" xfId="0" applyNumberFormat="1" applyFont="1" applyBorder="1" applyAlignment="1">
      <alignment horizontal="center" vertical="center"/>
    </xf>
    <xf numFmtId="180" fontId="19" fillId="0" borderId="7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80" fontId="19" fillId="0" borderId="1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78" fontId="14" fillId="9" borderId="16" xfId="0" applyNumberFormat="1" applyFont="1" applyFill="1" applyBorder="1" applyAlignment="1">
      <alignment horizontal="center" vertical="center"/>
    </xf>
    <xf numFmtId="178" fontId="14" fillId="9" borderId="17" xfId="0" applyNumberFormat="1" applyFont="1" applyFill="1" applyBorder="1" applyAlignment="1">
      <alignment horizontal="center" vertical="center"/>
    </xf>
    <xf numFmtId="178" fontId="14" fillId="9" borderId="18" xfId="0" applyNumberFormat="1" applyFont="1" applyFill="1" applyBorder="1" applyAlignment="1">
      <alignment horizontal="center" vertical="center"/>
    </xf>
    <xf numFmtId="178" fontId="14" fillId="9" borderId="4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O75"/>
  <sheetViews>
    <sheetView showGridLines="0" tabSelected="1" view="pageBreakPreview" topLeftCell="A6" zoomScale="68" zoomScaleNormal="68" zoomScaleSheetLayoutView="68" workbookViewId="0">
      <selection activeCell="AG14" sqref="AG14"/>
    </sheetView>
  </sheetViews>
  <sheetFormatPr defaultRowHeight="17.399999999999999" x14ac:dyDescent="0.4"/>
  <cols>
    <col min="1" max="1" width="5.3984375" style="1" customWidth="1"/>
    <col min="2" max="2" width="13.19921875" style="1" customWidth="1"/>
    <col min="3" max="3" width="16.8984375" style="1" customWidth="1"/>
    <col min="4" max="39" width="5.8984375" style="1" customWidth="1"/>
  </cols>
  <sheetData>
    <row r="1" spans="1:67" ht="57" customHeight="1" thickBot="1" x14ac:dyDescent="0.45">
      <c r="A1" s="97" t="s">
        <v>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O1" s="18" t="s">
        <v>43</v>
      </c>
      <c r="AP1" s="19" t="s">
        <v>44</v>
      </c>
      <c r="AQ1" s="19" t="s">
        <v>45</v>
      </c>
      <c r="AR1" s="19" t="s">
        <v>7</v>
      </c>
      <c r="AS1" s="19" t="s">
        <v>8</v>
      </c>
      <c r="AT1" s="19" t="s">
        <v>9</v>
      </c>
      <c r="AU1" s="19" t="s">
        <v>12</v>
      </c>
    </row>
    <row r="2" spans="1:67" ht="24" customHeight="1" thickBot="1" x14ac:dyDescent="0.45">
      <c r="H2" s="2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AO2" s="20" t="s">
        <v>14</v>
      </c>
      <c r="AP2" s="20" t="s">
        <v>31</v>
      </c>
      <c r="AQ2" s="20" t="s">
        <v>15</v>
      </c>
      <c r="AR2" s="29" t="s">
        <v>26</v>
      </c>
      <c r="AS2" s="29" t="s">
        <v>16</v>
      </c>
      <c r="AT2" s="20" t="s">
        <v>32</v>
      </c>
      <c r="AU2" s="20" t="s">
        <v>33</v>
      </c>
      <c r="AV2" s="20" t="s">
        <v>34</v>
      </c>
      <c r="AW2" s="20" t="s">
        <v>17</v>
      </c>
    </row>
    <row r="3" spans="1:67" s="6" customFormat="1" ht="38.25" customHeight="1" thickTop="1" thickBot="1" x14ac:dyDescent="0.45">
      <c r="A3" s="100" t="s">
        <v>35</v>
      </c>
      <c r="B3" s="100"/>
      <c r="C3" s="60" t="s">
        <v>61</v>
      </c>
      <c r="D3" s="1"/>
      <c r="E3" s="106" t="s">
        <v>36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8"/>
      <c r="AD3" s="14"/>
      <c r="AE3" s="14"/>
      <c r="AF3" s="14"/>
      <c r="AG3" s="14"/>
      <c r="AH3" s="5"/>
      <c r="AI3" s="8"/>
      <c r="AJ3" s="101" t="s">
        <v>47</v>
      </c>
      <c r="AK3" s="102"/>
      <c r="AL3" s="103"/>
      <c r="AM3" s="104"/>
      <c r="AP3" s="73" t="s">
        <v>16</v>
      </c>
    </row>
    <row r="4" spans="1:67" s="6" customFormat="1" ht="38.25" customHeight="1" thickTop="1" thickBot="1" x14ac:dyDescent="0.45">
      <c r="A4" s="105" t="s">
        <v>10</v>
      </c>
      <c r="B4" s="105"/>
      <c r="C4" s="59" t="s">
        <v>62</v>
      </c>
      <c r="D4" s="1"/>
      <c r="E4" s="109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1"/>
      <c r="AD4" s="14"/>
      <c r="AE4" s="14"/>
      <c r="AF4" s="10"/>
      <c r="AG4" s="10"/>
      <c r="AH4" s="10"/>
      <c r="AI4" s="5"/>
      <c r="AJ4" s="10"/>
      <c r="AK4" s="10"/>
      <c r="AL4" s="10"/>
      <c r="AM4" s="10"/>
    </row>
    <row r="5" spans="1:67" s="6" customFormat="1" ht="48.75" customHeight="1" thickBot="1" x14ac:dyDescent="0.45">
      <c r="A5" s="5"/>
      <c r="B5" s="5"/>
      <c r="C5" s="5"/>
      <c r="D5" s="1"/>
      <c r="E5" s="112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4"/>
      <c r="AD5" s="14"/>
      <c r="AE5" s="14"/>
      <c r="AF5" s="14"/>
      <c r="AG5" s="14"/>
      <c r="AH5" s="5"/>
      <c r="AI5" s="51"/>
      <c r="AJ5" s="10"/>
      <c r="AK5" s="10"/>
      <c r="AL5" s="10"/>
      <c r="AM5" s="10"/>
    </row>
    <row r="6" spans="1:67" s="6" customFormat="1" ht="38.25" customHeight="1" thickTop="1" thickBot="1" x14ac:dyDescent="0.45">
      <c r="A6" s="5"/>
      <c r="B6" s="5"/>
      <c r="C6" s="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5"/>
      <c r="AI6" s="51"/>
      <c r="AJ6" s="10"/>
      <c r="AK6" s="10"/>
      <c r="AL6" s="10"/>
      <c r="AM6" s="10"/>
    </row>
    <row r="7" spans="1:67" s="6" customFormat="1" ht="30.75" customHeight="1" thickBot="1" x14ac:dyDescent="0.45">
      <c r="A7" s="8"/>
      <c r="B7" s="8"/>
      <c r="C7" s="8"/>
      <c r="D7" s="118" t="s">
        <v>59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"/>
      <c r="AI7" s="11"/>
      <c r="AJ7" s="11"/>
      <c r="AK7" s="11"/>
      <c r="AL7" s="12"/>
      <c r="AM7" s="12"/>
    </row>
    <row r="8" spans="1:67" ht="33.75" customHeight="1" thickTop="1" thickBot="1" x14ac:dyDescent="0.45">
      <c r="A8" s="86" t="s">
        <v>0</v>
      </c>
      <c r="B8" s="121" t="s">
        <v>29</v>
      </c>
      <c r="C8" s="123" t="s">
        <v>6</v>
      </c>
      <c r="D8" s="156">
        <v>1</v>
      </c>
      <c r="E8" s="156">
        <v>2</v>
      </c>
      <c r="F8" s="157">
        <v>3</v>
      </c>
      <c r="G8" s="156">
        <v>4</v>
      </c>
      <c r="H8" s="156">
        <v>5</v>
      </c>
      <c r="I8" s="157">
        <v>6</v>
      </c>
      <c r="J8" s="157">
        <v>7</v>
      </c>
      <c r="K8" s="156">
        <v>8</v>
      </c>
      <c r="L8" s="156">
        <v>9</v>
      </c>
      <c r="M8" s="156">
        <v>10</v>
      </c>
      <c r="N8" s="156">
        <v>11</v>
      </c>
      <c r="O8" s="156">
        <v>12</v>
      </c>
      <c r="P8" s="157">
        <v>13</v>
      </c>
      <c r="Q8" s="157">
        <v>14</v>
      </c>
      <c r="R8" s="156">
        <v>15</v>
      </c>
      <c r="S8" s="156">
        <v>16</v>
      </c>
      <c r="T8" s="156">
        <v>17</v>
      </c>
      <c r="U8" s="156">
        <v>18</v>
      </c>
      <c r="V8" s="156">
        <v>19</v>
      </c>
      <c r="W8" s="157">
        <v>20</v>
      </c>
      <c r="X8" s="157">
        <v>21</v>
      </c>
      <c r="Y8" s="156">
        <v>22</v>
      </c>
      <c r="Z8" s="156">
        <v>23</v>
      </c>
      <c r="AA8" s="156">
        <v>24</v>
      </c>
      <c r="AB8" s="156">
        <v>25</v>
      </c>
      <c r="AC8" s="156">
        <v>26</v>
      </c>
      <c r="AD8" s="157">
        <v>27</v>
      </c>
      <c r="AE8" s="157">
        <v>28</v>
      </c>
      <c r="AF8" s="156">
        <v>29</v>
      </c>
      <c r="AG8" s="156">
        <v>30</v>
      </c>
      <c r="AH8" s="125" t="s">
        <v>2</v>
      </c>
      <c r="AI8" s="127" t="s">
        <v>3</v>
      </c>
      <c r="AJ8" s="127" t="s">
        <v>5</v>
      </c>
      <c r="AK8" s="129" t="s">
        <v>37</v>
      </c>
      <c r="AL8" s="127" t="s">
        <v>4</v>
      </c>
      <c r="AM8" s="132" t="s">
        <v>38</v>
      </c>
      <c r="AQ8" s="117" t="s">
        <v>51</v>
      </c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8"/>
    </row>
    <row r="9" spans="1:67" ht="27.75" customHeight="1" thickBot="1" x14ac:dyDescent="0.45">
      <c r="A9" s="120"/>
      <c r="B9" s="122"/>
      <c r="C9" s="124"/>
      <c r="D9" s="158" t="s">
        <v>71</v>
      </c>
      <c r="E9" s="158" t="s">
        <v>20</v>
      </c>
      <c r="F9" s="159" t="s">
        <v>21</v>
      </c>
      <c r="G9" s="158" t="s">
        <v>22</v>
      </c>
      <c r="H9" s="158" t="s">
        <v>23</v>
      </c>
      <c r="I9" s="159" t="s">
        <v>24</v>
      </c>
      <c r="J9" s="159" t="s">
        <v>25</v>
      </c>
      <c r="K9" s="158" t="s">
        <v>19</v>
      </c>
      <c r="L9" s="158" t="s">
        <v>20</v>
      </c>
      <c r="M9" s="158" t="s">
        <v>21</v>
      </c>
      <c r="N9" s="158" t="s">
        <v>22</v>
      </c>
      <c r="O9" s="158" t="s">
        <v>23</v>
      </c>
      <c r="P9" s="159" t="s">
        <v>24</v>
      </c>
      <c r="Q9" s="159" t="s">
        <v>25</v>
      </c>
      <c r="R9" s="158" t="s">
        <v>19</v>
      </c>
      <c r="S9" s="158" t="s">
        <v>20</v>
      </c>
      <c r="T9" s="158" t="s">
        <v>21</v>
      </c>
      <c r="U9" s="158" t="s">
        <v>22</v>
      </c>
      <c r="V9" s="158" t="s">
        <v>23</v>
      </c>
      <c r="W9" s="159" t="s">
        <v>24</v>
      </c>
      <c r="X9" s="159" t="s">
        <v>25</v>
      </c>
      <c r="Y9" s="158" t="s">
        <v>19</v>
      </c>
      <c r="Z9" s="158" t="s">
        <v>20</v>
      </c>
      <c r="AA9" s="158" t="s">
        <v>21</v>
      </c>
      <c r="AB9" s="158" t="s">
        <v>22</v>
      </c>
      <c r="AC9" s="158" t="s">
        <v>23</v>
      </c>
      <c r="AD9" s="159" t="s">
        <v>24</v>
      </c>
      <c r="AE9" s="159" t="s">
        <v>25</v>
      </c>
      <c r="AF9" s="158" t="s">
        <v>19</v>
      </c>
      <c r="AG9" s="158" t="s">
        <v>20</v>
      </c>
      <c r="AH9" s="126"/>
      <c r="AI9" s="128"/>
      <c r="AJ9" s="128"/>
      <c r="AK9" s="130"/>
      <c r="AL9" s="131"/>
      <c r="AM9" s="133"/>
      <c r="AQ9" s="109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1"/>
    </row>
    <row r="10" spans="1:67" s="7" customFormat="1" ht="40.5" customHeight="1" thickTop="1" thickBot="1" x14ac:dyDescent="0.45">
      <c r="A10" s="134">
        <v>1</v>
      </c>
      <c r="B10" s="155" t="s">
        <v>62</v>
      </c>
      <c r="C10" s="21" t="s">
        <v>48</v>
      </c>
      <c r="D10" s="71" t="s">
        <v>54</v>
      </c>
      <c r="E10" s="71" t="s">
        <v>54</v>
      </c>
      <c r="F10" s="30" t="s">
        <v>72</v>
      </c>
      <c r="G10" s="71" t="s">
        <v>74</v>
      </c>
      <c r="H10" s="71" t="s">
        <v>54</v>
      </c>
      <c r="I10" s="30" t="s">
        <v>79</v>
      </c>
      <c r="J10" s="71" t="s">
        <v>74</v>
      </c>
      <c r="K10" s="71" t="s">
        <v>54</v>
      </c>
      <c r="L10" s="71" t="s">
        <v>72</v>
      </c>
      <c r="M10" s="71" t="s">
        <v>79</v>
      </c>
      <c r="N10" s="30" t="s">
        <v>74</v>
      </c>
      <c r="O10" s="75" t="s">
        <v>74</v>
      </c>
      <c r="P10" s="75" t="s">
        <v>54</v>
      </c>
      <c r="Q10" s="30" t="s">
        <v>54</v>
      </c>
      <c r="R10" s="75" t="s">
        <v>82</v>
      </c>
      <c r="S10" s="75" t="s">
        <v>84</v>
      </c>
      <c r="T10" s="75" t="s">
        <v>73</v>
      </c>
      <c r="U10" s="30" t="s">
        <v>54</v>
      </c>
      <c r="V10" s="75" t="s">
        <v>77</v>
      </c>
      <c r="W10" s="30" t="s">
        <v>86</v>
      </c>
      <c r="X10" s="75" t="s">
        <v>86</v>
      </c>
      <c r="Y10" s="75" t="s">
        <v>78</v>
      </c>
      <c r="Z10" s="75" t="s">
        <v>77</v>
      </c>
      <c r="AA10" s="75" t="s">
        <v>76</v>
      </c>
      <c r="AB10" s="30" t="s">
        <v>54</v>
      </c>
      <c r="AC10" s="75" t="s">
        <v>75</v>
      </c>
      <c r="AD10" s="75" t="s">
        <v>75</v>
      </c>
      <c r="AE10" s="75" t="s">
        <v>54</v>
      </c>
      <c r="AF10" s="75" t="s">
        <v>73</v>
      </c>
      <c r="AG10" s="75" t="s">
        <v>73</v>
      </c>
      <c r="AH10" s="22">
        <f>COUNTIF($D10:$AG10,"A")+COUNTIF($D10:$AG10,"B")+COUNTIF($D10:$AG10,"C")+COUNTIF($D10:$AG10,"F")</f>
        <v>19</v>
      </c>
      <c r="AI10" s="23">
        <f>COUNTIF($D10:$AG10,"휴무")</f>
        <v>9</v>
      </c>
      <c r="AJ10" s="23">
        <f>COUNTIF($D10:$AG10,"연차")</f>
        <v>2</v>
      </c>
      <c r="AK10" s="23">
        <f>COUNTIF($D10:$AG10,"경조")</f>
        <v>0</v>
      </c>
      <c r="AL10" s="23">
        <f>COUNTIF($D10:$AG10,"교육")</f>
        <v>0</v>
      </c>
      <c r="AM10" s="28">
        <f>SUM(AH10:AL10)</f>
        <v>30</v>
      </c>
      <c r="AQ10" s="112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4"/>
    </row>
    <row r="11" spans="1:67" ht="34.5" customHeight="1" thickTop="1" thickBot="1" x14ac:dyDescent="0.45">
      <c r="A11" s="135"/>
      <c r="B11" s="39" t="s">
        <v>30</v>
      </c>
      <c r="C11" s="40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74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/>
      <c r="AC11" s="50"/>
      <c r="AD11" s="48"/>
      <c r="AE11" s="48"/>
      <c r="AF11" s="72"/>
      <c r="AG11" s="72"/>
      <c r="AH11" s="89" t="s">
        <v>46</v>
      </c>
      <c r="AI11" s="90"/>
      <c r="AJ11" s="90"/>
      <c r="AK11" s="90"/>
      <c r="AL11" s="90"/>
      <c r="AM11" s="27">
        <f>SUM(C11:AB11)</f>
        <v>0</v>
      </c>
    </row>
    <row r="12" spans="1:67" ht="34.5" customHeight="1" x14ac:dyDescent="0.4">
      <c r="A12" s="136"/>
      <c r="B12" s="91" t="s">
        <v>63</v>
      </c>
      <c r="C12" s="92"/>
      <c r="D12" s="93"/>
      <c r="E12" s="81"/>
      <c r="F12" s="94"/>
      <c r="G12" s="83"/>
      <c r="H12" s="80"/>
      <c r="I12" s="81"/>
      <c r="J12" s="82"/>
      <c r="K12" s="83"/>
      <c r="L12" s="80"/>
      <c r="M12" s="81"/>
      <c r="N12" s="82"/>
      <c r="O12" s="83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2"/>
      <c r="AC12" s="43"/>
      <c r="AD12" s="41"/>
      <c r="AE12" s="41"/>
      <c r="AF12" s="41"/>
      <c r="AG12" s="41"/>
      <c r="AH12" s="44"/>
      <c r="AI12" s="45"/>
      <c r="AJ12" s="45"/>
      <c r="AK12" s="45"/>
      <c r="AL12" s="45"/>
      <c r="AM12" s="46"/>
    </row>
    <row r="13" spans="1:67" ht="39" customHeight="1" thickBot="1" x14ac:dyDescent="0.45">
      <c r="A13" s="137"/>
      <c r="B13" s="84" t="s">
        <v>1</v>
      </c>
      <c r="C13" s="85"/>
      <c r="D13" s="138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40"/>
      <c r="AC13" s="95"/>
      <c r="AD13" s="96"/>
      <c r="AE13" s="54"/>
      <c r="AF13" s="55"/>
      <c r="AG13" s="56"/>
      <c r="AH13" s="57"/>
      <c r="AI13" s="57"/>
      <c r="AJ13" s="57"/>
      <c r="AK13" s="57"/>
      <c r="AL13" s="57"/>
      <c r="AM13" s="58"/>
      <c r="AN13" s="37"/>
    </row>
    <row r="14" spans="1:67" s="7" customFormat="1" ht="38.25" customHeight="1" thickTop="1" x14ac:dyDescent="0.4">
      <c r="A14" s="86">
        <v>2</v>
      </c>
      <c r="B14" s="9" t="s">
        <v>64</v>
      </c>
      <c r="C14" s="9" t="s">
        <v>49</v>
      </c>
      <c r="D14" s="30" t="s">
        <v>74</v>
      </c>
      <c r="E14" s="71" t="s">
        <v>72</v>
      </c>
      <c r="F14" s="71" t="s">
        <v>54</v>
      </c>
      <c r="G14" s="71" t="s">
        <v>74</v>
      </c>
      <c r="H14" s="30" t="s">
        <v>74</v>
      </c>
      <c r="I14" s="71" t="s">
        <v>74</v>
      </c>
      <c r="J14" s="30" t="s">
        <v>54</v>
      </c>
      <c r="K14" s="71" t="s">
        <v>74</v>
      </c>
      <c r="L14" s="71" t="s">
        <v>74</v>
      </c>
      <c r="M14" s="71" t="s">
        <v>72</v>
      </c>
      <c r="N14" s="30" t="s">
        <v>54</v>
      </c>
      <c r="O14" s="71" t="s">
        <v>74</v>
      </c>
      <c r="P14" s="71" t="s">
        <v>74</v>
      </c>
      <c r="Q14" s="71" t="s">
        <v>74</v>
      </c>
      <c r="R14" s="71" t="s">
        <v>83</v>
      </c>
      <c r="S14" s="30" t="s">
        <v>54</v>
      </c>
      <c r="T14" s="30" t="s">
        <v>54</v>
      </c>
      <c r="U14" s="71" t="s">
        <v>84</v>
      </c>
      <c r="V14" s="71" t="s">
        <v>75</v>
      </c>
      <c r="W14" s="71" t="s">
        <v>74</v>
      </c>
      <c r="X14" s="30" t="s">
        <v>74</v>
      </c>
      <c r="Y14" s="71" t="s">
        <v>54</v>
      </c>
      <c r="Z14" s="71" t="s">
        <v>86</v>
      </c>
      <c r="AA14" s="71" t="s">
        <v>72</v>
      </c>
      <c r="AB14" s="30" t="s">
        <v>72</v>
      </c>
      <c r="AC14" s="71" t="s">
        <v>72</v>
      </c>
      <c r="AD14" s="71" t="s">
        <v>54</v>
      </c>
      <c r="AE14" s="71" t="s">
        <v>54</v>
      </c>
      <c r="AF14" s="30" t="s">
        <v>54</v>
      </c>
      <c r="AG14" s="71" t="s">
        <v>72</v>
      </c>
      <c r="AH14" s="38">
        <f>COUNTIF($D14:$AG14,"A")+COUNTIF($D14:$AG14,"B")+COUNTIF($D14:$AG14,"C")+COUNTIF($D14:$AG14,"F")</f>
        <v>20</v>
      </c>
      <c r="AI14" s="32">
        <f>COUNTIF($D14:$AG14,"휴무")</f>
        <v>9</v>
      </c>
      <c r="AJ14" s="32">
        <f>COUNTIF($D14:$AG14,"연차")</f>
        <v>1</v>
      </c>
      <c r="AK14" s="32">
        <f>COUNTIF($D14:$AG14,"경조")</f>
        <v>0</v>
      </c>
      <c r="AL14" s="32">
        <f>COUNTIF($D14:$AG14,"교육")</f>
        <v>0</v>
      </c>
      <c r="AM14" s="33">
        <f>SUM(AH14:AL14)</f>
        <v>30</v>
      </c>
    </row>
    <row r="15" spans="1:67" ht="34.5" customHeight="1" thickBot="1" x14ac:dyDescent="0.45">
      <c r="A15" s="87"/>
      <c r="B15" s="39" t="s">
        <v>30</v>
      </c>
      <c r="C15" s="40"/>
      <c r="D15" s="47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/>
      <c r="AC15" s="50"/>
      <c r="AD15" s="48"/>
      <c r="AE15" s="48"/>
      <c r="AF15" s="48"/>
      <c r="AG15" s="48"/>
      <c r="AH15" s="89" t="s">
        <v>46</v>
      </c>
      <c r="AI15" s="90"/>
      <c r="AJ15" s="90"/>
      <c r="AK15" s="90"/>
      <c r="AL15" s="90"/>
      <c r="AM15" s="27">
        <f>SUM(C15:AB15)</f>
        <v>0</v>
      </c>
    </row>
    <row r="16" spans="1:67" ht="34.5" customHeight="1" x14ac:dyDescent="0.4">
      <c r="A16" s="87"/>
      <c r="B16" s="91" t="s">
        <v>63</v>
      </c>
      <c r="C16" s="92"/>
      <c r="D16" s="141"/>
      <c r="E16" s="142"/>
      <c r="F16" s="143"/>
      <c r="G16" s="116"/>
      <c r="H16" s="144"/>
      <c r="I16" s="142"/>
      <c r="J16" s="115"/>
      <c r="K16" s="116"/>
      <c r="L16" s="144"/>
      <c r="M16" s="142"/>
      <c r="N16" s="115"/>
      <c r="O16" s="116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  <c r="AC16" s="66"/>
      <c r="AD16" s="64"/>
      <c r="AE16" s="64"/>
      <c r="AF16" s="61"/>
      <c r="AG16" s="61"/>
      <c r="AH16" s="62"/>
      <c r="AI16" s="63"/>
      <c r="AJ16" s="63"/>
      <c r="AK16" s="63"/>
      <c r="AL16" s="63"/>
      <c r="AM16" s="46"/>
    </row>
    <row r="17" spans="1:44" ht="39.75" customHeight="1" thickBot="1" x14ac:dyDescent="0.45">
      <c r="A17" s="87"/>
      <c r="B17" s="84" t="s">
        <v>1</v>
      </c>
      <c r="C17" s="85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9"/>
      <c r="AC17" s="95"/>
      <c r="AD17" s="96"/>
      <c r="AE17" s="54"/>
      <c r="AF17" s="55"/>
      <c r="AG17" s="56"/>
      <c r="AH17" s="57"/>
      <c r="AI17" s="57"/>
      <c r="AJ17" s="57"/>
      <c r="AK17" s="57"/>
      <c r="AL17" s="57"/>
      <c r="AM17" s="58"/>
      <c r="AN17" s="37"/>
    </row>
    <row r="18" spans="1:44" s="7" customFormat="1" ht="38.25" customHeight="1" thickTop="1" x14ac:dyDescent="0.4">
      <c r="A18" s="86">
        <v>3</v>
      </c>
      <c r="B18" s="9" t="s">
        <v>65</v>
      </c>
      <c r="C18" s="9" t="s">
        <v>49</v>
      </c>
      <c r="D18" s="75" t="s">
        <v>80</v>
      </c>
      <c r="E18" s="75" t="s">
        <v>75</v>
      </c>
      <c r="F18" s="75" t="s">
        <v>75</v>
      </c>
      <c r="G18" s="75" t="s">
        <v>54</v>
      </c>
      <c r="H18" s="75" t="s">
        <v>75</v>
      </c>
      <c r="I18" s="75" t="s">
        <v>73</v>
      </c>
      <c r="J18" s="75" t="s">
        <v>54</v>
      </c>
      <c r="K18" s="76" t="s">
        <v>54</v>
      </c>
      <c r="L18" s="75" t="s">
        <v>75</v>
      </c>
      <c r="M18" s="75" t="s">
        <v>75</v>
      </c>
      <c r="N18" s="75" t="s">
        <v>81</v>
      </c>
      <c r="O18" s="75" t="s">
        <v>54</v>
      </c>
      <c r="P18" s="30" t="s">
        <v>72</v>
      </c>
      <c r="Q18" s="30" t="s">
        <v>54</v>
      </c>
      <c r="R18" s="30" t="s">
        <v>86</v>
      </c>
      <c r="S18" s="75" t="s">
        <v>73</v>
      </c>
      <c r="T18" s="75" t="s">
        <v>85</v>
      </c>
      <c r="U18" s="30" t="s">
        <v>73</v>
      </c>
      <c r="V18" s="75" t="s">
        <v>54</v>
      </c>
      <c r="W18" s="75" t="s">
        <v>72</v>
      </c>
      <c r="X18" s="75" t="s">
        <v>54</v>
      </c>
      <c r="Y18" s="75" t="s">
        <v>74</v>
      </c>
      <c r="Z18" s="76" t="s">
        <v>72</v>
      </c>
      <c r="AA18" s="71" t="s">
        <v>74</v>
      </c>
      <c r="AB18" s="71" t="s">
        <v>74</v>
      </c>
      <c r="AC18" s="75" t="s">
        <v>54</v>
      </c>
      <c r="AD18" s="71" t="s">
        <v>72</v>
      </c>
      <c r="AE18" s="76" t="s">
        <v>74</v>
      </c>
      <c r="AF18" s="71" t="s">
        <v>74</v>
      </c>
      <c r="AG18" s="71" t="s">
        <v>54</v>
      </c>
      <c r="AH18" s="34">
        <f>COUNTIF($D18:$AG18,"A")+COUNTIF($D18:$AG18,"B")+COUNTIF($D18:$AG18,"C")+COUNTIF($D18:$AG18,"F")</f>
        <v>20</v>
      </c>
      <c r="AI18" s="32">
        <f>COUNTIF($D18:$AG18,"휴무")</f>
        <v>9</v>
      </c>
      <c r="AJ18" s="32">
        <f>COUNTIF($D18:$AG18,"연차")</f>
        <v>1</v>
      </c>
      <c r="AK18" s="32">
        <f>COUNTIF($D18:$AG18,"경조")</f>
        <v>0</v>
      </c>
      <c r="AL18" s="32">
        <f>COUNTIF($D18:$AG18,"교육")</f>
        <v>0</v>
      </c>
      <c r="AM18" s="33">
        <f>SUM(AH18:AL18)</f>
        <v>30</v>
      </c>
      <c r="AR18"/>
    </row>
    <row r="19" spans="1:44" ht="34.5" customHeight="1" thickBot="1" x14ac:dyDescent="0.45">
      <c r="A19" s="87"/>
      <c r="B19" s="39" t="s">
        <v>30</v>
      </c>
      <c r="C19" s="40"/>
      <c r="D19" s="47"/>
      <c r="E19" s="48"/>
      <c r="F19" s="48"/>
      <c r="G19" s="48"/>
      <c r="H19" s="48"/>
      <c r="I19" s="72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9"/>
      <c r="AC19" s="50"/>
      <c r="AD19" s="48"/>
      <c r="AE19" s="48"/>
      <c r="AF19" s="48"/>
      <c r="AG19" s="48"/>
      <c r="AH19" s="89" t="s">
        <v>46</v>
      </c>
      <c r="AI19" s="90"/>
      <c r="AJ19" s="90"/>
      <c r="AK19" s="90"/>
      <c r="AL19" s="90"/>
      <c r="AM19" s="27">
        <f>SUM(C19:AB19)</f>
        <v>0</v>
      </c>
    </row>
    <row r="20" spans="1:44" ht="34.5" customHeight="1" x14ac:dyDescent="0.4">
      <c r="A20" s="87"/>
      <c r="B20" s="91" t="s">
        <v>66</v>
      </c>
      <c r="C20" s="92"/>
      <c r="D20" s="93">
        <f>COUNTA(P20:AM20)</f>
        <v>0</v>
      </c>
      <c r="E20" s="81"/>
      <c r="F20" s="94" t="s">
        <v>39</v>
      </c>
      <c r="G20" s="83"/>
      <c r="H20" s="80"/>
      <c r="I20" s="81"/>
      <c r="J20" s="82" t="s">
        <v>52</v>
      </c>
      <c r="K20" s="83"/>
      <c r="L20" s="80">
        <v>15</v>
      </c>
      <c r="M20" s="81"/>
      <c r="N20" s="82" t="s">
        <v>40</v>
      </c>
      <c r="O20" s="83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  <c r="AC20" s="43"/>
      <c r="AD20" s="41"/>
      <c r="AE20" s="41"/>
      <c r="AF20" s="41"/>
      <c r="AG20" s="41"/>
      <c r="AH20" s="44"/>
      <c r="AI20" s="45"/>
      <c r="AJ20" s="45"/>
      <c r="AK20" s="45"/>
      <c r="AL20" s="45"/>
      <c r="AM20" s="46"/>
    </row>
    <row r="21" spans="1:44" ht="39.75" customHeight="1" thickBot="1" x14ac:dyDescent="0.45">
      <c r="A21" s="88"/>
      <c r="B21" s="84" t="s">
        <v>1</v>
      </c>
      <c r="C21" s="85"/>
      <c r="D21" s="138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0"/>
      <c r="AC21" s="95" t="s">
        <v>41</v>
      </c>
      <c r="AD21" s="96"/>
      <c r="AE21" s="54"/>
      <c r="AF21" s="55"/>
      <c r="AG21" s="56"/>
      <c r="AH21" s="57"/>
      <c r="AI21" s="57"/>
      <c r="AJ21" s="57"/>
      <c r="AK21" s="57"/>
      <c r="AL21" s="57"/>
      <c r="AM21" s="58"/>
      <c r="AN21" s="37"/>
    </row>
    <row r="22" spans="1:44" s="7" customFormat="1" ht="38.25" customHeight="1" thickTop="1" x14ac:dyDescent="0.4">
      <c r="A22" s="86">
        <v>4</v>
      </c>
      <c r="B22" s="9"/>
      <c r="C22" s="9" t="s">
        <v>49</v>
      </c>
      <c r="D22" s="71"/>
      <c r="E22" s="73"/>
      <c r="F22" s="71"/>
      <c r="G22" s="73"/>
      <c r="H22" s="73"/>
      <c r="I22" s="71"/>
      <c r="J22" s="73"/>
      <c r="K22" s="71"/>
      <c r="L22" s="73"/>
      <c r="M22" s="71"/>
      <c r="N22" s="73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34">
        <f>COUNTIF($D22:$AG22,"A")+COUNTIF($D22:$AG22,"B")+COUNTIF($D22:$AG22,"C")+COUNTIF($D22:$AG22,"F")</f>
        <v>0</v>
      </c>
      <c r="AI22" s="32">
        <f>COUNTIF($D22:$AG22,"휴무")</f>
        <v>0</v>
      </c>
      <c r="AJ22" s="32">
        <f>COUNTIF($D22:$AG22,"연차")</f>
        <v>0</v>
      </c>
      <c r="AK22" s="32">
        <f>COUNTIF($D22:$AG22,"경조")</f>
        <v>0</v>
      </c>
      <c r="AL22" s="32">
        <f>COUNTIF($D22:$AG22,"교육")</f>
        <v>0</v>
      </c>
      <c r="AM22" s="33">
        <f>SUM(AH22:AL22)</f>
        <v>0</v>
      </c>
    </row>
    <row r="23" spans="1:44" ht="34.5" customHeight="1" thickBot="1" x14ac:dyDescent="0.45">
      <c r="A23" s="87"/>
      <c r="B23" s="39" t="s">
        <v>30</v>
      </c>
      <c r="C23" s="40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9"/>
      <c r="AC23" s="50"/>
      <c r="AD23" s="48"/>
      <c r="AE23" s="48"/>
      <c r="AF23" s="48"/>
      <c r="AG23" s="48"/>
      <c r="AH23" s="89" t="s">
        <v>46</v>
      </c>
      <c r="AI23" s="90"/>
      <c r="AJ23" s="90"/>
      <c r="AK23" s="90"/>
      <c r="AL23" s="90"/>
      <c r="AM23" s="27">
        <f>SUM(C23:AB23)</f>
        <v>0</v>
      </c>
    </row>
    <row r="24" spans="1:44" ht="34.5" customHeight="1" x14ac:dyDescent="0.4">
      <c r="A24" s="87"/>
      <c r="B24" s="91" t="s">
        <v>58</v>
      </c>
      <c r="C24" s="92"/>
      <c r="D24" s="93">
        <f>COUNTA(P24:AM24)</f>
        <v>0</v>
      </c>
      <c r="E24" s="81"/>
      <c r="F24" s="94" t="s">
        <v>27</v>
      </c>
      <c r="G24" s="83"/>
      <c r="H24" s="80"/>
      <c r="I24" s="81"/>
      <c r="J24" s="82" t="s">
        <v>52</v>
      </c>
      <c r="K24" s="83"/>
      <c r="L24" s="80">
        <v>15</v>
      </c>
      <c r="M24" s="81"/>
      <c r="N24" s="82" t="s">
        <v>28</v>
      </c>
      <c r="O24" s="8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2"/>
      <c r="AC24" s="43"/>
      <c r="AD24" s="41"/>
      <c r="AE24" s="41"/>
      <c r="AF24" s="41"/>
      <c r="AG24" s="41"/>
      <c r="AH24" s="44"/>
      <c r="AI24" s="45"/>
      <c r="AJ24" s="45"/>
      <c r="AK24" s="45"/>
      <c r="AL24" s="45"/>
      <c r="AM24" s="46"/>
    </row>
    <row r="25" spans="1:44" ht="39.75" customHeight="1" thickBot="1" x14ac:dyDescent="0.45">
      <c r="A25" s="88"/>
      <c r="B25" s="84" t="s">
        <v>1</v>
      </c>
      <c r="C25" s="85"/>
      <c r="D25" s="77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9"/>
      <c r="AC25" s="95" t="s">
        <v>41</v>
      </c>
      <c r="AD25" s="96"/>
      <c r="AE25" s="54"/>
      <c r="AF25" s="55"/>
      <c r="AG25" s="56"/>
      <c r="AH25" s="57"/>
      <c r="AI25" s="57"/>
      <c r="AJ25" s="57"/>
      <c r="AK25" s="57"/>
      <c r="AL25" s="57"/>
      <c r="AM25" s="58"/>
      <c r="AN25" s="37"/>
    </row>
    <row r="26" spans="1:44" s="7" customFormat="1" ht="38.25" customHeight="1" thickTop="1" x14ac:dyDescent="0.4">
      <c r="A26" s="86">
        <v>5</v>
      </c>
      <c r="B26" s="9"/>
      <c r="C26" s="9" t="s">
        <v>50</v>
      </c>
      <c r="D26" s="30"/>
      <c r="E26" s="31"/>
      <c r="F26" s="31"/>
      <c r="G26" s="31"/>
      <c r="H26" s="31"/>
      <c r="I26" s="71"/>
      <c r="J26" s="71"/>
      <c r="K26" s="31"/>
      <c r="L26" s="52"/>
      <c r="M26" s="71"/>
      <c r="N26" s="53"/>
      <c r="O26" s="53"/>
      <c r="P26" s="71"/>
      <c r="Q26" s="71"/>
      <c r="R26" s="53"/>
      <c r="S26" s="53"/>
      <c r="T26" s="71"/>
      <c r="U26" s="53"/>
      <c r="V26" s="53"/>
      <c r="W26" s="71"/>
      <c r="X26" s="71"/>
      <c r="Y26" s="31"/>
      <c r="Z26" s="52"/>
      <c r="AA26" s="31"/>
      <c r="AB26" s="71"/>
      <c r="AC26" s="35"/>
      <c r="AD26" s="71"/>
      <c r="AE26" s="31"/>
      <c r="AF26" s="31"/>
      <c r="AG26" s="71"/>
      <c r="AH26" s="34">
        <f>COUNTIF($D26:$AG26,"A")+COUNTIF($D26:$AG26,"B")+COUNTIF($D26:$AG26,"C")+COUNTIF($D26:$AG26,"F")</f>
        <v>0</v>
      </c>
      <c r="AI26" s="32">
        <f>COUNTIF($D26:$AG26,"휴무")</f>
        <v>0</v>
      </c>
      <c r="AJ26" s="32">
        <f>COUNTIF($D26:$AG26,"연차")</f>
        <v>0</v>
      </c>
      <c r="AK26" s="32">
        <f>COUNTIF($D26:$AG26,"경조")</f>
        <v>0</v>
      </c>
      <c r="AL26" s="32">
        <f>COUNTIF($D26:$AG26,"교육")</f>
        <v>0</v>
      </c>
      <c r="AM26" s="33">
        <f>SUM(AH26:AL26)</f>
        <v>0</v>
      </c>
    </row>
    <row r="27" spans="1:44" ht="34.5" customHeight="1" thickBot="1" x14ac:dyDescent="0.45">
      <c r="A27" s="87"/>
      <c r="B27" s="39" t="s">
        <v>30</v>
      </c>
      <c r="C27" s="40"/>
      <c r="D27" s="4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9"/>
      <c r="AC27" s="50"/>
      <c r="AD27" s="48"/>
      <c r="AE27" s="48"/>
      <c r="AF27" s="48"/>
      <c r="AG27" s="48"/>
      <c r="AH27" s="89" t="s">
        <v>46</v>
      </c>
      <c r="AI27" s="90"/>
      <c r="AJ27" s="90"/>
      <c r="AK27" s="90"/>
      <c r="AL27" s="90"/>
      <c r="AM27" s="27">
        <f>SUM(C27:AB27)</f>
        <v>0</v>
      </c>
    </row>
    <row r="28" spans="1:44" ht="34.5" customHeight="1" x14ac:dyDescent="0.4">
      <c r="A28" s="87"/>
      <c r="B28" s="91" t="s">
        <v>42</v>
      </c>
      <c r="C28" s="92"/>
      <c r="D28" s="93">
        <f>COUNTA(P28:AM28)</f>
        <v>0</v>
      </c>
      <c r="E28" s="81"/>
      <c r="F28" s="94" t="s">
        <v>27</v>
      </c>
      <c r="G28" s="83"/>
      <c r="H28" s="80"/>
      <c r="I28" s="81"/>
      <c r="J28" s="82" t="s">
        <v>53</v>
      </c>
      <c r="K28" s="83"/>
      <c r="L28" s="80">
        <v>15</v>
      </c>
      <c r="M28" s="81"/>
      <c r="N28" s="82" t="s">
        <v>28</v>
      </c>
      <c r="O28" s="83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2"/>
      <c r="AC28" s="43"/>
      <c r="AD28" s="41"/>
      <c r="AE28" s="41"/>
      <c r="AF28" s="41"/>
      <c r="AG28" s="41"/>
      <c r="AH28" s="44"/>
      <c r="AI28" s="45"/>
      <c r="AJ28" s="45"/>
      <c r="AK28" s="45"/>
      <c r="AL28" s="45"/>
      <c r="AM28" s="46"/>
    </row>
    <row r="29" spans="1:44" ht="39.75" customHeight="1" thickBot="1" x14ac:dyDescent="0.45">
      <c r="A29" s="88"/>
      <c r="B29" s="84" t="s">
        <v>1</v>
      </c>
      <c r="C29" s="85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  <c r="AC29" s="95" t="s">
        <v>41</v>
      </c>
      <c r="AD29" s="96"/>
      <c r="AE29" s="54"/>
      <c r="AF29" s="55"/>
      <c r="AG29" s="56"/>
      <c r="AH29" s="57"/>
      <c r="AI29" s="57"/>
      <c r="AJ29" s="57"/>
      <c r="AK29" s="57"/>
      <c r="AL29" s="57"/>
      <c r="AM29" s="58"/>
      <c r="AN29" s="37"/>
    </row>
    <row r="30" spans="1:44" s="7" customFormat="1" ht="38.25" customHeight="1" thickTop="1" x14ac:dyDescent="0.4">
      <c r="A30" s="86">
        <v>6</v>
      </c>
      <c r="B30" s="9"/>
      <c r="C30" s="9" t="s">
        <v>45</v>
      </c>
      <c r="D30" s="30"/>
      <c r="E30" s="31"/>
      <c r="F30" s="31"/>
      <c r="G30" s="31"/>
      <c r="H30" s="31"/>
      <c r="I30" s="71"/>
      <c r="J30" s="71"/>
      <c r="K30" s="31"/>
      <c r="L30" s="52"/>
      <c r="M30" s="53"/>
      <c r="N30" s="53"/>
      <c r="O30" s="53"/>
      <c r="P30" s="71"/>
      <c r="Q30" s="71"/>
      <c r="R30" s="53"/>
      <c r="S30" s="53"/>
      <c r="T30" s="71"/>
      <c r="U30" s="53"/>
      <c r="V30" s="53"/>
      <c r="W30" s="71"/>
      <c r="X30" s="31"/>
      <c r="Y30" s="31"/>
      <c r="Z30" s="52"/>
      <c r="AA30" s="31"/>
      <c r="AB30" s="36"/>
      <c r="AC30" s="35"/>
      <c r="AD30" s="36"/>
      <c r="AE30" s="31"/>
      <c r="AF30" s="31"/>
      <c r="AG30" s="36"/>
      <c r="AH30" s="34">
        <f>COUNTIF($D30:$AG30,"A")+COUNTIF($D30:$AG30,"B")+COUNTIF($D30:$AG30,"C")+COUNTIF($D30:$AG30,"F")</f>
        <v>0</v>
      </c>
      <c r="AI30" s="32">
        <f>COUNTIF($D30:$AG30,"휴무")</f>
        <v>0</v>
      </c>
      <c r="AJ30" s="32">
        <f>COUNTIF($D30:$AG30,"연차")</f>
        <v>0</v>
      </c>
      <c r="AK30" s="32">
        <f>COUNTIF($D30:$AG30,"경조")</f>
        <v>0</v>
      </c>
      <c r="AL30" s="32">
        <f>COUNTIF($D30:$AG30,"교육")</f>
        <v>0</v>
      </c>
      <c r="AM30" s="33">
        <f>SUM(AH30:AL30)</f>
        <v>0</v>
      </c>
    </row>
    <row r="31" spans="1:44" ht="34.5" customHeight="1" thickBot="1" x14ac:dyDescent="0.45">
      <c r="A31" s="87"/>
      <c r="B31" s="39" t="s">
        <v>30</v>
      </c>
      <c r="C31" s="40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9"/>
      <c r="AC31" s="50"/>
      <c r="AD31" s="48"/>
      <c r="AE31" s="48"/>
      <c r="AF31" s="48"/>
      <c r="AG31" s="48"/>
      <c r="AH31" s="89" t="s">
        <v>46</v>
      </c>
      <c r="AI31" s="90"/>
      <c r="AJ31" s="90"/>
      <c r="AK31" s="90"/>
      <c r="AL31" s="90"/>
      <c r="AM31" s="27">
        <f>SUM(C31:AB31)</f>
        <v>0</v>
      </c>
    </row>
    <row r="32" spans="1:44" ht="34.5" customHeight="1" x14ac:dyDescent="0.4">
      <c r="A32" s="87"/>
      <c r="B32" s="91" t="s">
        <v>42</v>
      </c>
      <c r="C32" s="92"/>
      <c r="D32" s="93">
        <f>COUNTA(P32:AM32)</f>
        <v>0</v>
      </c>
      <c r="E32" s="81"/>
      <c r="F32" s="94" t="s">
        <v>27</v>
      </c>
      <c r="G32" s="83"/>
      <c r="H32" s="80"/>
      <c r="I32" s="81"/>
      <c r="J32" s="82" t="s">
        <v>52</v>
      </c>
      <c r="K32" s="83"/>
      <c r="L32" s="80">
        <v>15</v>
      </c>
      <c r="M32" s="81"/>
      <c r="N32" s="82" t="s">
        <v>28</v>
      </c>
      <c r="O32" s="83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2"/>
      <c r="AC32" s="43"/>
      <c r="AD32" s="41"/>
      <c r="AE32" s="41"/>
      <c r="AF32" s="41"/>
      <c r="AG32" s="41"/>
      <c r="AH32" s="44"/>
      <c r="AI32" s="45"/>
      <c r="AJ32" s="45"/>
      <c r="AK32" s="45"/>
      <c r="AL32" s="45"/>
      <c r="AM32" s="46"/>
    </row>
    <row r="33" spans="1:40" ht="39.75" customHeight="1" thickBot="1" x14ac:dyDescent="0.45">
      <c r="A33" s="88"/>
      <c r="B33" s="84" t="s">
        <v>1</v>
      </c>
      <c r="C33" s="85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9"/>
      <c r="AC33" s="95" t="s">
        <v>41</v>
      </c>
      <c r="AD33" s="96"/>
      <c r="AE33" s="54"/>
      <c r="AF33" s="55"/>
      <c r="AG33" s="56"/>
      <c r="AH33" s="57"/>
      <c r="AI33" s="57"/>
      <c r="AJ33" s="57"/>
      <c r="AK33" s="57"/>
      <c r="AL33" s="57"/>
      <c r="AM33" s="58"/>
      <c r="AN33" s="37"/>
    </row>
    <row r="34" spans="1:40" ht="34.5" customHeight="1" thickBot="1" x14ac:dyDescent="0.45">
      <c r="A34" s="146" t="s">
        <v>18</v>
      </c>
      <c r="B34" s="147"/>
      <c r="C34" s="148"/>
      <c r="D34" s="160">
        <f t="shared" ref="D34:AG34" si="0">COUNTIF(D10:D26,"A")+COUNTIF(D10:D26,"B")+COUNTIF(D10:D26,"C")+COUNTIF(D10:D26,"F")</f>
        <v>2</v>
      </c>
      <c r="E34" s="161">
        <f t="shared" si="0"/>
        <v>2</v>
      </c>
      <c r="F34" s="161">
        <f t="shared" si="0"/>
        <v>2</v>
      </c>
      <c r="G34" s="161">
        <f t="shared" si="0"/>
        <v>2</v>
      </c>
      <c r="H34" s="161">
        <f t="shared" si="0"/>
        <v>2</v>
      </c>
      <c r="I34" s="161">
        <f t="shared" si="0"/>
        <v>3</v>
      </c>
      <c r="J34" s="161">
        <f t="shared" si="0"/>
        <v>1</v>
      </c>
      <c r="K34" s="161">
        <f t="shared" si="0"/>
        <v>1</v>
      </c>
      <c r="L34" s="161">
        <f t="shared" si="0"/>
        <v>3</v>
      </c>
      <c r="M34" s="161">
        <f t="shared" si="0"/>
        <v>3</v>
      </c>
      <c r="N34" s="161">
        <f t="shared" si="0"/>
        <v>2</v>
      </c>
      <c r="O34" s="161">
        <f t="shared" si="0"/>
        <v>2</v>
      </c>
      <c r="P34" s="161">
        <f t="shared" si="0"/>
        <v>2</v>
      </c>
      <c r="Q34" s="161">
        <f t="shared" si="0"/>
        <v>1</v>
      </c>
      <c r="R34" s="161">
        <f t="shared" si="0"/>
        <v>2</v>
      </c>
      <c r="S34" s="161">
        <f t="shared" si="0"/>
        <v>2</v>
      </c>
      <c r="T34" s="161">
        <f t="shared" si="0"/>
        <v>2</v>
      </c>
      <c r="U34" s="161">
        <f t="shared" si="0"/>
        <v>2</v>
      </c>
      <c r="V34" s="161">
        <f t="shared" si="0"/>
        <v>2</v>
      </c>
      <c r="W34" s="161">
        <f t="shared" si="0"/>
        <v>2</v>
      </c>
      <c r="X34" s="161">
        <f t="shared" si="0"/>
        <v>1</v>
      </c>
      <c r="Y34" s="161">
        <f t="shared" si="0"/>
        <v>2</v>
      </c>
      <c r="Z34" s="161">
        <f t="shared" si="0"/>
        <v>2</v>
      </c>
      <c r="AA34" s="161">
        <f>COUNTIF(AA10:AA26,"A")+COUNTIF(AA10:AA26,"B")+COUNTIF(AA10:AA26,"C")+COUNTIF(AA10:AA26,"F")</f>
        <v>3</v>
      </c>
      <c r="AB34" s="162">
        <f t="shared" si="0"/>
        <v>2</v>
      </c>
      <c r="AC34" s="163">
        <f t="shared" si="0"/>
        <v>2</v>
      </c>
      <c r="AD34" s="161">
        <f t="shared" si="0"/>
        <v>2</v>
      </c>
      <c r="AE34" s="161">
        <f t="shared" si="0"/>
        <v>1</v>
      </c>
      <c r="AF34" s="161">
        <f t="shared" si="0"/>
        <v>2</v>
      </c>
      <c r="AG34" s="161">
        <f t="shared" si="0"/>
        <v>2</v>
      </c>
      <c r="AH34" s="24">
        <f>SUM(AH10:AH26)</f>
        <v>59</v>
      </c>
      <c r="AI34" s="25">
        <f t="shared" ref="AI34:AM34" si="1">SUM(AI10:AI26)</f>
        <v>27</v>
      </c>
      <c r="AJ34" s="25">
        <f t="shared" si="1"/>
        <v>4</v>
      </c>
      <c r="AK34" s="25">
        <f t="shared" si="1"/>
        <v>0</v>
      </c>
      <c r="AL34" s="25">
        <f t="shared" si="1"/>
        <v>0</v>
      </c>
      <c r="AM34" s="26">
        <f t="shared" si="1"/>
        <v>90</v>
      </c>
    </row>
    <row r="35" spans="1:40" ht="98.25" customHeight="1" thickBot="1" x14ac:dyDescent="0.45">
      <c r="A35" s="149" t="s">
        <v>13</v>
      </c>
      <c r="B35" s="150"/>
      <c r="C35" s="151"/>
      <c r="D35" s="152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4"/>
    </row>
    <row r="36" spans="1:40" ht="25.5" customHeight="1" thickBot="1" x14ac:dyDescent="0.45">
      <c r="A36" s="13"/>
      <c r="B36" s="13"/>
      <c r="C36" s="13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40" ht="39.9" customHeight="1" x14ac:dyDescent="0.4">
      <c r="A37" s="100" t="s">
        <v>11</v>
      </c>
      <c r="B37" s="100"/>
      <c r="C37" s="67" t="s">
        <v>67</v>
      </c>
    </row>
    <row r="38" spans="1:40" ht="39.9" customHeight="1" x14ac:dyDescent="0.4">
      <c r="A38" s="145" t="s">
        <v>55</v>
      </c>
      <c r="B38" s="145"/>
      <c r="C38" s="70" t="s">
        <v>68</v>
      </c>
    </row>
    <row r="39" spans="1:40" ht="39.9" customHeight="1" x14ac:dyDescent="0.4">
      <c r="A39" s="145" t="s">
        <v>56</v>
      </c>
      <c r="B39" s="145"/>
      <c r="C39" s="68" t="s">
        <v>70</v>
      </c>
    </row>
    <row r="40" spans="1:40" ht="39.9" customHeight="1" thickBot="1" x14ac:dyDescent="0.45">
      <c r="A40" s="105" t="s">
        <v>57</v>
      </c>
      <c r="B40" s="105"/>
      <c r="C40" s="69" t="s">
        <v>69</v>
      </c>
    </row>
    <row r="41" spans="1:40" ht="30" customHeight="1" x14ac:dyDescent="0.4"/>
    <row r="42" spans="1:40" ht="30" customHeight="1" x14ac:dyDescent="0.4"/>
    <row r="43" spans="1:40" ht="30" customHeight="1" x14ac:dyDescent="0.4"/>
    <row r="44" spans="1:40" ht="30" customHeight="1" x14ac:dyDescent="0.4"/>
    <row r="45" spans="1:40" ht="30" customHeight="1" x14ac:dyDescent="0.4"/>
    <row r="46" spans="1:40" ht="30" customHeight="1" x14ac:dyDescent="0.4"/>
    <row r="47" spans="1:40" ht="30" customHeight="1" x14ac:dyDescent="0.4"/>
    <row r="48" spans="1:40" ht="30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  <row r="74" ht="30" customHeight="1" x14ac:dyDescent="0.4"/>
    <row r="75" ht="30" customHeight="1" x14ac:dyDescent="0.4"/>
  </sheetData>
  <mergeCells count="96">
    <mergeCell ref="A30:A33"/>
    <mergeCell ref="AH31:AL31"/>
    <mergeCell ref="B32:C32"/>
    <mergeCell ref="D32:E32"/>
    <mergeCell ref="F32:G32"/>
    <mergeCell ref="H32:I32"/>
    <mergeCell ref="J32:K32"/>
    <mergeCell ref="L32:M32"/>
    <mergeCell ref="N32:O32"/>
    <mergeCell ref="B33:C33"/>
    <mergeCell ref="D33:AB33"/>
    <mergeCell ref="AC33:AD33"/>
    <mergeCell ref="A38:B38"/>
    <mergeCell ref="A39:B39"/>
    <mergeCell ref="A40:B40"/>
    <mergeCell ref="AC21:AD21"/>
    <mergeCell ref="A34:C34"/>
    <mergeCell ref="A35:C35"/>
    <mergeCell ref="D35:AM35"/>
    <mergeCell ref="A37:B37"/>
    <mergeCell ref="B21:C21"/>
    <mergeCell ref="A22:A25"/>
    <mergeCell ref="AH23:AL23"/>
    <mergeCell ref="B24:C24"/>
    <mergeCell ref="D24:E24"/>
    <mergeCell ref="F24:G24"/>
    <mergeCell ref="H24:I24"/>
    <mergeCell ref="J24:K24"/>
    <mergeCell ref="N20:O20"/>
    <mergeCell ref="AC17:AD17"/>
    <mergeCell ref="A18:A21"/>
    <mergeCell ref="AH19:AL19"/>
    <mergeCell ref="B20:C20"/>
    <mergeCell ref="B17:C17"/>
    <mergeCell ref="D21:AB21"/>
    <mergeCell ref="D17:AB17"/>
    <mergeCell ref="D20:E20"/>
    <mergeCell ref="F20:G20"/>
    <mergeCell ref="H20:I20"/>
    <mergeCell ref="J20:K20"/>
    <mergeCell ref="L20:M20"/>
    <mergeCell ref="D12:E12"/>
    <mergeCell ref="F12:G12"/>
    <mergeCell ref="D13:AB13"/>
    <mergeCell ref="D16:E16"/>
    <mergeCell ref="F16:G16"/>
    <mergeCell ref="H16:I16"/>
    <mergeCell ref="J16:K16"/>
    <mergeCell ref="L16:M16"/>
    <mergeCell ref="AQ8:BO10"/>
    <mergeCell ref="D7:AG7"/>
    <mergeCell ref="A8:A9"/>
    <mergeCell ref="B8:B9"/>
    <mergeCell ref="C8:C9"/>
    <mergeCell ref="AH8:AH9"/>
    <mergeCell ref="AI8:AI9"/>
    <mergeCell ref="AJ8:AJ9"/>
    <mergeCell ref="AK8:AK9"/>
    <mergeCell ref="AL8:AL9"/>
    <mergeCell ref="AM8:AM9"/>
    <mergeCell ref="A10:A13"/>
    <mergeCell ref="AH11:AL11"/>
    <mergeCell ref="H12:I12"/>
    <mergeCell ref="J12:K12"/>
    <mergeCell ref="L12:M12"/>
    <mergeCell ref="AC29:AD29"/>
    <mergeCell ref="AC25:AD25"/>
    <mergeCell ref="A1:AM1"/>
    <mergeCell ref="A3:B3"/>
    <mergeCell ref="AJ3:AK3"/>
    <mergeCell ref="AL3:AM3"/>
    <mergeCell ref="A4:B4"/>
    <mergeCell ref="E3:AC5"/>
    <mergeCell ref="N16:O16"/>
    <mergeCell ref="AC13:AD13"/>
    <mergeCell ref="A14:A17"/>
    <mergeCell ref="AH15:AL15"/>
    <mergeCell ref="B16:C16"/>
    <mergeCell ref="N12:O12"/>
    <mergeCell ref="B13:C13"/>
    <mergeCell ref="B12:C12"/>
    <mergeCell ref="AH27:AL27"/>
    <mergeCell ref="B28:C28"/>
    <mergeCell ref="D28:E28"/>
    <mergeCell ref="F28:G28"/>
    <mergeCell ref="H28:I28"/>
    <mergeCell ref="J28:K28"/>
    <mergeCell ref="L28:M28"/>
    <mergeCell ref="N28:O28"/>
    <mergeCell ref="D25:AB25"/>
    <mergeCell ref="L24:M24"/>
    <mergeCell ref="N24:O24"/>
    <mergeCell ref="B25:C25"/>
    <mergeCell ref="A26:A29"/>
    <mergeCell ref="B29:C29"/>
    <mergeCell ref="D29:AB29"/>
  </mergeCells>
  <phoneticPr fontId="1" type="noConversion"/>
  <dataValidations count="2">
    <dataValidation type="list" allowBlank="1" showInputMessage="1" showErrorMessage="1" sqref="C10 C30 C14 C18 C22 C26">
      <formula1>$AO$1:$AU$1</formula1>
    </dataValidation>
    <dataValidation type="list" allowBlank="1" showInputMessage="1" showErrorMessage="1" sqref="D22:AG22 D10:AG10 AP3 D30:AG30 D26:AG26 D18:AG18 D14:AG14">
      <formula1>$AO$2:$AW$2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202606</vt:lpstr>
      <vt:lpstr>'202606'!Print_Area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네이처리퍼블릭</dc:creator>
  <cp:lastModifiedBy>admin</cp:lastModifiedBy>
  <cp:lastPrinted>2018-12-07T07:21:54Z</cp:lastPrinted>
  <dcterms:created xsi:type="dcterms:W3CDTF">2018-02-21T04:29:09Z</dcterms:created>
  <dcterms:modified xsi:type="dcterms:W3CDTF">2026-06-22T01:18:30Z</dcterms:modified>
</cp:coreProperties>
</file>