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C:\Users\Samsung\Documents\정의평화위원회_2024\"/>
    </mc:Choice>
  </mc:AlternateContent>
  <xr:revisionPtr revIDLastSave="0" documentId="13_ncr:1_{C6D90583-214B-409B-9EBA-FC6C0EDE6A19}" xr6:coauthVersionLast="36" xr6:coauthVersionMax="36" xr10:uidLastSave="{00000000-0000-0000-0000-000000000000}"/>
  <bookViews>
    <workbookView xWindow="30" yWindow="180" windowWidth="16260" windowHeight="12480" xr2:uid="{00000000-000D-0000-FFFF-FFFF00000000}"/>
  </bookViews>
  <sheets>
    <sheet name="표지" sheetId="6" r:id="rId1"/>
    <sheet name="2024년결산서" sheetId="4" r:id="rId2"/>
    <sheet name="2025년예산서" sheetId="8" r:id="rId3"/>
    <sheet name="작성법" sheetId="7" r:id="rId4"/>
  </sheets>
  <definedNames>
    <definedName name="_xlnm.Print_Area" localSheetId="1">'2024년결산서'!$A$1:$F$78</definedName>
    <definedName name="_xlnm.Print_Area" localSheetId="3">작성법!$A$1:$H$66</definedName>
    <definedName name="_xlnm.Print_Area" localSheetId="0">표지!$A$1:$J$21</definedName>
  </definedNames>
  <calcPr calcId="191029"/>
</workbook>
</file>

<file path=xl/calcChain.xml><?xml version="1.0" encoding="utf-8"?>
<calcChain xmlns="http://schemas.openxmlformats.org/spreadsheetml/2006/main">
  <c r="D44" i="8" l="1"/>
  <c r="D48" i="8"/>
  <c r="E62" i="8"/>
  <c r="D62" i="4"/>
  <c r="D44" i="4"/>
  <c r="D17" i="8" l="1"/>
  <c r="E65" i="8" l="1"/>
  <c r="D65" i="8"/>
  <c r="D62" i="8"/>
  <c r="D61" i="8" s="1"/>
  <c r="E53" i="8"/>
  <c r="D53" i="8"/>
  <c r="D47" i="8" s="1"/>
  <c r="E48" i="8"/>
  <c r="E47" i="8" s="1"/>
  <c r="E44" i="8"/>
  <c r="E61" i="8" l="1"/>
  <c r="E77" i="8" s="1"/>
  <c r="D77" i="8"/>
  <c r="E65" i="4"/>
  <c r="E62" i="4"/>
  <c r="D65" i="4"/>
  <c r="D61" i="4"/>
  <c r="E53" i="4"/>
  <c r="E47" i="4" s="1"/>
  <c r="D53" i="4"/>
  <c r="D47" i="4" s="1"/>
  <c r="E48" i="4"/>
  <c r="E20" i="8"/>
  <c r="D20" i="8"/>
  <c r="E17" i="8"/>
  <c r="E14" i="8"/>
  <c r="D14" i="8"/>
  <c r="E11" i="8"/>
  <c r="E10" i="8" s="1"/>
  <c r="D11" i="8"/>
  <c r="D10" i="8"/>
  <c r="E6" i="8"/>
  <c r="D6" i="8"/>
  <c r="E38" i="8" l="1"/>
  <c r="D38" i="8"/>
  <c r="E61" i="4"/>
  <c r="E77" i="4" s="1"/>
  <c r="E44" i="4" l="1"/>
  <c r="D77" i="4"/>
  <c r="E20" i="4"/>
  <c r="D20" i="4"/>
  <c r="E17" i="4"/>
  <c r="D17" i="4"/>
  <c r="E14" i="4"/>
  <c r="E10" i="4" s="1"/>
  <c r="E11" i="4"/>
  <c r="D14" i="4"/>
  <c r="D11" i="4"/>
  <c r="D10" i="4"/>
  <c r="E6" i="4"/>
  <c r="D6" i="4"/>
  <c r="D38" i="4" s="1"/>
  <c r="E38" i="4" l="1"/>
  <c r="E38" i="7"/>
  <c r="D38" i="7"/>
  <c r="D37" i="7" l="1"/>
  <c r="E37" i="7" l="1"/>
  <c r="D36" i="7"/>
  <c r="D35" i="7"/>
  <c r="F37" i="7" l="1"/>
  <c r="A37" i="7" s="1"/>
  <c r="F38" i="7" l="1"/>
  <c r="A38" i="7" s="1"/>
  <c r="E35" i="7"/>
  <c r="F35" i="7" s="1"/>
  <c r="A35" i="7" s="1"/>
  <c r="E36" i="7" l="1"/>
  <c r="F36" i="7" s="1"/>
  <c r="A36" i="7" s="1"/>
  <c r="C33" i="7" s="1"/>
</calcChain>
</file>

<file path=xl/sharedStrings.xml><?xml version="1.0" encoding="utf-8"?>
<sst xmlns="http://schemas.openxmlformats.org/spreadsheetml/2006/main" count="233" uniqueCount="167">
  <si>
    <t>예  산  액</t>
    <phoneticPr fontId="4" type="noConversion"/>
  </si>
  <si>
    <t>결  산  액</t>
    <phoneticPr fontId="4" type="noConversion"/>
  </si>
  <si>
    <t>예산서</t>
  </si>
  <si>
    <t xml:space="preserve">      주시고, 참고로 EXCEL VIRUS 중 "LANEUX 바이러스"에 감염 되었을 경우, 시스템에는 영향을 주지 않으나, </t>
    <phoneticPr fontId="4" type="noConversion"/>
  </si>
  <si>
    <t>비           고</t>
    <phoneticPr fontId="4" type="noConversion"/>
  </si>
  <si>
    <t>구       분</t>
    <phoneticPr fontId="4" type="noConversion"/>
  </si>
  <si>
    <t>관   ·   항   ·   목</t>
    <phoneticPr fontId="4" type="noConversion"/>
  </si>
  <si>
    <t xml:space="preserve"> 원            조           금</t>
    <phoneticPr fontId="4" type="noConversion"/>
  </si>
  <si>
    <t xml:space="preserve"> 교   구   원   조   금</t>
    <phoneticPr fontId="4" type="noConversion"/>
  </si>
  <si>
    <t xml:space="preserve"> 기       타       수       입</t>
    <phoneticPr fontId="4" type="noConversion"/>
  </si>
  <si>
    <t xml:space="preserve"> 차           입           금</t>
    <phoneticPr fontId="4" type="noConversion"/>
  </si>
  <si>
    <t xml:space="preserve"> 전    기    이    월    금</t>
    <phoneticPr fontId="4" type="noConversion"/>
  </si>
  <si>
    <t>세     입     합     계</t>
    <phoneticPr fontId="4" type="noConversion"/>
  </si>
  <si>
    <t>1.  세      입</t>
    <phoneticPr fontId="4" type="noConversion"/>
  </si>
  <si>
    <t>2.  세      출</t>
    <phoneticPr fontId="4" type="noConversion"/>
  </si>
  <si>
    <t>※ 부기난은 상세히 기재하여 주십시오.</t>
    <phoneticPr fontId="4" type="noConversion"/>
  </si>
  <si>
    <t xml:space="preserve"> 유   지   관   리   비</t>
    <phoneticPr fontId="4" type="noConversion"/>
  </si>
  <si>
    <t xml:space="preserve"> 소    모    품    비</t>
    <phoneticPr fontId="4" type="noConversion"/>
  </si>
  <si>
    <t xml:space="preserve"> 도       서       비</t>
    <phoneticPr fontId="4" type="noConversion"/>
  </si>
  <si>
    <t xml:space="preserve"> 비       품       비</t>
    <phoneticPr fontId="4" type="noConversion"/>
  </si>
  <si>
    <t xml:space="preserve"> 적            립           금</t>
    <phoneticPr fontId="4" type="noConversion"/>
  </si>
  <si>
    <t xml:space="preserve"> 차    입    금    상    환</t>
    <phoneticPr fontId="4" type="noConversion"/>
  </si>
  <si>
    <t xml:space="preserve"> 예            비           비</t>
    <phoneticPr fontId="4" type="noConversion"/>
  </si>
  <si>
    <t xml:space="preserve"> 차    기    이    월    금</t>
    <phoneticPr fontId="4" type="noConversion"/>
  </si>
  <si>
    <t>세     출     합     계</t>
    <phoneticPr fontId="4" type="noConversion"/>
  </si>
  <si>
    <r>
      <t xml:space="preserve">부                          기
</t>
    </r>
    <r>
      <rPr>
        <b/>
        <sz val="9"/>
        <rFont val="바탕"/>
        <family val="1"/>
        <charset val="129"/>
      </rPr>
      <t>(결산액에 대한 주요내역을 기재)</t>
    </r>
    <phoneticPr fontId="4" type="noConversion"/>
  </si>
  <si>
    <t xml:space="preserve">  (5) 기타 프로그램과 관련하여 문의사항이 있으시면 교구청 사무처(담당:고대현)으로 연락바랍니다.</t>
    <phoneticPr fontId="15" type="noConversion"/>
  </si>
  <si>
    <t>서식목록</t>
    <phoneticPr fontId="4" type="noConversion"/>
  </si>
  <si>
    <t>번 호</t>
    <phoneticPr fontId="4" type="noConversion"/>
  </si>
  <si>
    <t xml:space="preserve">SHEET 명 </t>
    <phoneticPr fontId="4" type="noConversion"/>
  </si>
  <si>
    <t>시트이동</t>
    <phoneticPr fontId="4" type="noConversion"/>
  </si>
  <si>
    <t>작성방법</t>
    <phoneticPr fontId="4" type="noConversion"/>
  </si>
  <si>
    <t>오 류 수 정</t>
    <phoneticPr fontId="4" type="noConversion"/>
  </si>
  <si>
    <t>인 쇄 방 법</t>
    <phoneticPr fontId="4" type="noConversion"/>
  </si>
  <si>
    <t>☞ 각 시트 인쇄시 우상단에 있는 프린터 개체를 클릭하시면 인쇄구역 설정이 자동으로 지정시킨 후 인쇄 버튼을 누르시면 자동 출력됩니다.</t>
    <phoneticPr fontId="4" type="noConversion"/>
  </si>
  <si>
    <t>편 철 방 법</t>
    <phoneticPr fontId="4" type="noConversion"/>
  </si>
  <si>
    <t>건의 및 기타</t>
    <phoneticPr fontId="4" type="noConversion"/>
  </si>
  <si>
    <t>세       부       내       역</t>
    <phoneticPr fontId="4" type="noConversion"/>
  </si>
  <si>
    <t xml:space="preserve">    당기에 수입, 지출한 명세를 산출근거에 의하여 작성함.</t>
    <phoneticPr fontId="4" type="noConversion"/>
  </si>
  <si>
    <t>단체명 :</t>
    <phoneticPr fontId="4" type="noConversion"/>
  </si>
  <si>
    <t>제출서류 : 1. 단체 결산서  1부</t>
    <phoneticPr fontId="4" type="noConversion"/>
  </si>
  <si>
    <r>
      <t xml:space="preserve"> </t>
    </r>
    <r>
      <rPr>
        <b/>
        <sz val="11"/>
        <rFont val="돋움"/>
        <family val="3"/>
        <charset val="129"/>
      </rPr>
      <t xml:space="preserve">     </t>
    </r>
    <r>
      <rPr>
        <b/>
        <sz val="14"/>
        <rFont val="돋움"/>
        <family val="3"/>
        <charset val="129"/>
      </rPr>
      <t xml:space="preserve">          2. 단체 예산서  1부</t>
    </r>
    <phoneticPr fontId="4" type="noConversion"/>
  </si>
  <si>
    <t xml:space="preserve">            위와 같이  단체   예, 결산서를   제출합니다.</t>
    <phoneticPr fontId="4" type="noConversion"/>
  </si>
  <si>
    <t xml:space="preserve">  정  식  회  원  회  비</t>
    <phoneticPr fontId="4" type="noConversion"/>
  </si>
  <si>
    <t xml:space="preserve">  사          업          비</t>
    <phoneticPr fontId="4" type="noConversion"/>
  </si>
  <si>
    <t xml:space="preserve">  회                         비</t>
    <phoneticPr fontId="4" type="noConversion"/>
  </si>
  <si>
    <t xml:space="preserve"> </t>
    <phoneticPr fontId="4" type="noConversion"/>
  </si>
  <si>
    <t xml:space="preserve"> 일   반   사   업   비</t>
    <phoneticPr fontId="4" type="noConversion"/>
  </si>
  <si>
    <t xml:space="preserve"> 특   별   사   업   비</t>
    <phoneticPr fontId="4" type="noConversion"/>
  </si>
  <si>
    <t xml:space="preserve">  일  반  사  업  비</t>
    <phoneticPr fontId="4" type="noConversion"/>
  </si>
  <si>
    <t xml:space="preserve">  기  타  수  입  금</t>
    <phoneticPr fontId="4" type="noConversion"/>
  </si>
  <si>
    <t xml:space="preserve">  특  별  사  업  비</t>
    <phoneticPr fontId="4" type="noConversion"/>
  </si>
  <si>
    <t xml:space="preserve"> 단    체    납    부    금</t>
    <phoneticPr fontId="4" type="noConversion"/>
  </si>
  <si>
    <t xml:space="preserve"> 기  타 납  부  금</t>
    <phoneticPr fontId="4" type="noConversion"/>
  </si>
  <si>
    <t xml:space="preserve"> 단    체   납    부   금</t>
    <phoneticPr fontId="4" type="noConversion"/>
  </si>
  <si>
    <t xml:space="preserve"> 단    체    운    영    비</t>
    <phoneticPr fontId="4" type="noConversion"/>
  </si>
  <si>
    <t xml:space="preserve"> 행         사         비</t>
    <phoneticPr fontId="4" type="noConversion"/>
  </si>
  <si>
    <t>기    타    잡    비</t>
  </si>
  <si>
    <t xml:space="preserve"> 행        사       비</t>
    <phoneticPr fontId="4" type="noConversion"/>
  </si>
  <si>
    <t xml:space="preserve"> 회        의       비</t>
    <phoneticPr fontId="4" type="noConversion"/>
  </si>
  <si>
    <t xml:space="preserve">  기  타  지  출  금</t>
    <phoneticPr fontId="4" type="noConversion"/>
  </si>
  <si>
    <r>
      <t xml:space="preserve"> </t>
    </r>
    <r>
      <rPr>
        <b/>
        <sz val="11"/>
        <rFont val="돋움"/>
        <family val="3"/>
        <charset val="129"/>
      </rPr>
      <t xml:space="preserve">     </t>
    </r>
    <r>
      <rPr>
        <b/>
        <sz val="14"/>
        <rFont val="돋움"/>
        <family val="3"/>
        <charset val="129"/>
      </rPr>
      <t xml:space="preserve">        </t>
    </r>
    <phoneticPr fontId="4" type="noConversion"/>
  </si>
  <si>
    <t xml:space="preserve"> ** 단체장님이나 회계님의 긴급연락처를 기록해 주세요..(이 면은 인쇄가 되지 않도록 설정되어 있습니다.)</t>
    <phoneticPr fontId="4" type="noConversion"/>
  </si>
  <si>
    <r>
      <t xml:space="preserve"> </t>
    </r>
    <r>
      <rPr>
        <sz val="11"/>
        <color indexed="10"/>
        <rFont val="돋움"/>
        <family val="3"/>
        <charset val="129"/>
      </rPr>
      <t xml:space="preserve"> ** 반드시 담당신부님 결재하신후 원본1부를 교구청으로 보내주시고 사전에 메일로 보내주시면 감사드립니다.</t>
    </r>
    <phoneticPr fontId="4" type="noConversion"/>
  </si>
  <si>
    <t>회계(총무)</t>
    <phoneticPr fontId="4" type="noConversion"/>
  </si>
  <si>
    <t>※ 적립금 통장사본별첨</t>
    <phoneticPr fontId="4" type="noConversion"/>
  </si>
  <si>
    <r>
      <t xml:space="preserve">     </t>
    </r>
    <r>
      <rPr>
        <b/>
        <sz val="13"/>
        <rFont val="굴림체"/>
        <family val="3"/>
        <charset val="129"/>
      </rPr>
      <t xml:space="preserve"> 셀을 넓혀서 작업할 수 있으니 각 단체의 과목을 추가로 입력하시고 변경하십시요..</t>
    </r>
    <phoneticPr fontId="15" type="noConversion"/>
  </si>
  <si>
    <r>
      <t xml:space="preserve">      </t>
    </r>
    <r>
      <rPr>
        <b/>
        <sz val="13"/>
        <color indexed="10"/>
        <rFont val="돋움"/>
        <family val="3"/>
        <charset val="129"/>
      </rPr>
      <t xml:space="preserve">   ☎. 858 - 3111 ~ 3     H.P 010-3817-9701</t>
    </r>
    <phoneticPr fontId="4" type="noConversion"/>
  </si>
  <si>
    <t>오류갯수</t>
    <phoneticPr fontId="4" type="noConversion"/>
  </si>
  <si>
    <t>구분</t>
    <phoneticPr fontId="4" type="noConversion"/>
  </si>
  <si>
    <t>확        인        사        항</t>
    <phoneticPr fontId="4" type="noConversion"/>
  </si>
  <si>
    <t>셀주소1</t>
    <phoneticPr fontId="4" type="noConversion"/>
  </si>
  <si>
    <t>셀주소2</t>
    <phoneticPr fontId="4" type="noConversion"/>
  </si>
  <si>
    <t>오류여부</t>
    <phoneticPr fontId="4" type="noConversion"/>
  </si>
  <si>
    <t>차기이월금액 일치</t>
    <phoneticPr fontId="4" type="noConversion"/>
  </si>
  <si>
    <t>차기이월금액 이월여부</t>
    <phoneticPr fontId="4" type="noConversion"/>
  </si>
  <si>
    <t>오 류 확 인</t>
    <phoneticPr fontId="4" type="noConversion"/>
  </si>
  <si>
    <t xml:space="preserve">        단) 부기란에 두줄로 입력하고 싶으시면 ALT+ENTER키를 누르십시요.</t>
    <phoneticPr fontId="4" type="noConversion"/>
  </si>
  <si>
    <t xml:space="preserve">  (4) 예결산서는 반드시 담당사제의 서명을 받은 후 원본을 교구청으로 송해부여 주시고,  </t>
    <phoneticPr fontId="15" type="noConversion"/>
  </si>
  <si>
    <t xml:space="preserve">      파일은 교구청 사목국(sa3119@nate.com)으로 보내주시기 바랍니다.</t>
    <phoneticPr fontId="4" type="noConversion"/>
  </si>
  <si>
    <t xml:space="preserve">      조정하거나, 보기의 쪽 구분보기에서 파란선을 서식 끝으로 드래그하면 됩니다.</t>
    <phoneticPr fontId="4" type="noConversion"/>
  </si>
  <si>
    <t xml:space="preserve">  (3) 인쇄는 모두 A4 용지 세로방향으로 세팅이 되어 있으며, 우측 끝이 인쇄상 잘리면 파일-페이지 설정-여백을</t>
    <phoneticPr fontId="4" type="noConversion"/>
  </si>
  <si>
    <t xml:space="preserve">      만일 엑셀 프로그램이 바이러스에 감염된 것으로 추측되면, V3 등을 이용해서 검색하여</t>
    <phoneticPr fontId="4" type="noConversion"/>
  </si>
  <si>
    <t xml:space="preserve">      엑셀 사용시 속도가 현격히 저하되며 다른 엑셀 파일에도 감염되므로 </t>
    <phoneticPr fontId="4" type="noConversion"/>
  </si>
  <si>
    <t xml:space="preserve">      통신상의 공개프로그램인 XLSCAN을 이용하여 제거한 후 작성하시기 바랍니다.</t>
    <phoneticPr fontId="4" type="noConversion"/>
  </si>
  <si>
    <t xml:space="preserve">  입력을 모두 마친 후, 반드시 입력내용과 집계표의 내역을 확인하시기 바랍니다.</t>
    <phoneticPr fontId="4" type="noConversion"/>
  </si>
  <si>
    <r>
      <t xml:space="preserve">  최초 파일을 열 때, 오류확인 시트 상단에 오류개수 </t>
    </r>
    <r>
      <rPr>
        <b/>
        <sz val="13"/>
        <color indexed="10"/>
        <rFont val="굴림체"/>
        <family val="3"/>
        <charset val="129"/>
      </rPr>
      <t>"0"</t>
    </r>
    <r>
      <rPr>
        <b/>
        <sz val="13"/>
        <rFont val="굴림체"/>
        <family val="3"/>
        <charset val="129"/>
      </rPr>
      <t xml:space="preserve">개라고 나타나 있습니다. </t>
    </r>
    <r>
      <rPr>
        <b/>
        <sz val="13"/>
        <rFont val="돋움"/>
        <family val="3"/>
        <charset val="129"/>
      </rPr>
      <t/>
    </r>
    <phoneticPr fontId="15" type="noConversion"/>
  </si>
  <si>
    <t xml:space="preserve">  데이터를 제대로 입력하면 오류개수는 "0" 이 됩니다.  </t>
    <phoneticPr fontId="15" type="noConversion"/>
  </si>
  <si>
    <t xml:space="preserve">   ☞ 각 서식 시트 오류와 총 오류를 반드시 확인하시기 바랍니다.  오류가 있는 파일은 접수가 안됩니다.</t>
    <phoneticPr fontId="4" type="noConversion"/>
  </si>
  <si>
    <t xml:space="preserve">   1) 기타 계정과목에서는 원단위 금액이 발생할 수 있음.(통장잔액 또는 자동이체공과금 등)</t>
    <phoneticPr fontId="4" type="noConversion"/>
  </si>
  <si>
    <t xml:space="preserve">    붉은 선 안에 기입하시면 됩니다.</t>
    <phoneticPr fontId="4" type="noConversion"/>
  </si>
  <si>
    <t xml:space="preserve">  (2) 모든 시트는 암호가 해제되어 있으며, 각 서식은 변경(관항목추가)이 가능합니다.</t>
    <phoneticPr fontId="4" type="noConversion"/>
  </si>
  <si>
    <t>첨부 3-1.</t>
    <phoneticPr fontId="4" type="noConversion"/>
  </si>
  <si>
    <t>전년도결산금액</t>
    <phoneticPr fontId="4" type="noConversion"/>
  </si>
  <si>
    <t>증 감 분</t>
    <phoneticPr fontId="4" type="noConversion"/>
  </si>
  <si>
    <t>금년도결산금액</t>
    <phoneticPr fontId="4" type="noConversion"/>
  </si>
  <si>
    <t xml:space="preserve"> (인)  휴대폰</t>
    <phoneticPr fontId="4" type="noConversion"/>
  </si>
  <si>
    <t xml:space="preserve"> 현 재  
 적 립 금  총 액
</t>
    <phoneticPr fontId="4" type="noConversion"/>
  </si>
  <si>
    <t>결산서</t>
    <phoneticPr fontId="4" type="noConversion"/>
  </si>
  <si>
    <t xml:space="preserve">  (1) 이 파일은 EXCEL2007 버전으로 작성되어 있습니다.</t>
    <phoneticPr fontId="4" type="noConversion"/>
  </si>
  <si>
    <r>
      <t xml:space="preserve">   다음 시트 순으로 </t>
    </r>
    <r>
      <rPr>
        <b/>
        <sz val="13"/>
        <color indexed="10"/>
        <rFont val="돋움"/>
        <family val="3"/>
        <charset val="129"/>
      </rPr>
      <t>상철</t>
    </r>
    <r>
      <rPr>
        <b/>
        <sz val="13"/>
        <rFont val="돋움"/>
        <family val="3"/>
        <charset val="129"/>
      </rPr>
      <t>해 송부해 주십시요.  (36678 경북 안동시 마지락길77(안기동)) 천주교 안동교구청 사목국 귀중</t>
    </r>
    <phoneticPr fontId="4" type="noConversion"/>
  </si>
  <si>
    <t xml:space="preserve">    시트상의 파란 점선을 마우스로 움직여 실선 끝으로 움직이면 1쪽씩 출력됩니다.  </t>
    <phoneticPr fontId="4" type="noConversion"/>
  </si>
  <si>
    <t xml:space="preserve">    모든 양식은 A4 세로 형태로 세팅되어 있으며, 인쇄시 여러 장으로 인쇄되면 </t>
    <phoneticPr fontId="15" type="noConversion"/>
  </si>
  <si>
    <t xml:space="preserve">     EXCEL 메뉴 중 보기→페이지 나누기 미리보기를 선택하여 </t>
    <phoneticPr fontId="4" type="noConversion"/>
  </si>
  <si>
    <t>찬  조   금</t>
    <phoneticPr fontId="4" type="noConversion"/>
  </si>
  <si>
    <t xml:space="preserve"> 창  립  전  시  회  비</t>
    <phoneticPr fontId="4" type="noConversion"/>
  </si>
  <si>
    <t xml:space="preserve">  기      타     회     비</t>
    <phoneticPr fontId="4" type="noConversion"/>
  </si>
  <si>
    <t xml:space="preserve">            찬    조   금</t>
    <phoneticPr fontId="4" type="noConversion"/>
  </si>
  <si>
    <t xml:space="preserve">                             </t>
    <phoneticPr fontId="4" type="noConversion"/>
  </si>
  <si>
    <r>
      <t xml:space="preserve"> </t>
    </r>
    <r>
      <rPr>
        <sz val="11"/>
        <rFont val="돋움"/>
        <family val="3"/>
        <charset val="129"/>
      </rPr>
      <t xml:space="preserve">                 </t>
    </r>
    <phoneticPr fontId="4" type="noConversion"/>
  </si>
  <si>
    <t xml:space="preserve">  결  산  서</t>
    <phoneticPr fontId="4" type="noConversion"/>
  </si>
  <si>
    <t>전시회출품보조비</t>
    <phoneticPr fontId="4" type="noConversion"/>
  </si>
  <si>
    <t>※ 부기난은 상세히 기재하여 주십시오.</t>
    <phoneticPr fontId="4" type="noConversion"/>
  </si>
  <si>
    <t>2.  세      출</t>
    <phoneticPr fontId="4" type="noConversion"/>
  </si>
  <si>
    <t>※ 부기난은 상세히 기재하여 주십시오.</t>
    <phoneticPr fontId="4" type="noConversion"/>
  </si>
  <si>
    <t>1.  세      입</t>
    <phoneticPr fontId="4" type="noConversion"/>
  </si>
  <si>
    <t xml:space="preserve">  예  산  서</t>
    <phoneticPr fontId="4" type="noConversion"/>
  </si>
  <si>
    <t xml:space="preserve">    2019년도 예산편성지침에 따라 예산작성함.</t>
    <phoneticPr fontId="4" type="noConversion"/>
  </si>
  <si>
    <t>20   년 결산서(예산)</t>
    <phoneticPr fontId="4" type="noConversion"/>
  </si>
  <si>
    <t>20   년 결산서(결산)</t>
    <phoneticPr fontId="4" type="noConversion"/>
  </si>
  <si>
    <t xml:space="preserve"> 20    년 예산서</t>
    <phoneticPr fontId="4" type="noConversion"/>
  </si>
  <si>
    <t>20    년 결산서</t>
    <phoneticPr fontId="4" type="noConversion"/>
  </si>
  <si>
    <t>20    년 예산서</t>
    <phoneticPr fontId="4" type="noConversion"/>
  </si>
  <si>
    <t>예 산 액</t>
    <phoneticPr fontId="4" type="noConversion"/>
  </si>
  <si>
    <t>결 산 액</t>
    <phoneticPr fontId="4" type="noConversion"/>
  </si>
  <si>
    <t>결 산 액</t>
    <phoneticPr fontId="4" type="noConversion"/>
  </si>
  <si>
    <t>예 산 액</t>
    <phoneticPr fontId="4" type="noConversion"/>
  </si>
  <si>
    <t>정의평화위원회</t>
    <phoneticPr fontId="4" type="noConversion"/>
  </si>
  <si>
    <t>1,034,850원</t>
    <phoneticPr fontId="4" type="noConversion"/>
  </si>
  <si>
    <t>정의평화위원회</t>
    <phoneticPr fontId="4" type="noConversion"/>
  </si>
  <si>
    <t>총회 봉헌금, 소성리 연대기금</t>
    <phoneticPr fontId="4" type="noConversion"/>
  </si>
  <si>
    <t>1) 1호 공문발송 21,320
2) 2호 공문발송 21,320</t>
    <phoneticPr fontId="4" type="noConversion"/>
  </si>
  <si>
    <t xml:space="preserve"> 우       편       료</t>
    <phoneticPr fontId="4" type="noConversion"/>
  </si>
  <si>
    <t>6,469,785원</t>
    <phoneticPr fontId="4" type="noConversion"/>
  </si>
  <si>
    <t xml:space="preserve">          이재홍 바오로                              </t>
    <phoneticPr fontId="4" type="noConversion"/>
  </si>
  <si>
    <t xml:space="preserve">          김헌택 제준이냐시오                                   </t>
    <phoneticPr fontId="4" type="noConversion"/>
  </si>
  <si>
    <t>부위원장</t>
    <phoneticPr fontId="4" type="noConversion"/>
  </si>
  <si>
    <t>위원장</t>
    <phoneticPr fontId="4" type="noConversion"/>
  </si>
  <si>
    <t>010-4539-8288</t>
    <phoneticPr fontId="4" type="noConversion"/>
  </si>
  <si>
    <t>010-3071-6347</t>
    <phoneticPr fontId="4" type="noConversion"/>
  </si>
  <si>
    <t>2024년</t>
    <phoneticPr fontId="4" type="noConversion"/>
  </si>
  <si>
    <t>파견미사 봉헌금, 기타 후원금 등</t>
    <phoneticPr fontId="4" type="noConversion"/>
  </si>
  <si>
    <t>우        편       료</t>
    <phoneticPr fontId="4" type="noConversion"/>
  </si>
  <si>
    <t>회의, 총회, 워크숍 개최 등</t>
    <phoneticPr fontId="4" type="noConversion"/>
  </si>
  <si>
    <t>연대 활동단체 참여연회비, 참가비 등</t>
    <phoneticPr fontId="4" type="noConversion"/>
  </si>
  <si>
    <t>교구수첩, 문구류, 홍보물 등</t>
    <phoneticPr fontId="4" type="noConversion"/>
  </si>
  <si>
    <t>활동, 교육 관련 경비 등</t>
    <phoneticPr fontId="4" type="noConversion"/>
  </si>
  <si>
    <t>연대기금, 후원금, 찬조금</t>
    <phoneticPr fontId="4" type="noConversion"/>
  </si>
  <si>
    <t>교육, 연수 참가비 등</t>
    <phoneticPr fontId="4" type="noConversion"/>
  </si>
  <si>
    <t xml:space="preserve">         오정형 세례자 요한 신부                                    </t>
    <phoneticPr fontId="4" type="noConversion"/>
  </si>
  <si>
    <t>010-8826-3244</t>
    <phoneticPr fontId="4" type="noConversion"/>
  </si>
  <si>
    <t>2024년  결산서  및  2025년  예산서</t>
    <phoneticPr fontId="4" type="noConversion"/>
  </si>
  <si>
    <t>391,720원</t>
    <phoneticPr fontId="4" type="noConversion"/>
  </si>
  <si>
    <t>6,269,850원</t>
    <phoneticPr fontId="4" type="noConversion"/>
  </si>
  <si>
    <t>643,130원</t>
    <phoneticPr fontId="4" type="noConversion"/>
  </si>
  <si>
    <t>199,935원</t>
    <phoneticPr fontId="4" type="noConversion"/>
  </si>
  <si>
    <t>2025년</t>
    <phoneticPr fontId="4" type="noConversion"/>
  </si>
  <si>
    <t>2023년도 이월금</t>
    <phoneticPr fontId="4" type="noConversion"/>
  </si>
  <si>
    <t>1) 안동시민연대 참여단체 연회비 200,000 
2) 6.15대경본부 단체회비 40,000</t>
    <phoneticPr fontId="4" type="noConversion"/>
  </si>
  <si>
    <t>1) 평협연수 참가비 40,000
2) 전국 정평위 활동가 연수 참가비(3인) 300,000</t>
    <phoneticPr fontId="4" type="noConversion"/>
  </si>
  <si>
    <t xml:space="preserve">1) 정기총회 간식 63,290
정기총회 참가자 기념품 76,000
정기총회 점심 식비 94,000 
정기총회 저녁 식비 175,000 
2) 교구장 사목방문, 저녁식대 158,000 </t>
    <phoneticPr fontId="4" type="noConversion"/>
  </si>
  <si>
    <t xml:space="preserve">1) 소성리대책위 연대기금 지원(1차) 
500,000 
소성리 평화 미사 참가자 점심 식비
120,000 
소성리 평화 미사 안동참가자 교통비 지원
89,400 
소성리 평화 미사 마리스타 수녀님 교통비 지원
50,000 
소성리 평화 미사 상주참가자 교통비 지원
30,000 
2) 소성리대책위 연대기금 지원(2차)
500,000 
소성리평화미사 점심식대
124,000 
소성리평화미사 교통비 지원(M.마리아 수녀님)
100,000 
소성리평화미사 안동지구 교통비
45,100 
3) 소성리대책위 연대기금 지원(3차)
500,000 
소성리평화미사 안동지구 교통비
46,800 
8.12 소성리평화미사 점심식대
95,000 
4) 전국 정평위 활동가 연수, 1일차 점심식대
89,000 
전국 정평위 활동가 연수, 교통비(주유)
64,000 
5) 소성리 성탄전야미사, 연대기금(이용우)
100,000 </t>
    <phoneticPr fontId="4" type="noConversion"/>
  </si>
  <si>
    <t xml:space="preserve">1) 316경주탈핵행진 참여단체분담금
50,000 
2) 안동 5.18민주화운동 기념행사 참여단체분담금
100,000 
3) 다시 타는 밀양 희망버스 참여단체분담금
100,000 
4) 예천 수해 희생자와 고 채수근상병을 위한 진혼제 행사 참여단체분담금
100,000 
5) 안동 세월호 참사 10주년 추모제 후원
100,000 
6) 범도 저자, 방현석 초청강연회 개최
100,000 
7) 907기후정의행진 안동참가단 연대기금
100,000 
8) 907기후정의행진 상주참가단 연대기금
100,000 
9) 세월호 다큐영화 '제로썸', 감독 초청 상영회 개최(안동)
100,000 </t>
    <phoneticPr fontId="4" type="noConversion"/>
  </si>
  <si>
    <t xml:space="preserve">1) 사회교리준비모임 점심식대(1차)
123,000 
2) 사회교리 교육 개발을 위한 준비모임, 점심식대(2차)
71,000 
사회교리 교육 개발을 위한 준비모임, 다과비
10,160 
사회교리교육 개발 준비모임, 다과비
24,640 
3) 사회교리교육 개발 준비모임, 점심식대(3차)
119,000 
4) 사회교리교육 개발모임, 점심식대(4차)
100,000 
사회교리교육 개발모임, 다과비
11,200 
5) 사회교리교육 개발모임, 점심식대(5차)
122,000 </t>
    <phoneticPr fontId="4" type="noConversion"/>
  </si>
  <si>
    <t xml:space="preserve">1) 영풍석포제련소 노동자 중독 사망 관련한 기자회견, 식대
113,000 
2) 신문광고(핵 진흥 정책 중단, 정의로운 기후위기 대응을 위한 시민선언)
50,000 
3) 세월호 참사 10주기 추모미사 참례 경비(점심)
76,000 
4)세월호 참사 10주기 추모미사 참례 경비(저녁)
233,000 
5) 세월호 참사 10주기 추모미사 참례 경비(주유)
101,000 
6) 세월호 참사 10주기 추모미사 참례 경비(고속도로비)
31,900 </t>
    <phoneticPr fontId="4" type="noConversion"/>
  </si>
  <si>
    <t>&lt;※ 차입처와 금액을 기재&gt;</t>
    <phoneticPr fontId="4" type="noConversion"/>
  </si>
  <si>
    <t xml:space="preserve"> 현 재
 차 입 금  총 액</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</si>
</sst>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76" formatCode="#,##0&quot;원&quot;"/>
  </numFmts>
  <fonts count="32" x14ac:knownFonts="1">
    <font>
      <sz val="11"/>
      <name val="돋움"/>
      <family val="3"/>
      <charset val="129"/>
    </font>
    <font>
      <sz val="11"/>
      <name val="돋움"/>
      <family val="3"/>
      <charset val="129"/>
    </font>
    <font>
      <b/>
      <sz val="16"/>
      <name val="바탕"/>
      <family val="1"/>
      <charset val="129"/>
    </font>
    <font>
      <b/>
      <sz val="12"/>
      <name val="바탕"/>
      <family val="1"/>
      <charset val="129"/>
    </font>
    <font>
      <sz val="8"/>
      <name val="돋움"/>
      <family val="3"/>
      <charset val="129"/>
    </font>
    <font>
      <b/>
      <sz val="11"/>
      <name val="바탕"/>
      <family val="1"/>
      <charset val="129"/>
    </font>
    <font>
      <sz val="11"/>
      <name val="돋움"/>
      <family val="3"/>
      <charset val="129"/>
    </font>
    <font>
      <sz val="11"/>
      <name val="바탕"/>
      <family val="1"/>
      <charset val="129"/>
    </font>
    <font>
      <sz val="11"/>
      <name val="돋움"/>
      <family val="3"/>
      <charset val="129"/>
    </font>
    <font>
      <b/>
      <sz val="9"/>
      <name val="바탕"/>
      <family val="1"/>
      <charset val="129"/>
    </font>
    <font>
      <u/>
      <sz val="11"/>
      <color indexed="12"/>
      <name val="돋움"/>
      <family val="3"/>
      <charset val="129"/>
    </font>
    <font>
      <b/>
      <u/>
      <sz val="16"/>
      <name val="바탕"/>
      <family val="1"/>
      <charset val="129"/>
    </font>
    <font>
      <b/>
      <sz val="11"/>
      <name val="돋움"/>
      <family val="3"/>
      <charset val="129"/>
    </font>
    <font>
      <b/>
      <sz val="16"/>
      <name val="돋움"/>
      <family val="3"/>
      <charset val="129"/>
    </font>
    <font>
      <b/>
      <sz val="12"/>
      <name val="돋움"/>
      <family val="3"/>
      <charset val="129"/>
    </font>
    <font>
      <sz val="11"/>
      <name val="굴림체"/>
      <family val="3"/>
      <charset val="129"/>
    </font>
    <font>
      <b/>
      <sz val="14"/>
      <color indexed="10"/>
      <name val="돋움"/>
      <family val="3"/>
      <charset val="129"/>
    </font>
    <font>
      <b/>
      <sz val="14"/>
      <name val="돋움"/>
      <family val="3"/>
      <charset val="129"/>
    </font>
    <font>
      <b/>
      <u/>
      <sz val="14"/>
      <name val="돋움"/>
      <family val="3"/>
      <charset val="129"/>
    </font>
    <font>
      <b/>
      <u/>
      <sz val="18"/>
      <name val="돋움"/>
      <family val="3"/>
      <charset val="129"/>
    </font>
    <font>
      <b/>
      <u/>
      <sz val="12"/>
      <name val="돋움"/>
      <family val="3"/>
      <charset val="129"/>
    </font>
    <font>
      <sz val="11"/>
      <name val="굴림"/>
      <family val="3"/>
      <charset val="129"/>
    </font>
    <font>
      <b/>
      <sz val="9"/>
      <name val="돋움"/>
      <family val="3"/>
      <charset val="129"/>
    </font>
    <font>
      <b/>
      <u/>
      <sz val="20"/>
      <name val="돋움"/>
      <family val="3"/>
      <charset val="129"/>
    </font>
    <font>
      <b/>
      <u/>
      <sz val="11"/>
      <color indexed="12"/>
      <name val="돋움"/>
      <family val="3"/>
      <charset val="129"/>
    </font>
    <font>
      <b/>
      <sz val="10"/>
      <name val="돋움"/>
      <family val="3"/>
      <charset val="129"/>
    </font>
    <font>
      <b/>
      <sz val="9"/>
      <color indexed="10"/>
      <name val="돋움"/>
      <family val="3"/>
      <charset val="129"/>
    </font>
    <font>
      <sz val="11"/>
      <color indexed="10"/>
      <name val="돋움"/>
      <family val="3"/>
      <charset val="129"/>
    </font>
    <font>
      <b/>
      <sz val="13"/>
      <name val="굴림체"/>
      <family val="3"/>
      <charset val="129"/>
    </font>
    <font>
      <b/>
      <sz val="13"/>
      <name val="돋움"/>
      <family val="3"/>
      <charset val="129"/>
    </font>
    <font>
      <b/>
      <sz val="13"/>
      <color indexed="10"/>
      <name val="굴림체"/>
      <family val="3"/>
      <charset val="129"/>
    </font>
    <font>
      <b/>
      <sz val="13"/>
      <color indexed="10"/>
      <name val="돋움"/>
      <family val="3"/>
      <charset val="129"/>
    </font>
  </fonts>
  <fills count="3">
    <fill>
      <patternFill patternType="none"/>
    </fill>
    <fill>
      <patternFill patternType="gray125"/>
    </fill>
    <fill>
      <patternFill patternType="solid">
        <fgColor indexed="4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diagonal/>
    </border>
    <border>
      <left/>
      <right style="double">
        <color indexed="10"/>
      </right>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4">
    <xf numFmtId="0" fontId="0" fillId="0" borderId="0"/>
    <xf numFmtId="41" fontId="1" fillId="0" borderId="0" applyFont="0" applyFill="0" applyBorder="0" applyAlignment="0" applyProtection="0"/>
    <xf numFmtId="0" fontId="15" fillId="0" borderId="0"/>
    <xf numFmtId="0" fontId="10" fillId="0" borderId="0" applyNumberFormat="0" applyFill="0" applyBorder="0" applyAlignment="0" applyProtection="0">
      <alignment vertical="top"/>
      <protection locked="0"/>
    </xf>
  </cellStyleXfs>
  <cellXfs count="151">
    <xf numFmtId="0" fontId="0" fillId="0" borderId="0" xfId="0"/>
    <xf numFmtId="0" fontId="0" fillId="0" borderId="0" xfId="0" applyAlignment="1">
      <alignment vertical="center"/>
    </xf>
    <xf numFmtId="0" fontId="8" fillId="0" borderId="0" xfId="0" applyFont="1" applyFill="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13" fillId="0" borderId="0" xfId="0" applyFont="1" applyFill="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0" xfId="0" applyFont="1" applyBorder="1" applyAlignment="1">
      <alignment horizontal="center" vertical="center"/>
    </xf>
    <xf numFmtId="0" fontId="12" fillId="0" borderId="0" xfId="0" applyFont="1" applyAlignment="1">
      <alignment horizontal="center" vertical="center"/>
    </xf>
    <xf numFmtId="0" fontId="14" fillId="0" borderId="0" xfId="0" applyFont="1" applyBorder="1" applyAlignment="1">
      <alignment horizontal="left" vertical="center"/>
    </xf>
    <xf numFmtId="0" fontId="17" fillId="0" borderId="0" xfId="0" applyFont="1" applyAlignment="1">
      <alignment horizontal="left" vertical="center"/>
    </xf>
    <xf numFmtId="0" fontId="18" fillId="0" borderId="0" xfId="0" applyFont="1" applyAlignment="1">
      <alignment horizontal="center" vertical="center"/>
    </xf>
    <xf numFmtId="0" fontId="14"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6" fillId="0" borderId="1" xfId="0" applyFont="1" applyFill="1" applyBorder="1" applyAlignment="1">
      <alignment vertical="center"/>
    </xf>
    <xf numFmtId="0" fontId="16" fillId="0" borderId="1" xfId="0" applyFont="1" applyFill="1" applyBorder="1" applyAlignment="1">
      <alignment horizontal="center" vertical="center"/>
    </xf>
    <xf numFmtId="0" fontId="22" fillId="0" borderId="0" xfId="0" applyFont="1" applyFill="1" applyAlignment="1">
      <alignment vertical="center"/>
    </xf>
    <xf numFmtId="0" fontId="12" fillId="0" borderId="0" xfId="0" applyFont="1" applyFill="1" applyAlignment="1">
      <alignment vertical="center"/>
    </xf>
    <xf numFmtId="0" fontId="25" fillId="0" borderId="0" xfId="0" applyFont="1" applyFill="1" applyAlignment="1">
      <alignment vertical="center"/>
    </xf>
    <xf numFmtId="0" fontId="26" fillId="0" borderId="0" xfId="3" applyFont="1" applyFill="1" applyAlignment="1" applyProtection="1">
      <alignment vertical="center"/>
    </xf>
    <xf numFmtId="0" fontId="24" fillId="0" borderId="0" xfId="3" applyFont="1" applyFill="1" applyAlignment="1" applyProtection="1">
      <alignment vertical="center"/>
    </xf>
    <xf numFmtId="0" fontId="22" fillId="0" borderId="2" xfId="0" applyFont="1" applyFill="1" applyBorder="1" applyAlignment="1" applyProtection="1">
      <alignment horizontal="left" vertical="center" indent="1"/>
      <protection locked="0"/>
    </xf>
    <xf numFmtId="0" fontId="22" fillId="0" borderId="3" xfId="0" applyFont="1" applyFill="1" applyBorder="1" applyAlignment="1" applyProtection="1">
      <alignment horizontal="left" vertical="center" indent="1"/>
      <protection locked="0"/>
    </xf>
    <xf numFmtId="0" fontId="22" fillId="0" borderId="4" xfId="0" applyFont="1" applyFill="1" applyBorder="1" applyAlignment="1" applyProtection="1">
      <alignment horizontal="left" vertical="center" indent="1"/>
      <protection locked="0"/>
    </xf>
    <xf numFmtId="0" fontId="22" fillId="0" borderId="5" xfId="0" applyFont="1" applyFill="1" applyBorder="1" applyAlignment="1" applyProtection="1">
      <alignment horizontal="left" vertical="center" indent="1"/>
      <protection locked="0"/>
    </xf>
    <xf numFmtId="0" fontId="22" fillId="0" borderId="0" xfId="0" applyFont="1" applyFill="1" applyBorder="1" applyAlignment="1" applyProtection="1">
      <alignment horizontal="left" vertical="center" indent="1"/>
      <protection locked="0"/>
    </xf>
    <xf numFmtId="0" fontId="22" fillId="0" borderId="6" xfId="0" applyFont="1" applyFill="1" applyBorder="1" applyAlignment="1" applyProtection="1">
      <alignment horizontal="left" vertical="center" indent="1"/>
      <protection locked="0"/>
    </xf>
    <xf numFmtId="0" fontId="22" fillId="0" borderId="7" xfId="0" applyFont="1" applyFill="1" applyBorder="1" applyAlignment="1" applyProtection="1">
      <alignment horizontal="left" vertical="center" indent="1"/>
      <protection locked="0"/>
    </xf>
    <xf numFmtId="0" fontId="22" fillId="0" borderId="8" xfId="0" applyFont="1" applyFill="1" applyBorder="1" applyAlignment="1" applyProtection="1">
      <alignment horizontal="left" vertical="center" indent="1"/>
      <protection locked="0"/>
    </xf>
    <xf numFmtId="0" fontId="22" fillId="0" borderId="9" xfId="0" applyFont="1" applyFill="1" applyBorder="1" applyAlignment="1" applyProtection="1">
      <alignment horizontal="left" vertical="center" indent="1"/>
      <protection locked="0"/>
    </xf>
    <xf numFmtId="0" fontId="12" fillId="0" borderId="0" xfId="0" applyFont="1" applyFill="1" applyAlignment="1" applyProtection="1">
      <alignment vertical="center"/>
      <protection locked="0"/>
    </xf>
    <xf numFmtId="0" fontId="10" fillId="0" borderId="0" xfId="3"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0" fillId="0" borderId="0" xfId="0" applyFill="1" applyAlignment="1">
      <alignment horizontal="center" vertical="center"/>
    </xf>
    <xf numFmtId="0" fontId="2" fillId="0" borderId="0" xfId="0" applyFont="1" applyFill="1" applyAlignment="1" applyProtection="1">
      <alignment horizontal="left" vertical="center"/>
      <protection locked="0"/>
    </xf>
    <xf numFmtId="0" fontId="3" fillId="0" borderId="0" xfId="0" applyFont="1" applyFill="1" applyAlignment="1">
      <alignment horizontal="left" vertical="center"/>
    </xf>
    <xf numFmtId="0" fontId="0" fillId="0" borderId="0" xfId="0" applyFill="1" applyAlignment="1">
      <alignment horizontal="left"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21" fillId="0" borderId="0" xfId="0" applyFont="1" applyFill="1" applyAlignment="1">
      <alignment horizontal="left" vertical="center"/>
    </xf>
    <xf numFmtId="0" fontId="8"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pplyProtection="1">
      <alignment horizontal="center" vertical="center"/>
      <protection locked="0"/>
    </xf>
    <xf numFmtId="41" fontId="2" fillId="0" borderId="0" xfId="0" applyNumberFormat="1" applyFont="1" applyFill="1" applyAlignment="1" applyProtection="1">
      <alignment horizontal="center" vertical="center"/>
      <protection locked="0"/>
    </xf>
    <xf numFmtId="41" fontId="11" fillId="0" borderId="0" xfId="0" applyNumberFormat="1" applyFont="1" applyFill="1" applyAlignment="1" applyProtection="1">
      <alignment horizontal="center" vertical="center"/>
      <protection locked="0"/>
    </xf>
    <xf numFmtId="41" fontId="0" fillId="0" borderId="0" xfId="1" applyNumberFormat="1" applyFont="1" applyFill="1" applyAlignment="1">
      <alignment horizontal="center" vertical="center"/>
    </xf>
    <xf numFmtId="41" fontId="0" fillId="0" borderId="0" xfId="1" applyNumberFormat="1" applyFont="1" applyFill="1" applyAlignment="1">
      <alignment horizontal="left" vertical="center"/>
    </xf>
    <xf numFmtId="41" fontId="5" fillId="0" borderId="1" xfId="1" applyNumberFormat="1" applyFont="1" applyFill="1" applyBorder="1" applyAlignment="1">
      <alignment horizontal="center" vertical="center"/>
    </xf>
    <xf numFmtId="41" fontId="8" fillId="0" borderId="1" xfId="1" applyNumberFormat="1" applyFont="1" applyFill="1" applyBorder="1" applyAlignment="1" applyProtection="1">
      <alignment horizontal="right" vertical="center"/>
    </xf>
    <xf numFmtId="41" fontId="8" fillId="0" borderId="1" xfId="1" applyNumberFormat="1" applyFont="1" applyFill="1" applyBorder="1" applyAlignment="1" applyProtection="1">
      <alignment horizontal="right" vertical="center"/>
      <protection locked="0"/>
    </xf>
    <xf numFmtId="41" fontId="6" fillId="0" borderId="1" xfId="1" applyNumberFormat="1" applyFont="1" applyFill="1" applyBorder="1" applyAlignment="1" applyProtection="1">
      <alignment horizontal="right" vertical="center"/>
    </xf>
    <xf numFmtId="41" fontId="8" fillId="0" borderId="0" xfId="1" applyNumberFormat="1" applyFont="1" applyFill="1" applyAlignment="1">
      <alignment horizontal="right" vertical="center"/>
    </xf>
    <xf numFmtId="41" fontId="6" fillId="0" borderId="0" xfId="1" applyNumberFormat="1" applyFont="1" applyFill="1" applyAlignment="1">
      <alignment horizontal="right" vertical="center"/>
    </xf>
    <xf numFmtId="41" fontId="8" fillId="0" borderId="1" xfId="1" quotePrefix="1" applyNumberFormat="1" applyFont="1" applyFill="1" applyBorder="1" applyAlignment="1" applyProtection="1">
      <alignment horizontal="right" vertical="center"/>
      <protection locked="0"/>
    </xf>
    <xf numFmtId="41" fontId="8" fillId="0" borderId="0" xfId="1" applyNumberFormat="1" applyFont="1" applyFill="1" applyAlignment="1">
      <alignment horizontal="center" vertical="center"/>
    </xf>
    <xf numFmtId="41" fontId="0" fillId="0" borderId="0" xfId="0" applyNumberFormat="1" applyFill="1" applyAlignment="1">
      <alignment horizontal="center" vertical="center"/>
    </xf>
    <xf numFmtId="41" fontId="0" fillId="0" borderId="0" xfId="1" applyNumberFormat="1" applyFont="1" applyFill="1" applyAlignment="1" applyProtection="1">
      <alignment horizontal="center" vertical="center"/>
      <protection locked="0"/>
    </xf>
    <xf numFmtId="0" fontId="1" fillId="0" borderId="1" xfId="0" applyFont="1" applyFill="1" applyBorder="1" applyAlignment="1" applyProtection="1">
      <alignment horizontal="left" vertical="center"/>
      <protection locked="0"/>
    </xf>
    <xf numFmtId="0" fontId="1" fillId="0" borderId="0" xfId="0" applyFont="1" applyFill="1" applyAlignment="1">
      <alignment horizontal="right" vertical="center"/>
    </xf>
    <xf numFmtId="0" fontId="6" fillId="0" borderId="1" xfId="0" applyFont="1" applyFill="1" applyBorder="1" applyAlignment="1" applyProtection="1">
      <alignment horizontal="left" vertical="center"/>
      <protection locked="0"/>
    </xf>
    <xf numFmtId="0" fontId="28" fillId="0" borderId="0" xfId="2" applyFont="1" applyFill="1" applyAlignment="1" applyProtection="1">
      <alignment vertical="center"/>
      <protection hidden="1"/>
    </xf>
    <xf numFmtId="0" fontId="29" fillId="0" borderId="0" xfId="0" applyFont="1" applyFill="1" applyAlignment="1">
      <alignment vertical="center"/>
    </xf>
    <xf numFmtId="0" fontId="30" fillId="0" borderId="0" xfId="2" applyFont="1" applyFill="1" applyAlignment="1" applyProtection="1">
      <alignment vertical="center"/>
      <protection hidden="1"/>
    </xf>
    <xf numFmtId="0" fontId="31" fillId="0" borderId="0" xfId="0" applyFont="1" applyFill="1" applyAlignment="1">
      <alignment vertical="center"/>
    </xf>
    <xf numFmtId="0" fontId="29" fillId="2" borderId="10"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10" xfId="0" applyFont="1" applyFill="1" applyBorder="1" applyAlignment="1">
      <alignment horizontal="left" vertical="center" indent="1"/>
    </xf>
    <xf numFmtId="0" fontId="29" fillId="2" borderId="11"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12" xfId="0" applyFont="1" applyFill="1" applyBorder="1" applyAlignment="1">
      <alignment horizontal="centerContinuous" vertical="center"/>
    </xf>
    <xf numFmtId="0" fontId="29" fillId="2" borderId="13" xfId="0" applyFont="1" applyFill="1" applyBorder="1" applyAlignment="1">
      <alignment horizontal="center" vertical="center"/>
    </xf>
    <xf numFmtId="0" fontId="31" fillId="2" borderId="10" xfId="0" applyFont="1" applyFill="1" applyBorder="1" applyAlignment="1">
      <alignment horizontal="center" vertical="center"/>
    </xf>
    <xf numFmtId="0" fontId="31" fillId="0" borderId="10" xfId="0" applyFont="1" applyFill="1" applyBorder="1" applyAlignment="1">
      <alignment horizontal="center" vertical="center"/>
    </xf>
    <xf numFmtId="0" fontId="29" fillId="0" borderId="10" xfId="0" applyFont="1" applyFill="1" applyBorder="1" applyAlignment="1">
      <alignment horizontal="left" vertical="center"/>
    </xf>
    <xf numFmtId="41" fontId="29" fillId="0" borderId="10" xfId="0" applyNumberFormat="1" applyFont="1" applyFill="1" applyBorder="1" applyAlignment="1" applyProtection="1">
      <alignment horizontal="center" vertical="center"/>
      <protection hidden="1"/>
    </xf>
    <xf numFmtId="41" fontId="29" fillId="0" borderId="10" xfId="0" applyNumberFormat="1" applyFont="1" applyBorder="1" applyAlignment="1">
      <alignment horizontal="center" vertical="center"/>
    </xf>
    <xf numFmtId="41" fontId="29" fillId="0" borderId="10" xfId="1" applyFont="1" applyBorder="1" applyAlignment="1">
      <alignment vertical="center"/>
    </xf>
    <xf numFmtId="0" fontId="31" fillId="0" borderId="10" xfId="0" applyFont="1" applyFill="1" applyBorder="1" applyAlignment="1">
      <alignment horizontal="left" vertical="center"/>
    </xf>
    <xf numFmtId="41" fontId="29" fillId="0" borderId="10" xfId="0" applyNumberFormat="1" applyFont="1" applyFill="1" applyBorder="1" applyAlignment="1">
      <alignment horizontal="center" vertical="center"/>
    </xf>
    <xf numFmtId="0" fontId="29" fillId="0" borderId="10" xfId="0" applyFont="1" applyFill="1" applyBorder="1" applyAlignment="1">
      <alignment vertical="center"/>
    </xf>
    <xf numFmtId="41" fontId="29" fillId="0" borderId="10" xfId="0" applyNumberFormat="1" applyFont="1" applyFill="1" applyBorder="1" applyAlignment="1">
      <alignment vertical="center"/>
    </xf>
    <xf numFmtId="0" fontId="17" fillId="0" borderId="0" xfId="0" applyFont="1" applyFill="1" applyAlignment="1">
      <alignment vertical="center"/>
    </xf>
    <xf numFmtId="0" fontId="17" fillId="0" borderId="0" xfId="0" applyFont="1" applyFill="1" applyAlignment="1">
      <alignment horizontal="center" vertical="center"/>
    </xf>
    <xf numFmtId="0" fontId="10" fillId="0" borderId="10" xfId="3" applyFill="1" applyBorder="1" applyAlignment="1" applyProtection="1">
      <alignment horizontal="left" vertical="center" indent="1"/>
    </xf>
    <xf numFmtId="0" fontId="12" fillId="0" borderId="14" xfId="0" applyFont="1" applyBorder="1" applyAlignment="1">
      <alignment vertical="center"/>
    </xf>
    <xf numFmtId="0" fontId="12" fillId="0" borderId="1" xfId="0" applyFont="1" applyBorder="1" applyAlignment="1">
      <alignment horizontal="center" vertical="center"/>
    </xf>
    <xf numFmtId="176" fontId="12" fillId="0" borderId="1" xfId="0" applyNumberFormat="1" applyFont="1" applyBorder="1" applyAlignment="1">
      <alignment horizontal="right" vertical="center" wrapText="1"/>
    </xf>
    <xf numFmtId="0" fontId="14" fillId="0" borderId="0" xfId="0" applyFont="1" applyBorder="1" applyAlignment="1">
      <alignment vertical="center"/>
    </xf>
    <xf numFmtId="0" fontId="23" fillId="0" borderId="0" xfId="0" applyFont="1" applyAlignment="1">
      <alignment vertical="center"/>
    </xf>
    <xf numFmtId="0" fontId="20" fillId="0" borderId="0" xfId="0" applyFont="1" applyBorder="1" applyAlignment="1">
      <alignment vertical="center"/>
    </xf>
    <xf numFmtId="41" fontId="0" fillId="0" borderId="1" xfId="1" applyNumberFormat="1" applyFont="1" applyFill="1" applyBorder="1" applyAlignment="1" applyProtection="1">
      <alignment horizontal="right" vertical="center"/>
      <protection locked="0"/>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left" vertical="center"/>
      <protection locked="0"/>
    </xf>
    <xf numFmtId="41" fontId="0" fillId="0" borderId="1" xfId="1" applyNumberFormat="1" applyFont="1" applyFill="1" applyBorder="1" applyAlignment="1" applyProtection="1">
      <alignment horizontal="right" vertical="center"/>
    </xf>
    <xf numFmtId="0" fontId="12" fillId="0" borderId="0" xfId="0" applyFont="1" applyFill="1" applyAlignment="1">
      <alignment horizontal="center" vertical="center"/>
    </xf>
    <xf numFmtId="0" fontId="7" fillId="0" borderId="1" xfId="0" applyFont="1" applyFill="1" applyBorder="1" applyAlignment="1">
      <alignment horizontal="left" vertical="center" wrapText="1"/>
    </xf>
    <xf numFmtId="0" fontId="1" fillId="0" borderId="0" xfId="0" applyFont="1" applyFill="1" applyAlignment="1">
      <alignment horizontal="center" vertical="center"/>
    </xf>
    <xf numFmtId="41" fontId="1" fillId="0" borderId="0" xfId="1" applyNumberFormat="1" applyFont="1" applyFill="1" applyAlignment="1">
      <alignment horizontal="center" vertical="center"/>
    </xf>
    <xf numFmtId="41" fontId="1" fillId="0" borderId="0" xfId="1" applyNumberFormat="1" applyFont="1" applyFill="1" applyAlignment="1">
      <alignment horizontal="right" vertical="center"/>
    </xf>
    <xf numFmtId="0" fontId="1" fillId="0" borderId="0" xfId="0" applyFont="1" applyFill="1" applyAlignment="1">
      <alignment horizontal="left" vertical="center"/>
    </xf>
    <xf numFmtId="0" fontId="8" fillId="0" borderId="1" xfId="0" applyFont="1" applyFill="1" applyBorder="1" applyAlignment="1">
      <alignment horizontal="center" vertical="center"/>
    </xf>
    <xf numFmtId="0" fontId="0" fillId="0" borderId="1" xfId="0" applyFont="1" applyFill="1" applyBorder="1" applyAlignment="1" applyProtection="1">
      <alignment horizontal="left" vertical="center"/>
      <protection locked="0"/>
    </xf>
    <xf numFmtId="0" fontId="0" fillId="0" borderId="1" xfId="0" applyFont="1" applyFill="1" applyBorder="1" applyAlignment="1" applyProtection="1">
      <alignment horizontal="left" vertical="center" wrapText="1"/>
      <protection locked="0"/>
    </xf>
    <xf numFmtId="0" fontId="23" fillId="0" borderId="0" xfId="0" applyFont="1" applyAlignment="1">
      <alignment horizontal="center" vertical="center"/>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31"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20" fillId="0" borderId="0" xfId="0" applyFont="1" applyBorder="1" applyAlignment="1">
      <alignment horizontal="center" vertical="center"/>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18" fillId="0" borderId="0" xfId="0" applyFont="1" applyAlignment="1">
      <alignment horizontal="center" vertical="center"/>
    </xf>
    <xf numFmtId="0" fontId="12" fillId="0" borderId="15" xfId="0" applyFont="1" applyBorder="1" applyAlignment="1">
      <alignment horizontal="center" vertical="center"/>
    </xf>
    <xf numFmtId="0" fontId="7" fillId="0" borderId="14" xfId="0" applyFont="1" applyFill="1" applyBorder="1" applyAlignment="1">
      <alignment horizontal="left" vertical="center"/>
    </xf>
    <xf numFmtId="0" fontId="0" fillId="0" borderId="15" xfId="0" applyBorder="1"/>
    <xf numFmtId="0" fontId="0" fillId="0" borderId="16" xfId="0" applyBorder="1"/>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8" fillId="0" borderId="19"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6"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4" xfId="0" applyFont="1" applyFill="1" applyBorder="1" applyAlignment="1">
      <alignment horizontal="left" vertical="center" shrinkToFit="1"/>
    </xf>
    <xf numFmtId="0" fontId="7" fillId="0" borderId="15"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29" fillId="2" borderId="22" xfId="0" applyFont="1" applyFill="1" applyBorder="1" applyAlignment="1">
      <alignment horizontal="center" vertical="center"/>
    </xf>
    <xf numFmtId="0" fontId="29" fillId="2" borderId="23" xfId="0" applyFont="1" applyFill="1" applyBorder="1" applyAlignment="1">
      <alignment horizontal="center" vertical="center"/>
    </xf>
    <xf numFmtId="0" fontId="29" fillId="2" borderId="24" xfId="0" applyFont="1" applyFill="1" applyBorder="1" applyAlignment="1">
      <alignment horizontal="center" vertical="center"/>
    </xf>
    <xf numFmtId="0" fontId="29" fillId="0" borderId="22" xfId="0" applyFont="1" applyFill="1" applyBorder="1" applyAlignment="1">
      <alignment horizontal="left" vertical="center"/>
    </xf>
    <xf numFmtId="0" fontId="29" fillId="0" borderId="23" xfId="0" applyFont="1" applyFill="1" applyBorder="1" applyAlignment="1">
      <alignment horizontal="left" vertical="center"/>
    </xf>
    <xf numFmtId="0" fontId="29" fillId="0" borderId="24" xfId="0" applyFont="1" applyFill="1" applyBorder="1" applyAlignment="1">
      <alignment horizontal="left" vertical="center"/>
    </xf>
  </cellXfs>
  <cellStyles count="4">
    <cellStyle name="쉼표 [0]" xfId="1" builtinId="6"/>
    <cellStyle name="표준" xfId="0" builtinId="0"/>
    <cellStyle name="표준_UBUD99" xfId="2" xr:uid="{00000000-0005-0000-0000-000002000000}"/>
    <cellStyle name="하이퍼링크" xfId="3"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tabSelected="1" zoomScaleNormal="100" workbookViewId="0">
      <selection activeCell="M18" sqref="M18"/>
    </sheetView>
  </sheetViews>
  <sheetFormatPr defaultRowHeight="27.75" customHeight="1" x14ac:dyDescent="0.15"/>
  <cols>
    <col min="1" max="1" width="4.21875" style="1" customWidth="1"/>
    <col min="2" max="2" width="9.6640625" style="1" customWidth="1"/>
    <col min="3" max="3" width="13.21875" style="1" customWidth="1"/>
    <col min="4" max="4" width="14.33203125" style="1" bestFit="1" customWidth="1"/>
    <col min="5" max="5" width="15" style="1" customWidth="1"/>
    <col min="6" max="6" width="8.109375" style="1" customWidth="1"/>
    <col min="7" max="7" width="8.6640625" style="1" customWidth="1"/>
    <col min="8" max="8" width="6.44140625" style="1" customWidth="1"/>
    <col min="9" max="9" width="10.6640625" style="1" customWidth="1"/>
    <col min="10" max="16384" width="8.88671875" style="1"/>
  </cols>
  <sheetData>
    <row r="1" spans="1:11" ht="27.75" customHeight="1" x14ac:dyDescent="0.15">
      <c r="A1" s="1" t="s">
        <v>92</v>
      </c>
    </row>
    <row r="2" spans="1:11" ht="27.75" customHeight="1" x14ac:dyDescent="0.15">
      <c r="A2" s="110" t="s">
        <v>151</v>
      </c>
      <c r="B2" s="110"/>
      <c r="C2" s="110"/>
      <c r="D2" s="110"/>
      <c r="E2" s="110"/>
      <c r="F2" s="110"/>
      <c r="G2" s="110"/>
      <c r="H2" s="110"/>
      <c r="I2" s="95"/>
      <c r="J2" s="95"/>
      <c r="K2" s="8"/>
    </row>
    <row r="3" spans="1:11" s="3" customFormat="1" ht="27.75" customHeight="1" x14ac:dyDescent="0.15"/>
    <row r="4" spans="1:11" s="3" customFormat="1" ht="27.75" customHeight="1" x14ac:dyDescent="0.15"/>
    <row r="5" spans="1:11" s="6" customFormat="1" ht="27.75" customHeight="1" x14ac:dyDescent="0.15">
      <c r="B5" s="12" t="s">
        <v>39</v>
      </c>
      <c r="C5" s="121" t="s">
        <v>127</v>
      </c>
      <c r="D5" s="121"/>
      <c r="E5" s="13"/>
      <c r="F5" s="13"/>
      <c r="G5" s="13"/>
      <c r="H5" s="13"/>
      <c r="I5" s="13"/>
    </row>
    <row r="6" spans="1:11" s="6" customFormat="1" ht="27.75" customHeight="1" x14ac:dyDescent="0.15">
      <c r="B6" s="7"/>
      <c r="C6" s="7"/>
    </row>
    <row r="7" spans="1:11" s="6" customFormat="1" ht="27.75" customHeight="1" x14ac:dyDescent="0.15">
      <c r="B7" s="6" t="s">
        <v>40</v>
      </c>
    </row>
    <row r="8" spans="1:11" s="6" customFormat="1" ht="27.75" customHeight="1" x14ac:dyDescent="0.15">
      <c r="B8" s="3" t="s">
        <v>41</v>
      </c>
      <c r="C8" s="3"/>
    </row>
    <row r="9" spans="1:11" s="6" customFormat="1" ht="27.75" customHeight="1" x14ac:dyDescent="0.15">
      <c r="B9" s="3" t="s">
        <v>61</v>
      </c>
      <c r="C9" s="3"/>
    </row>
    <row r="10" spans="1:11" s="6" customFormat="1" ht="27.75" customHeight="1" x14ac:dyDescent="0.15"/>
    <row r="11" spans="1:11" s="6" customFormat="1" ht="27.75" customHeight="1" x14ac:dyDescent="0.15">
      <c r="A11" s="115" t="s">
        <v>5</v>
      </c>
      <c r="B11" s="116"/>
      <c r="C11" s="92" t="s">
        <v>93</v>
      </c>
      <c r="D11" s="92" t="s">
        <v>94</v>
      </c>
      <c r="E11" s="91" t="s">
        <v>95</v>
      </c>
      <c r="F11" s="115" t="s">
        <v>4</v>
      </c>
      <c r="G11" s="122"/>
      <c r="H11" s="116"/>
    </row>
    <row r="12" spans="1:11" s="6" customFormat="1" ht="54" customHeight="1" x14ac:dyDescent="0.15">
      <c r="A12" s="111" t="s">
        <v>97</v>
      </c>
      <c r="B12" s="112"/>
      <c r="C12" s="93" t="s">
        <v>128</v>
      </c>
      <c r="D12" s="93" t="s">
        <v>154</v>
      </c>
      <c r="E12" s="93" t="s">
        <v>152</v>
      </c>
      <c r="F12" s="118" t="s">
        <v>65</v>
      </c>
      <c r="G12" s="119"/>
      <c r="H12" s="120"/>
    </row>
    <row r="13" spans="1:11" s="6" customFormat="1" ht="93" customHeight="1" x14ac:dyDescent="0.15">
      <c r="A13" s="111" t="s">
        <v>166</v>
      </c>
      <c r="B13" s="112"/>
      <c r="C13" s="93" t="s">
        <v>133</v>
      </c>
      <c r="D13" s="93" t="s">
        <v>155</v>
      </c>
      <c r="E13" s="93" t="s">
        <v>153</v>
      </c>
      <c r="F13" s="118" t="s">
        <v>165</v>
      </c>
      <c r="G13" s="119"/>
      <c r="H13" s="120"/>
    </row>
    <row r="14" spans="1:11" s="7" customFormat="1" ht="27.75" customHeight="1" x14ac:dyDescent="0.15">
      <c r="B14" s="9"/>
      <c r="C14" s="9"/>
      <c r="D14" s="9"/>
      <c r="E14" s="9"/>
      <c r="F14" s="9"/>
      <c r="G14" s="9"/>
      <c r="H14" s="9"/>
    </row>
    <row r="15" spans="1:11" s="10" customFormat="1" ht="27.75" customHeight="1" x14ac:dyDescent="0.15">
      <c r="B15" s="15" t="s">
        <v>42</v>
      </c>
      <c r="H15" s="16"/>
    </row>
    <row r="16" spans="1:11" s="7" customFormat="1" ht="27.75" customHeight="1" x14ac:dyDescent="0.15">
      <c r="B16" s="9"/>
      <c r="C16" s="9"/>
      <c r="D16" s="9"/>
      <c r="E16" s="9"/>
      <c r="F16" s="9"/>
      <c r="G16" s="9"/>
      <c r="H16" s="9"/>
    </row>
    <row r="17" spans="1:10" s="4" customFormat="1" ht="27.75" customHeight="1" x14ac:dyDescent="0.15">
      <c r="A17" s="113">
        <v>45677</v>
      </c>
      <c r="B17" s="114"/>
      <c r="C17" s="114"/>
      <c r="D17" s="114"/>
      <c r="E17" s="114"/>
      <c r="F17" s="114"/>
      <c r="G17" s="114"/>
      <c r="H17" s="114"/>
      <c r="I17" s="94"/>
      <c r="J17" s="94"/>
    </row>
    <row r="18" spans="1:10" s="4" customFormat="1" ht="27.75" customHeight="1" x14ac:dyDescent="0.15">
      <c r="B18" s="14"/>
      <c r="C18" s="14"/>
      <c r="D18" s="14"/>
      <c r="E18" s="14"/>
      <c r="F18" s="14"/>
      <c r="G18" s="14"/>
    </row>
    <row r="19" spans="1:10" s="3" customFormat="1" ht="36.75" customHeight="1" x14ac:dyDescent="0.15">
      <c r="B19" s="14" t="s">
        <v>64</v>
      </c>
      <c r="C19" s="96" t="s">
        <v>134</v>
      </c>
      <c r="D19" s="96"/>
      <c r="E19" s="11" t="s">
        <v>96</v>
      </c>
      <c r="F19" s="117" t="s">
        <v>139</v>
      </c>
      <c r="G19" s="117"/>
      <c r="H19" s="117"/>
    </row>
    <row r="20" spans="1:10" s="3" customFormat="1" ht="36.75" customHeight="1" x14ac:dyDescent="0.15">
      <c r="B20" s="14" t="s">
        <v>136</v>
      </c>
      <c r="C20" s="96" t="s">
        <v>135</v>
      </c>
      <c r="D20" s="96"/>
      <c r="E20" s="11" t="s">
        <v>96</v>
      </c>
      <c r="F20" s="117" t="s">
        <v>138</v>
      </c>
      <c r="G20" s="117"/>
      <c r="H20" s="117"/>
    </row>
    <row r="21" spans="1:10" s="3" customFormat="1" ht="36.75" customHeight="1" x14ac:dyDescent="0.15">
      <c r="B21" s="14" t="s">
        <v>137</v>
      </c>
      <c r="C21" s="96" t="s">
        <v>149</v>
      </c>
      <c r="D21" s="96"/>
      <c r="E21" s="11" t="s">
        <v>96</v>
      </c>
      <c r="F21" s="117" t="s">
        <v>150</v>
      </c>
      <c r="G21" s="117"/>
      <c r="H21" s="117"/>
    </row>
    <row r="22" spans="1:10" s="3" customFormat="1" ht="27.75" customHeight="1" x14ac:dyDescent="0.15"/>
    <row r="23" spans="1:10" ht="27.75" customHeight="1" x14ac:dyDescent="0.15">
      <c r="A23" s="1" t="s">
        <v>62</v>
      </c>
    </row>
    <row r="24" spans="1:10" ht="27.75" customHeight="1" x14ac:dyDescent="0.15">
      <c r="A24" s="1" t="s">
        <v>63</v>
      </c>
    </row>
  </sheetData>
  <mergeCells count="12">
    <mergeCell ref="F19:H19"/>
    <mergeCell ref="F20:H20"/>
    <mergeCell ref="F21:H21"/>
    <mergeCell ref="F13:H13"/>
    <mergeCell ref="C5:D5"/>
    <mergeCell ref="F11:H11"/>
    <mergeCell ref="F12:H12"/>
    <mergeCell ref="A2:H2"/>
    <mergeCell ref="A13:B13"/>
    <mergeCell ref="A17:H17"/>
    <mergeCell ref="A11:B11"/>
    <mergeCell ref="A12:B12"/>
  </mergeCells>
  <phoneticPr fontId="4" type="noConversion"/>
  <pageMargins left="0.54" right="0.45" top="1" bottom="0.74" header="0.5" footer="0.67"/>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0"/>
  <sheetViews>
    <sheetView topLeftCell="A49" zoomScaleNormal="100" workbookViewId="0">
      <selection activeCell="F60" sqref="F60"/>
    </sheetView>
  </sheetViews>
  <sheetFormatPr defaultRowHeight="18.75" customHeight="1" x14ac:dyDescent="0.15"/>
  <cols>
    <col min="1" max="1" width="2.44140625" style="36" customWidth="1"/>
    <col min="2" max="2" width="2.6640625" style="36" customWidth="1"/>
    <col min="3" max="3" width="15.33203125" style="36" customWidth="1"/>
    <col min="4" max="4" width="13.109375" style="62" customWidth="1"/>
    <col min="5" max="5" width="23.109375" style="62" bestFit="1" customWidth="1"/>
    <col min="6" max="6" width="37.21875" style="36" customWidth="1"/>
    <col min="7" max="7" width="12.88671875" style="36" customWidth="1"/>
    <col min="8" max="16384" width="8.88671875" style="36"/>
  </cols>
  <sheetData>
    <row r="1" spans="1:6" ht="27" customHeight="1" x14ac:dyDescent="0.15">
      <c r="A1" s="34"/>
      <c r="B1" s="35"/>
      <c r="D1" s="50" t="s">
        <v>140</v>
      </c>
      <c r="E1" s="51" t="s">
        <v>129</v>
      </c>
      <c r="F1" s="37" t="s">
        <v>110</v>
      </c>
    </row>
    <row r="2" spans="1:6" ht="10.5" customHeight="1" x14ac:dyDescent="0.15">
      <c r="D2" s="52"/>
      <c r="E2" s="52"/>
    </row>
    <row r="3" spans="1:6" ht="18.75" customHeight="1" x14ac:dyDescent="0.15">
      <c r="A3" s="38" t="s">
        <v>13</v>
      </c>
      <c r="B3" s="39"/>
      <c r="C3" s="39"/>
      <c r="D3" s="53"/>
      <c r="E3" s="53"/>
      <c r="F3" s="39"/>
    </row>
    <row r="4" spans="1:6" ht="11.25" customHeight="1" x14ac:dyDescent="0.15">
      <c r="D4" s="52"/>
      <c r="E4" s="52"/>
    </row>
    <row r="5" spans="1:6" ht="27.75" customHeight="1" x14ac:dyDescent="0.15">
      <c r="A5" s="135" t="s">
        <v>6</v>
      </c>
      <c r="B5" s="136"/>
      <c r="C5" s="137"/>
      <c r="D5" s="54" t="s">
        <v>0</v>
      </c>
      <c r="E5" s="54" t="s">
        <v>1</v>
      </c>
      <c r="F5" s="40" t="s">
        <v>25</v>
      </c>
    </row>
    <row r="6" spans="1:6" ht="18.75" customHeight="1" x14ac:dyDescent="0.15">
      <c r="A6" s="142" t="s">
        <v>45</v>
      </c>
      <c r="B6" s="143"/>
      <c r="C6" s="144"/>
      <c r="D6" s="55">
        <f>SUM(D7:D9)</f>
        <v>0</v>
      </c>
      <c r="E6" s="55">
        <f>SUM(E7:E9)</f>
        <v>0</v>
      </c>
      <c r="F6" s="64"/>
    </row>
    <row r="7" spans="1:6" ht="18.75" customHeight="1" x14ac:dyDescent="0.15">
      <c r="A7" s="129"/>
      <c r="B7" s="123" t="s">
        <v>43</v>
      </c>
      <c r="C7" s="132"/>
      <c r="D7" s="56"/>
      <c r="E7" s="97"/>
      <c r="F7" s="98"/>
    </row>
    <row r="8" spans="1:6" ht="18.75" customHeight="1" x14ac:dyDescent="0.15">
      <c r="A8" s="138"/>
      <c r="B8" s="139" t="s">
        <v>105</v>
      </c>
      <c r="C8" s="140"/>
      <c r="D8" s="56"/>
      <c r="E8" s="97"/>
      <c r="F8" s="98"/>
    </row>
    <row r="9" spans="1:6" ht="18.75" customHeight="1" x14ac:dyDescent="0.15">
      <c r="A9" s="130"/>
      <c r="B9" s="139" t="s">
        <v>106</v>
      </c>
      <c r="C9" s="140"/>
      <c r="D9" s="56"/>
      <c r="E9" s="56"/>
      <c r="F9" s="64"/>
    </row>
    <row r="10" spans="1:6" ht="18.75" customHeight="1" x14ac:dyDescent="0.15">
      <c r="A10" s="123" t="s">
        <v>44</v>
      </c>
      <c r="B10" s="131"/>
      <c r="C10" s="132"/>
      <c r="D10" s="55">
        <f>SUM(D11,D14)</f>
        <v>0</v>
      </c>
      <c r="E10" s="55">
        <f>SUM(E11,E14)</f>
        <v>0</v>
      </c>
      <c r="F10" s="64"/>
    </row>
    <row r="11" spans="1:6" ht="18" customHeight="1" x14ac:dyDescent="0.15">
      <c r="A11" s="129"/>
      <c r="B11" s="139" t="s">
        <v>47</v>
      </c>
      <c r="C11" s="140"/>
      <c r="D11" s="55">
        <f>SUM(D12:D13)</f>
        <v>0</v>
      </c>
      <c r="E11" s="55">
        <f>SUM(E12:E13)</f>
        <v>0</v>
      </c>
      <c r="F11" s="64"/>
    </row>
    <row r="12" spans="1:6" ht="18.75" customHeight="1" x14ac:dyDescent="0.15">
      <c r="A12" s="138"/>
      <c r="B12" s="141"/>
      <c r="C12" s="41" t="s">
        <v>49</v>
      </c>
      <c r="D12" s="56"/>
      <c r="E12" s="56"/>
      <c r="F12" s="64"/>
    </row>
    <row r="13" spans="1:6" ht="18.75" customHeight="1" x14ac:dyDescent="0.15">
      <c r="A13" s="138"/>
      <c r="B13" s="141"/>
      <c r="C13" s="41" t="s">
        <v>50</v>
      </c>
      <c r="D13" s="56"/>
      <c r="E13" s="56"/>
      <c r="F13" s="64"/>
    </row>
    <row r="14" spans="1:6" ht="18.75" customHeight="1" x14ac:dyDescent="0.15">
      <c r="A14" s="138"/>
      <c r="B14" s="123" t="s">
        <v>48</v>
      </c>
      <c r="C14" s="132"/>
      <c r="D14" s="55">
        <f>SUM(D15:D16)</f>
        <v>0</v>
      </c>
      <c r="E14" s="55">
        <f>SUM(E15:E16)</f>
        <v>0</v>
      </c>
      <c r="F14" s="64"/>
    </row>
    <row r="15" spans="1:6" ht="18.75" customHeight="1" x14ac:dyDescent="0.15">
      <c r="A15" s="138"/>
      <c r="B15" s="133"/>
      <c r="C15" s="41" t="s">
        <v>51</v>
      </c>
      <c r="D15" s="56"/>
      <c r="E15" s="56"/>
      <c r="F15" s="64"/>
    </row>
    <row r="16" spans="1:6" ht="18.75" customHeight="1" x14ac:dyDescent="0.15">
      <c r="A16" s="130"/>
      <c r="B16" s="134"/>
      <c r="C16" s="41" t="s">
        <v>50</v>
      </c>
      <c r="D16" s="56"/>
      <c r="E16" s="56"/>
      <c r="F16" s="64"/>
    </row>
    <row r="17" spans="1:6" ht="18.75" customHeight="1" x14ac:dyDescent="0.15">
      <c r="A17" s="123" t="s">
        <v>7</v>
      </c>
      <c r="B17" s="131"/>
      <c r="C17" s="132"/>
      <c r="D17" s="55">
        <f>SUM(D18:D19)</f>
        <v>5500000</v>
      </c>
      <c r="E17" s="55">
        <f>SUM(E18:E19)</f>
        <v>5235000</v>
      </c>
      <c r="F17" s="64"/>
    </row>
    <row r="18" spans="1:6" ht="18.75" customHeight="1" x14ac:dyDescent="0.15">
      <c r="A18" s="129"/>
      <c r="B18" s="139" t="s">
        <v>8</v>
      </c>
      <c r="C18" s="140"/>
      <c r="D18" s="56">
        <v>4000000</v>
      </c>
      <c r="E18" s="97">
        <v>4000000</v>
      </c>
      <c r="F18" s="99"/>
    </row>
    <row r="19" spans="1:6" ht="18.75" customHeight="1" x14ac:dyDescent="0.15">
      <c r="A19" s="130"/>
      <c r="B19" s="139" t="s">
        <v>107</v>
      </c>
      <c r="C19" s="140"/>
      <c r="D19" s="56">
        <v>1500000</v>
      </c>
      <c r="E19" s="56">
        <v>1235000</v>
      </c>
      <c r="F19" s="98" t="s">
        <v>130</v>
      </c>
    </row>
    <row r="20" spans="1:6" ht="18.75" customHeight="1" x14ac:dyDescent="0.15">
      <c r="A20" s="123" t="s">
        <v>9</v>
      </c>
      <c r="B20" s="131"/>
      <c r="C20" s="132"/>
      <c r="D20" s="55">
        <f>SUM(D21)</f>
        <v>0</v>
      </c>
      <c r="E20" s="100">
        <f>SUM(E21)</f>
        <v>0</v>
      </c>
      <c r="F20" s="64"/>
    </row>
    <row r="21" spans="1:6" ht="18.75" customHeight="1" x14ac:dyDescent="0.15">
      <c r="A21" s="129"/>
      <c r="B21" s="123" t="s">
        <v>104</v>
      </c>
      <c r="C21" s="132"/>
      <c r="D21" s="56"/>
      <c r="E21" s="56"/>
      <c r="F21" s="99"/>
    </row>
    <row r="22" spans="1:6" ht="18.75" customHeight="1" x14ac:dyDescent="0.15">
      <c r="A22" s="138"/>
      <c r="B22" s="123"/>
      <c r="C22" s="132"/>
      <c r="D22" s="56"/>
      <c r="E22" s="56"/>
      <c r="F22" s="64"/>
    </row>
    <row r="23" spans="1:6" ht="18.75" customHeight="1" x14ac:dyDescent="0.15">
      <c r="A23" s="138"/>
      <c r="B23" s="123"/>
      <c r="C23" s="132"/>
      <c r="D23" s="56"/>
      <c r="E23" s="56"/>
      <c r="F23" s="64"/>
    </row>
    <row r="24" spans="1:6" ht="18.75" customHeight="1" x14ac:dyDescent="0.15">
      <c r="A24" s="130"/>
      <c r="B24" s="123" t="s">
        <v>46</v>
      </c>
      <c r="C24" s="132"/>
      <c r="D24" s="56"/>
      <c r="E24" s="56"/>
      <c r="F24" s="64"/>
    </row>
    <row r="25" spans="1:6" ht="18.75" customHeight="1" x14ac:dyDescent="0.15">
      <c r="A25" s="126"/>
      <c r="B25" s="127"/>
      <c r="C25" s="128"/>
      <c r="D25" s="56"/>
      <c r="E25" s="56"/>
      <c r="F25" s="64"/>
    </row>
    <row r="26" spans="1:6" ht="18.75" customHeight="1" x14ac:dyDescent="0.15">
      <c r="A26" s="126"/>
      <c r="B26" s="127"/>
      <c r="C26" s="128"/>
      <c r="D26" s="56"/>
      <c r="E26" s="56"/>
      <c r="F26" s="64"/>
    </row>
    <row r="27" spans="1:6" ht="18.75" customHeight="1" x14ac:dyDescent="0.15">
      <c r="A27" s="126"/>
      <c r="B27" s="127"/>
      <c r="C27" s="128"/>
      <c r="D27" s="56"/>
      <c r="E27" s="56"/>
      <c r="F27" s="64"/>
    </row>
    <row r="28" spans="1:6" ht="18.75" customHeight="1" x14ac:dyDescent="0.15">
      <c r="A28" s="126"/>
      <c r="B28" s="127"/>
      <c r="C28" s="128"/>
      <c r="D28" s="56"/>
      <c r="E28" s="56"/>
      <c r="F28" s="64"/>
    </row>
    <row r="29" spans="1:6" ht="18.75" customHeight="1" x14ac:dyDescent="0.15">
      <c r="A29" s="126"/>
      <c r="B29" s="127"/>
      <c r="C29" s="128"/>
      <c r="D29" s="56"/>
      <c r="E29" s="56"/>
      <c r="F29" s="64"/>
    </row>
    <row r="30" spans="1:6" ht="18.75" customHeight="1" x14ac:dyDescent="0.15">
      <c r="A30" s="126"/>
      <c r="B30" s="127"/>
      <c r="C30" s="128"/>
      <c r="D30" s="56"/>
      <c r="E30" s="56"/>
      <c r="F30" s="64"/>
    </row>
    <row r="31" spans="1:6" ht="18.75" customHeight="1" x14ac:dyDescent="0.15">
      <c r="A31" s="126"/>
      <c r="B31" s="127"/>
      <c r="C31" s="128"/>
      <c r="D31" s="56"/>
      <c r="E31" s="56"/>
      <c r="F31" s="64"/>
    </row>
    <row r="32" spans="1:6" ht="18.75" customHeight="1" x14ac:dyDescent="0.15">
      <c r="A32" s="126"/>
      <c r="B32" s="127"/>
      <c r="C32" s="128"/>
      <c r="D32" s="56"/>
      <c r="E32" s="56"/>
      <c r="F32" s="64"/>
    </row>
    <row r="33" spans="1:6" ht="18.75" customHeight="1" x14ac:dyDescent="0.15">
      <c r="A33" s="126"/>
      <c r="B33" s="127"/>
      <c r="C33" s="128"/>
      <c r="D33" s="56"/>
      <c r="E33" s="56"/>
      <c r="F33" s="64"/>
    </row>
    <row r="34" spans="1:6" ht="18.75" customHeight="1" x14ac:dyDescent="0.15">
      <c r="A34" s="126"/>
      <c r="B34" s="127"/>
      <c r="C34" s="128"/>
      <c r="D34" s="56"/>
      <c r="E34" s="56"/>
      <c r="F34" s="64"/>
    </row>
    <row r="35" spans="1:6" ht="18.75" customHeight="1" x14ac:dyDescent="0.15">
      <c r="A35" s="126"/>
      <c r="B35" s="127"/>
      <c r="C35" s="128"/>
      <c r="D35" s="56"/>
      <c r="E35" s="56"/>
      <c r="F35" s="64"/>
    </row>
    <row r="36" spans="1:6" ht="18.75" customHeight="1" x14ac:dyDescent="0.15">
      <c r="A36" s="123" t="s">
        <v>10</v>
      </c>
      <c r="B36" s="131"/>
      <c r="C36" s="132"/>
      <c r="D36" s="56"/>
      <c r="E36" s="56"/>
      <c r="F36" s="64"/>
    </row>
    <row r="37" spans="1:6" ht="18.75" customHeight="1" x14ac:dyDescent="0.15">
      <c r="A37" s="123" t="s">
        <v>11</v>
      </c>
      <c r="B37" s="131"/>
      <c r="C37" s="132"/>
      <c r="D37" s="56">
        <v>1034850</v>
      </c>
      <c r="E37" s="56">
        <v>1034850</v>
      </c>
      <c r="F37" s="108" t="s">
        <v>157</v>
      </c>
    </row>
    <row r="38" spans="1:6" ht="22.5" customHeight="1" x14ac:dyDescent="0.15">
      <c r="A38" s="135" t="s">
        <v>12</v>
      </c>
      <c r="B38" s="136"/>
      <c r="C38" s="137"/>
      <c r="D38" s="57">
        <f>SUM(D6,D10,D17,D20,D25:D37)</f>
        <v>6534850</v>
      </c>
      <c r="E38" s="57">
        <f>SUM(E6,E10,E17,E20,E25:E37)</f>
        <v>6269850</v>
      </c>
      <c r="F38" s="64"/>
    </row>
    <row r="39" spans="1:6" ht="18.75" customHeight="1" x14ac:dyDescent="0.15">
      <c r="A39" s="44" t="s">
        <v>15</v>
      </c>
      <c r="B39" s="45"/>
      <c r="C39" s="45"/>
      <c r="D39" s="58"/>
      <c r="E39" s="58"/>
      <c r="F39" s="65"/>
    </row>
    <row r="40" spans="1:6" ht="18.75" customHeight="1" x14ac:dyDescent="0.15">
      <c r="A40" s="2"/>
      <c r="B40" s="2"/>
      <c r="C40" s="2"/>
      <c r="D40" s="58"/>
      <c r="E40" s="58"/>
      <c r="F40" s="65"/>
    </row>
    <row r="41" spans="1:6" ht="18.75" customHeight="1" x14ac:dyDescent="0.15">
      <c r="A41" s="38" t="s">
        <v>14</v>
      </c>
      <c r="B41" s="46"/>
      <c r="C41" s="46"/>
      <c r="D41" s="59"/>
      <c r="E41" s="59"/>
      <c r="F41" s="65"/>
    </row>
    <row r="42" spans="1:6" ht="18.75" customHeight="1" x14ac:dyDescent="0.15">
      <c r="A42" s="47"/>
      <c r="B42" s="47"/>
      <c r="C42" s="47"/>
      <c r="D42" s="59"/>
      <c r="E42" s="59"/>
      <c r="F42" s="65"/>
    </row>
    <row r="43" spans="1:6" ht="27.75" customHeight="1" x14ac:dyDescent="0.15">
      <c r="A43" s="135" t="s">
        <v>6</v>
      </c>
      <c r="B43" s="136"/>
      <c r="C43" s="137"/>
      <c r="D43" s="54" t="s">
        <v>123</v>
      </c>
      <c r="E43" s="54" t="s">
        <v>124</v>
      </c>
      <c r="F43" s="40"/>
    </row>
    <row r="44" spans="1:6" ht="18.75" customHeight="1" x14ac:dyDescent="0.15">
      <c r="A44" s="41" t="s">
        <v>52</v>
      </c>
      <c r="B44" s="42"/>
      <c r="C44" s="42"/>
      <c r="D44" s="55">
        <f>SUM(D45:D46)</f>
        <v>1100000</v>
      </c>
      <c r="E44" s="55">
        <f>SUM(E45:E46)</f>
        <v>580000</v>
      </c>
      <c r="F44" s="66"/>
    </row>
    <row r="45" spans="1:6" ht="18.75" customHeight="1" x14ac:dyDescent="0.15">
      <c r="A45" s="129"/>
      <c r="B45" s="41" t="s">
        <v>54</v>
      </c>
      <c r="C45" s="42"/>
      <c r="D45" s="56">
        <v>800000</v>
      </c>
      <c r="E45" s="60">
        <v>240000</v>
      </c>
      <c r="F45" s="98" t="s">
        <v>158</v>
      </c>
    </row>
    <row r="46" spans="1:6" ht="18.75" customHeight="1" x14ac:dyDescent="0.15">
      <c r="A46" s="130"/>
      <c r="B46" s="41" t="s">
        <v>53</v>
      </c>
      <c r="C46" s="42"/>
      <c r="D46" s="56">
        <v>300000</v>
      </c>
      <c r="E46" s="56">
        <v>340000</v>
      </c>
      <c r="F46" s="98" t="s">
        <v>159</v>
      </c>
    </row>
    <row r="47" spans="1:6" ht="18.75" customHeight="1" x14ac:dyDescent="0.15">
      <c r="A47" s="123" t="s">
        <v>55</v>
      </c>
      <c r="B47" s="131"/>
      <c r="C47" s="132"/>
      <c r="D47" s="55">
        <f>SUM(D48,D53)</f>
        <v>2300000</v>
      </c>
      <c r="E47" s="55">
        <f>SUM(E48,E53)</f>
        <v>608930</v>
      </c>
      <c r="F47" s="66"/>
    </row>
    <row r="48" spans="1:6" ht="18.75" customHeight="1" x14ac:dyDescent="0.15">
      <c r="A48" s="129"/>
      <c r="B48" s="41" t="s">
        <v>56</v>
      </c>
      <c r="C48" s="43"/>
      <c r="D48" s="55">
        <v>1500000</v>
      </c>
      <c r="E48" s="55">
        <f>SUM(E49:E52)</f>
        <v>566290</v>
      </c>
      <c r="F48" s="109" t="s">
        <v>160</v>
      </c>
    </row>
    <row r="49" spans="1:6" ht="18.75" customHeight="1" x14ac:dyDescent="0.15">
      <c r="A49" s="138"/>
      <c r="B49" s="129"/>
      <c r="C49" s="41" t="s">
        <v>58</v>
      </c>
      <c r="D49" s="56">
        <v>1000000</v>
      </c>
      <c r="E49" s="97">
        <v>566290</v>
      </c>
      <c r="F49" s="98"/>
    </row>
    <row r="50" spans="1:6" ht="18.75" customHeight="1" x14ac:dyDescent="0.15">
      <c r="A50" s="138"/>
      <c r="B50" s="138"/>
      <c r="C50" s="41" t="s">
        <v>59</v>
      </c>
      <c r="D50" s="56">
        <v>500000</v>
      </c>
      <c r="E50" s="56"/>
      <c r="F50" s="99"/>
    </row>
    <row r="51" spans="1:6" ht="18.75" customHeight="1" x14ac:dyDescent="0.15">
      <c r="A51" s="138"/>
      <c r="B51" s="138"/>
      <c r="C51" s="102" t="s">
        <v>111</v>
      </c>
      <c r="D51" s="56"/>
      <c r="E51" s="56"/>
      <c r="F51" s="98"/>
    </row>
    <row r="52" spans="1:6" ht="18.75" customHeight="1" x14ac:dyDescent="0.15">
      <c r="A52" s="138"/>
      <c r="B52" s="130"/>
      <c r="C52" s="41"/>
      <c r="D52" s="56"/>
      <c r="E52" s="56"/>
      <c r="F52" s="66"/>
    </row>
    <row r="53" spans="1:6" ht="18.75" customHeight="1" x14ac:dyDescent="0.15">
      <c r="A53" s="138"/>
      <c r="B53" s="123" t="s">
        <v>16</v>
      </c>
      <c r="C53" s="132"/>
      <c r="D53" s="55">
        <f>SUM(D54:D60)</f>
        <v>800000</v>
      </c>
      <c r="E53" s="55">
        <f>SUM(E54:E60)</f>
        <v>42640</v>
      </c>
      <c r="F53" s="66"/>
    </row>
    <row r="54" spans="1:6" ht="18.75" customHeight="1" x14ac:dyDescent="0.15">
      <c r="A54" s="138"/>
      <c r="B54" s="129"/>
      <c r="C54" s="41" t="s">
        <v>17</v>
      </c>
      <c r="D54" s="56">
        <v>200000</v>
      </c>
      <c r="E54" s="56"/>
      <c r="F54" s="98"/>
    </row>
    <row r="55" spans="1:6" ht="18.75" customHeight="1" x14ac:dyDescent="0.15">
      <c r="A55" s="138"/>
      <c r="B55" s="138"/>
      <c r="C55" s="41" t="s">
        <v>18</v>
      </c>
      <c r="D55" s="56">
        <v>500000</v>
      </c>
      <c r="E55" s="56"/>
      <c r="F55" s="108"/>
    </row>
    <row r="56" spans="1:6" ht="18.75" customHeight="1" x14ac:dyDescent="0.15">
      <c r="A56" s="138"/>
      <c r="B56" s="138"/>
      <c r="C56" s="41" t="s">
        <v>19</v>
      </c>
      <c r="D56" s="56"/>
      <c r="E56" s="56"/>
      <c r="F56" s="99"/>
    </row>
    <row r="57" spans="1:6" ht="18.75" customHeight="1" x14ac:dyDescent="0.15">
      <c r="A57" s="138"/>
      <c r="B57" s="138"/>
      <c r="C57" s="41" t="s">
        <v>132</v>
      </c>
      <c r="D57" s="56">
        <v>100000</v>
      </c>
      <c r="E57" s="56">
        <v>42640</v>
      </c>
      <c r="F57" s="98" t="s">
        <v>131</v>
      </c>
    </row>
    <row r="58" spans="1:6" ht="18.75" customHeight="1" x14ac:dyDescent="0.15">
      <c r="A58" s="138"/>
      <c r="B58" s="138"/>
      <c r="C58" s="41"/>
      <c r="D58" s="56"/>
      <c r="E58" s="56"/>
      <c r="F58" s="66"/>
    </row>
    <row r="59" spans="1:6" ht="18.75" customHeight="1" x14ac:dyDescent="0.15">
      <c r="A59" s="138"/>
      <c r="B59" s="138"/>
      <c r="C59" s="41"/>
      <c r="D59" s="56"/>
      <c r="E59" s="56"/>
      <c r="F59" s="66"/>
    </row>
    <row r="60" spans="1:6" ht="18.75" customHeight="1" x14ac:dyDescent="0.15">
      <c r="A60" s="130"/>
      <c r="B60" s="130"/>
      <c r="C60" s="41" t="s">
        <v>46</v>
      </c>
      <c r="D60" s="56"/>
      <c r="E60" s="56"/>
      <c r="F60" s="66"/>
    </row>
    <row r="61" spans="1:6" ht="18.75" customHeight="1" x14ac:dyDescent="0.15">
      <c r="A61" s="123" t="s">
        <v>44</v>
      </c>
      <c r="B61" s="131"/>
      <c r="C61" s="132"/>
      <c r="D61" s="55">
        <f>SUM(D62,D65)</f>
        <v>3000000</v>
      </c>
      <c r="E61" s="55">
        <f>SUM(E62,E65)</f>
        <v>4689200</v>
      </c>
      <c r="F61" s="66"/>
    </row>
    <row r="62" spans="1:6" ht="18" customHeight="1" x14ac:dyDescent="0.15">
      <c r="A62" s="129"/>
      <c r="B62" s="139" t="s">
        <v>47</v>
      </c>
      <c r="C62" s="140"/>
      <c r="D62" s="55">
        <f>SUM(D63:D64)</f>
        <v>500000</v>
      </c>
      <c r="E62" s="55">
        <f>SUM(E63:E64)</f>
        <v>1631000</v>
      </c>
      <c r="F62" s="109"/>
    </row>
    <row r="63" spans="1:6" ht="18.75" customHeight="1" x14ac:dyDescent="0.15">
      <c r="A63" s="138"/>
      <c r="B63" s="141"/>
      <c r="C63" s="41" t="s">
        <v>49</v>
      </c>
      <c r="D63" s="56">
        <v>500000</v>
      </c>
      <c r="E63" s="56">
        <v>781000</v>
      </c>
      <c r="F63" s="109" t="s">
        <v>163</v>
      </c>
    </row>
    <row r="64" spans="1:6" ht="18.75" customHeight="1" x14ac:dyDescent="0.15">
      <c r="A64" s="138"/>
      <c r="B64" s="141"/>
      <c r="C64" s="41" t="s">
        <v>60</v>
      </c>
      <c r="D64" s="56"/>
      <c r="E64" s="56">
        <v>850000</v>
      </c>
      <c r="F64" s="109" t="s">
        <v>162</v>
      </c>
    </row>
    <row r="65" spans="1:6" ht="18.75" customHeight="1" x14ac:dyDescent="0.15">
      <c r="A65" s="138"/>
      <c r="B65" s="123" t="s">
        <v>48</v>
      </c>
      <c r="C65" s="132"/>
      <c r="D65" s="55">
        <f>SUM(D66:D67)</f>
        <v>2500000</v>
      </c>
      <c r="E65" s="55">
        <f>SUM(E66:E67)</f>
        <v>3058200</v>
      </c>
      <c r="F65" s="109"/>
    </row>
    <row r="66" spans="1:6" ht="18.75" customHeight="1" x14ac:dyDescent="0.15">
      <c r="A66" s="138"/>
      <c r="B66" s="133"/>
      <c r="C66" s="41" t="s">
        <v>51</v>
      </c>
      <c r="D66" s="56">
        <v>2000000</v>
      </c>
      <c r="E66" s="56">
        <v>2453300</v>
      </c>
      <c r="F66" s="109" t="s">
        <v>161</v>
      </c>
    </row>
    <row r="67" spans="1:6" ht="18.75" customHeight="1" x14ac:dyDescent="0.15">
      <c r="A67" s="130"/>
      <c r="B67" s="134"/>
      <c r="C67" s="41" t="s">
        <v>60</v>
      </c>
      <c r="D67" s="56">
        <v>500000</v>
      </c>
      <c r="E67" s="56">
        <v>604900</v>
      </c>
      <c r="F67" s="109" t="s">
        <v>164</v>
      </c>
    </row>
    <row r="68" spans="1:6" ht="18.75" customHeight="1" x14ac:dyDescent="0.15">
      <c r="A68" s="123"/>
      <c r="B68" s="124"/>
      <c r="C68" s="125"/>
      <c r="D68" s="56"/>
      <c r="E68" s="56"/>
      <c r="F68" s="66"/>
    </row>
    <row r="69" spans="1:6" ht="18.75" customHeight="1" x14ac:dyDescent="0.15">
      <c r="A69" s="123"/>
      <c r="B69" s="124"/>
      <c r="C69" s="125"/>
      <c r="D69" s="56"/>
      <c r="E69" s="56"/>
      <c r="F69" s="66"/>
    </row>
    <row r="70" spans="1:6" ht="18.75" customHeight="1" x14ac:dyDescent="0.15">
      <c r="A70" s="123"/>
      <c r="B70" s="124"/>
      <c r="C70" s="125"/>
      <c r="D70" s="56"/>
      <c r="E70" s="56"/>
      <c r="F70" s="66"/>
    </row>
    <row r="71" spans="1:6" ht="18.75" customHeight="1" x14ac:dyDescent="0.15">
      <c r="A71" s="123"/>
      <c r="B71" s="124"/>
      <c r="C71" s="125"/>
      <c r="D71" s="56"/>
      <c r="E71" s="56"/>
      <c r="F71" s="66"/>
    </row>
    <row r="72" spans="1:6" ht="18.75" customHeight="1" x14ac:dyDescent="0.15">
      <c r="A72" s="123"/>
      <c r="B72" s="124"/>
      <c r="C72" s="125"/>
      <c r="D72" s="56"/>
      <c r="E72" s="56"/>
      <c r="F72" s="66"/>
    </row>
    <row r="73" spans="1:6" ht="18.75" customHeight="1" x14ac:dyDescent="0.15">
      <c r="A73" s="123" t="s">
        <v>21</v>
      </c>
      <c r="B73" s="131"/>
      <c r="C73" s="132"/>
      <c r="D73" s="56"/>
      <c r="E73" s="56"/>
      <c r="F73" s="66"/>
    </row>
    <row r="74" spans="1:6" ht="18.75" customHeight="1" x14ac:dyDescent="0.15">
      <c r="A74" s="123" t="s">
        <v>20</v>
      </c>
      <c r="B74" s="131"/>
      <c r="C74" s="132"/>
      <c r="D74" s="56"/>
      <c r="E74" s="56"/>
      <c r="F74" s="66"/>
    </row>
    <row r="75" spans="1:6" ht="18.75" customHeight="1" x14ac:dyDescent="0.15">
      <c r="A75" s="123" t="s">
        <v>22</v>
      </c>
      <c r="B75" s="131"/>
      <c r="C75" s="132"/>
      <c r="D75" s="56"/>
      <c r="E75" s="56"/>
      <c r="F75" s="66"/>
    </row>
    <row r="76" spans="1:6" ht="18.75" customHeight="1" x14ac:dyDescent="0.15">
      <c r="A76" s="123" t="s">
        <v>23</v>
      </c>
      <c r="B76" s="131"/>
      <c r="C76" s="132"/>
      <c r="D76" s="56">
        <v>134850</v>
      </c>
      <c r="E76" s="56">
        <v>391720</v>
      </c>
      <c r="F76" s="66"/>
    </row>
    <row r="77" spans="1:6" ht="25.5" customHeight="1" x14ac:dyDescent="0.15">
      <c r="A77" s="135" t="s">
        <v>24</v>
      </c>
      <c r="B77" s="136"/>
      <c r="C77" s="137"/>
      <c r="D77" s="57">
        <f>SUM(D44,D47,D61,D68:D76)</f>
        <v>6534850</v>
      </c>
      <c r="E77" s="57">
        <f>SUM(E44,E47,E61,E68:E76)</f>
        <v>6269850</v>
      </c>
      <c r="F77" s="66"/>
    </row>
    <row r="78" spans="1:6" ht="18.75" customHeight="1" x14ac:dyDescent="0.15">
      <c r="A78" s="44"/>
      <c r="B78" s="2"/>
      <c r="C78" s="2"/>
      <c r="D78" s="61"/>
      <c r="E78" s="52" t="s">
        <v>109</v>
      </c>
    </row>
    <row r="79" spans="1:6" ht="18.75" customHeight="1" x14ac:dyDescent="0.15">
      <c r="C79" s="36" t="s">
        <v>108</v>
      </c>
      <c r="F79" s="101"/>
    </row>
    <row r="80" spans="1:6" ht="18.75" customHeight="1" x14ac:dyDescent="0.15">
      <c r="B80" s="48"/>
    </row>
  </sheetData>
  <mergeCells count="59">
    <mergeCell ref="A11:A16"/>
    <mergeCell ref="B12:B13"/>
    <mergeCell ref="B14:C14"/>
    <mergeCell ref="B15:B16"/>
    <mergeCell ref="B11:C11"/>
    <mergeCell ref="A5:C5"/>
    <mergeCell ref="A6:C6"/>
    <mergeCell ref="A7:A9"/>
    <mergeCell ref="A10:C10"/>
    <mergeCell ref="B7:C7"/>
    <mergeCell ref="B9:C9"/>
    <mergeCell ref="B8:C8"/>
    <mergeCell ref="A76:C76"/>
    <mergeCell ref="A77:C77"/>
    <mergeCell ref="B54:B60"/>
    <mergeCell ref="A72:C72"/>
    <mergeCell ref="A73:C73"/>
    <mergeCell ref="A74:C74"/>
    <mergeCell ref="A69:C69"/>
    <mergeCell ref="A70:C70"/>
    <mergeCell ref="A61:C61"/>
    <mergeCell ref="A62:A67"/>
    <mergeCell ref="B62:C62"/>
    <mergeCell ref="B63:B64"/>
    <mergeCell ref="A48:A60"/>
    <mergeCell ref="B49:B52"/>
    <mergeCell ref="B53:C53"/>
    <mergeCell ref="A75:C75"/>
    <mergeCell ref="A31:C31"/>
    <mergeCell ref="A17:C17"/>
    <mergeCell ref="A18:A19"/>
    <mergeCell ref="A20:C20"/>
    <mergeCell ref="A21:A24"/>
    <mergeCell ref="B21:C21"/>
    <mergeCell ref="B22:C22"/>
    <mergeCell ref="B19:C19"/>
    <mergeCell ref="B18:C18"/>
    <mergeCell ref="B23:C23"/>
    <mergeCell ref="B24:C24"/>
    <mergeCell ref="A25:C25"/>
    <mergeCell ref="A26:C26"/>
    <mergeCell ref="A29:C29"/>
    <mergeCell ref="A28:C28"/>
    <mergeCell ref="A71:C71"/>
    <mergeCell ref="A27:C27"/>
    <mergeCell ref="A45:A46"/>
    <mergeCell ref="A47:C47"/>
    <mergeCell ref="A36:C36"/>
    <mergeCell ref="A37:C37"/>
    <mergeCell ref="A68:C68"/>
    <mergeCell ref="B65:C65"/>
    <mergeCell ref="B66:B67"/>
    <mergeCell ref="A38:C38"/>
    <mergeCell ref="A43:C43"/>
    <mergeCell ref="A30:C30"/>
    <mergeCell ref="A34:C34"/>
    <mergeCell ref="A35:C35"/>
    <mergeCell ref="A33:C33"/>
    <mergeCell ref="A32:C32"/>
  </mergeCells>
  <phoneticPr fontId="4" type="noConversion"/>
  <pageMargins left="0.28999999999999998" right="0.21" top="0.72" bottom="0.41" header="0.51181102362204722" footer="0.35"/>
  <pageSetup paperSize="9"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1"/>
  <sheetViews>
    <sheetView zoomScaleNormal="100" workbookViewId="0">
      <selection activeCell="E79" sqref="E79"/>
    </sheetView>
  </sheetViews>
  <sheetFormatPr defaultRowHeight="18.75" customHeight="1" x14ac:dyDescent="0.15"/>
  <cols>
    <col min="1" max="1" width="2.44140625" style="36" customWidth="1"/>
    <col min="2" max="2" width="2.6640625" style="36" customWidth="1"/>
    <col min="3" max="3" width="15.33203125" style="36" customWidth="1"/>
    <col min="4" max="4" width="13.109375" style="52" customWidth="1"/>
    <col min="5" max="5" width="22.21875" style="52" bestFit="1" customWidth="1"/>
    <col min="6" max="6" width="37.21875" style="36" customWidth="1"/>
    <col min="7" max="16384" width="8.88671875" style="36"/>
  </cols>
  <sheetData>
    <row r="1" spans="1:6" ht="25.5" customHeight="1" x14ac:dyDescent="0.15">
      <c r="A1" s="35"/>
      <c r="B1" s="35"/>
      <c r="D1" s="50" t="s">
        <v>156</v>
      </c>
      <c r="E1" s="51" t="s">
        <v>129</v>
      </c>
      <c r="F1" s="37" t="s">
        <v>116</v>
      </c>
    </row>
    <row r="2" spans="1:6" ht="11.25" customHeight="1" x14ac:dyDescent="0.15"/>
    <row r="3" spans="1:6" ht="18.75" customHeight="1" x14ac:dyDescent="0.15">
      <c r="A3" s="38" t="s">
        <v>115</v>
      </c>
      <c r="B3" s="39"/>
      <c r="C3" s="39"/>
      <c r="D3" s="53"/>
      <c r="E3" s="53"/>
      <c r="F3" s="39"/>
    </row>
    <row r="4" spans="1:6" ht="11.25" customHeight="1" x14ac:dyDescent="0.15"/>
    <row r="5" spans="1:6" ht="27.75" customHeight="1" x14ac:dyDescent="0.15">
      <c r="A5" s="135" t="s">
        <v>6</v>
      </c>
      <c r="B5" s="136"/>
      <c r="C5" s="137"/>
      <c r="D5" s="54" t="s">
        <v>125</v>
      </c>
      <c r="E5" s="54" t="s">
        <v>126</v>
      </c>
      <c r="F5" s="40" t="s">
        <v>25</v>
      </c>
    </row>
    <row r="6" spans="1:6" ht="18.75" customHeight="1" x14ac:dyDescent="0.15">
      <c r="A6" s="142" t="s">
        <v>45</v>
      </c>
      <c r="B6" s="143"/>
      <c r="C6" s="144"/>
      <c r="D6" s="55">
        <f>SUM(D7:D9)</f>
        <v>0</v>
      </c>
      <c r="E6" s="55">
        <f>SUM(E7:E9)</f>
        <v>0</v>
      </c>
      <c r="F6" s="64"/>
    </row>
    <row r="7" spans="1:6" ht="18.75" customHeight="1" x14ac:dyDescent="0.15">
      <c r="A7" s="129"/>
      <c r="B7" s="123" t="s">
        <v>43</v>
      </c>
      <c r="C7" s="132"/>
      <c r="D7" s="56"/>
      <c r="E7" s="97"/>
      <c r="F7" s="98"/>
    </row>
    <row r="8" spans="1:6" ht="18.75" customHeight="1" x14ac:dyDescent="0.15">
      <c r="A8" s="138"/>
      <c r="B8" s="139" t="s">
        <v>105</v>
      </c>
      <c r="C8" s="140"/>
      <c r="D8" s="56"/>
      <c r="E8" s="97"/>
      <c r="F8" s="98"/>
    </row>
    <row r="9" spans="1:6" ht="18.75" customHeight="1" x14ac:dyDescent="0.15">
      <c r="A9" s="130"/>
      <c r="B9" s="139" t="s">
        <v>106</v>
      </c>
      <c r="C9" s="140"/>
      <c r="D9" s="56"/>
      <c r="E9" s="56"/>
      <c r="F9" s="64"/>
    </row>
    <row r="10" spans="1:6" ht="18.75" customHeight="1" x14ac:dyDescent="0.15">
      <c r="A10" s="123" t="s">
        <v>44</v>
      </c>
      <c r="B10" s="131"/>
      <c r="C10" s="132"/>
      <c r="D10" s="55">
        <f>SUM(D11,D14)</f>
        <v>0</v>
      </c>
      <c r="E10" s="55">
        <f>SUM(E11,E14)</f>
        <v>0</v>
      </c>
      <c r="F10" s="64"/>
    </row>
    <row r="11" spans="1:6" ht="18" customHeight="1" x14ac:dyDescent="0.15">
      <c r="A11" s="129"/>
      <c r="B11" s="139" t="s">
        <v>47</v>
      </c>
      <c r="C11" s="140"/>
      <c r="D11" s="55">
        <f>SUM(D12:D13)</f>
        <v>0</v>
      </c>
      <c r="E11" s="55">
        <f>SUM(E12:E13)</f>
        <v>0</v>
      </c>
      <c r="F11" s="64"/>
    </row>
    <row r="12" spans="1:6" ht="18.75" customHeight="1" x14ac:dyDescent="0.15">
      <c r="A12" s="138"/>
      <c r="B12" s="141"/>
      <c r="C12" s="41" t="s">
        <v>49</v>
      </c>
      <c r="D12" s="56"/>
      <c r="E12" s="56"/>
      <c r="F12" s="64"/>
    </row>
    <row r="13" spans="1:6" ht="18.75" customHeight="1" x14ac:dyDescent="0.15">
      <c r="A13" s="138"/>
      <c r="B13" s="141"/>
      <c r="C13" s="41" t="s">
        <v>50</v>
      </c>
      <c r="D13" s="56"/>
      <c r="E13" s="56"/>
      <c r="F13" s="64"/>
    </row>
    <row r="14" spans="1:6" ht="18.75" customHeight="1" x14ac:dyDescent="0.15">
      <c r="A14" s="138"/>
      <c r="B14" s="123" t="s">
        <v>48</v>
      </c>
      <c r="C14" s="132"/>
      <c r="D14" s="55">
        <f>SUM(D15:D16)</f>
        <v>0</v>
      </c>
      <c r="E14" s="55">
        <f>SUM(E15:E16)</f>
        <v>0</v>
      </c>
      <c r="F14" s="64"/>
    </row>
    <row r="15" spans="1:6" ht="18.75" customHeight="1" x14ac:dyDescent="0.15">
      <c r="A15" s="138"/>
      <c r="B15" s="133"/>
      <c r="C15" s="41" t="s">
        <v>51</v>
      </c>
      <c r="D15" s="56"/>
      <c r="E15" s="56"/>
      <c r="F15" s="64"/>
    </row>
    <row r="16" spans="1:6" ht="18.75" customHeight="1" x14ac:dyDescent="0.15">
      <c r="A16" s="130"/>
      <c r="B16" s="134"/>
      <c r="C16" s="41" t="s">
        <v>50</v>
      </c>
      <c r="D16" s="56"/>
      <c r="E16" s="56"/>
      <c r="F16" s="64"/>
    </row>
    <row r="17" spans="1:6" ht="18.75" customHeight="1" x14ac:dyDescent="0.15">
      <c r="A17" s="123" t="s">
        <v>7</v>
      </c>
      <c r="B17" s="131"/>
      <c r="C17" s="132"/>
      <c r="D17" s="55">
        <f>SUM(D18:D19)</f>
        <v>5235000</v>
      </c>
      <c r="E17" s="55">
        <f>SUM(E18:E19)</f>
        <v>5500000</v>
      </c>
      <c r="F17" s="64"/>
    </row>
    <row r="18" spans="1:6" ht="18.75" customHeight="1" x14ac:dyDescent="0.15">
      <c r="A18" s="129"/>
      <c r="B18" s="139" t="s">
        <v>8</v>
      </c>
      <c r="C18" s="140"/>
      <c r="D18" s="97">
        <v>4000000</v>
      </c>
      <c r="E18" s="97">
        <v>4000000</v>
      </c>
      <c r="F18" s="99"/>
    </row>
    <row r="19" spans="1:6" ht="18.75" customHeight="1" x14ac:dyDescent="0.15">
      <c r="A19" s="130"/>
      <c r="B19" s="139" t="s">
        <v>107</v>
      </c>
      <c r="C19" s="140"/>
      <c r="D19" s="56">
        <v>1235000</v>
      </c>
      <c r="E19" s="56">
        <v>1500000</v>
      </c>
      <c r="F19" s="98" t="s">
        <v>141</v>
      </c>
    </row>
    <row r="20" spans="1:6" ht="18.75" customHeight="1" x14ac:dyDescent="0.15">
      <c r="A20" s="123" t="s">
        <v>9</v>
      </c>
      <c r="B20" s="131"/>
      <c r="C20" s="132"/>
      <c r="D20" s="55">
        <f>SUM(D21)</f>
        <v>0</v>
      </c>
      <c r="E20" s="100">
        <f>SUM(E21)</f>
        <v>0</v>
      </c>
      <c r="F20" s="64"/>
    </row>
    <row r="21" spans="1:6" ht="18.75" customHeight="1" x14ac:dyDescent="0.15">
      <c r="A21" s="129"/>
      <c r="B21" s="123" t="s">
        <v>104</v>
      </c>
      <c r="C21" s="132"/>
      <c r="D21" s="56"/>
      <c r="E21" s="56"/>
      <c r="F21" s="99"/>
    </row>
    <row r="22" spans="1:6" ht="18.75" customHeight="1" x14ac:dyDescent="0.15">
      <c r="A22" s="138"/>
      <c r="B22" s="123"/>
      <c r="C22" s="132"/>
      <c r="D22" s="56"/>
      <c r="E22" s="56"/>
      <c r="F22" s="64"/>
    </row>
    <row r="23" spans="1:6" ht="18.75" customHeight="1" x14ac:dyDescent="0.15">
      <c r="A23" s="138"/>
      <c r="B23" s="123"/>
      <c r="C23" s="132"/>
      <c r="D23" s="56"/>
      <c r="E23" s="56"/>
      <c r="F23" s="64"/>
    </row>
    <row r="24" spans="1:6" ht="18.75" customHeight="1" x14ac:dyDescent="0.15">
      <c r="A24" s="130"/>
      <c r="B24" s="123" t="s">
        <v>46</v>
      </c>
      <c r="C24" s="132"/>
      <c r="D24" s="56"/>
      <c r="E24" s="56"/>
      <c r="F24" s="64"/>
    </row>
    <row r="25" spans="1:6" ht="18.75" customHeight="1" x14ac:dyDescent="0.15">
      <c r="A25" s="126"/>
      <c r="B25" s="127"/>
      <c r="C25" s="128"/>
      <c r="D25" s="56"/>
      <c r="E25" s="56"/>
      <c r="F25" s="64"/>
    </row>
    <row r="26" spans="1:6" ht="18.75" customHeight="1" x14ac:dyDescent="0.15">
      <c r="A26" s="126"/>
      <c r="B26" s="127"/>
      <c r="C26" s="128"/>
      <c r="D26" s="56"/>
      <c r="E26" s="56"/>
      <c r="F26" s="64"/>
    </row>
    <row r="27" spans="1:6" ht="18.75" customHeight="1" x14ac:dyDescent="0.15">
      <c r="A27" s="126"/>
      <c r="B27" s="127"/>
      <c r="C27" s="128"/>
      <c r="D27" s="56"/>
      <c r="E27" s="56"/>
      <c r="F27" s="64"/>
    </row>
    <row r="28" spans="1:6" ht="18.75" customHeight="1" x14ac:dyDescent="0.15">
      <c r="A28" s="126"/>
      <c r="B28" s="127"/>
      <c r="C28" s="128"/>
      <c r="D28" s="56"/>
      <c r="E28" s="56"/>
      <c r="F28" s="64"/>
    </row>
    <row r="29" spans="1:6" ht="18.75" customHeight="1" x14ac:dyDescent="0.15">
      <c r="A29" s="126"/>
      <c r="B29" s="127"/>
      <c r="C29" s="128"/>
      <c r="D29" s="56"/>
      <c r="E29" s="56"/>
      <c r="F29" s="64"/>
    </row>
    <row r="30" spans="1:6" ht="18.75" customHeight="1" x14ac:dyDescent="0.15">
      <c r="A30" s="126"/>
      <c r="B30" s="127"/>
      <c r="C30" s="128"/>
      <c r="D30" s="56"/>
      <c r="E30" s="56"/>
      <c r="F30" s="64"/>
    </row>
    <row r="31" spans="1:6" ht="18.75" customHeight="1" x14ac:dyDescent="0.15">
      <c r="A31" s="126"/>
      <c r="B31" s="127"/>
      <c r="C31" s="128"/>
      <c r="D31" s="56"/>
      <c r="E31" s="56"/>
      <c r="F31" s="64"/>
    </row>
    <row r="32" spans="1:6" ht="18.75" customHeight="1" x14ac:dyDescent="0.15">
      <c r="A32" s="126"/>
      <c r="B32" s="127"/>
      <c r="C32" s="128"/>
      <c r="D32" s="56"/>
      <c r="E32" s="56"/>
      <c r="F32" s="64"/>
    </row>
    <row r="33" spans="1:6" ht="18.75" customHeight="1" x14ac:dyDescent="0.15">
      <c r="A33" s="126"/>
      <c r="B33" s="127"/>
      <c r="C33" s="128"/>
      <c r="D33" s="56"/>
      <c r="E33" s="56"/>
      <c r="F33" s="64"/>
    </row>
    <row r="34" spans="1:6" ht="18.75" customHeight="1" x14ac:dyDescent="0.15">
      <c r="A34" s="126"/>
      <c r="B34" s="127"/>
      <c r="C34" s="128"/>
      <c r="D34" s="56"/>
      <c r="E34" s="56"/>
      <c r="F34" s="64"/>
    </row>
    <row r="35" spans="1:6" ht="18.75" customHeight="1" x14ac:dyDescent="0.15">
      <c r="A35" s="126"/>
      <c r="B35" s="127"/>
      <c r="C35" s="128"/>
      <c r="D35" s="56"/>
      <c r="E35" s="56"/>
      <c r="F35" s="64"/>
    </row>
    <row r="36" spans="1:6" ht="18.75" customHeight="1" x14ac:dyDescent="0.15">
      <c r="A36" s="123" t="s">
        <v>10</v>
      </c>
      <c r="B36" s="131"/>
      <c r="C36" s="132"/>
      <c r="D36" s="56"/>
      <c r="E36" s="56"/>
      <c r="F36" s="64"/>
    </row>
    <row r="37" spans="1:6" ht="18.75" customHeight="1" x14ac:dyDescent="0.15">
      <c r="A37" s="123" t="s">
        <v>11</v>
      </c>
      <c r="B37" s="131"/>
      <c r="C37" s="132"/>
      <c r="D37" s="56">
        <v>1034850</v>
      </c>
      <c r="E37" s="56">
        <v>391720</v>
      </c>
      <c r="F37" s="64"/>
    </row>
    <row r="38" spans="1:6" ht="22.5" customHeight="1" x14ac:dyDescent="0.15">
      <c r="A38" s="135" t="s">
        <v>12</v>
      </c>
      <c r="B38" s="136"/>
      <c r="C38" s="137"/>
      <c r="D38" s="57">
        <f>SUM(D6,D10,D17,D20,D25:D37)</f>
        <v>6269850</v>
      </c>
      <c r="E38" s="57">
        <f>SUM(E6,E10,E17,E20,E25:E37)</f>
        <v>5891720</v>
      </c>
      <c r="F38" s="64"/>
    </row>
    <row r="39" spans="1:6" ht="18.75" customHeight="1" x14ac:dyDescent="0.15">
      <c r="A39" s="44" t="s">
        <v>114</v>
      </c>
      <c r="B39" s="106"/>
      <c r="C39" s="106"/>
      <c r="D39" s="105"/>
      <c r="E39" s="105"/>
      <c r="F39" s="65"/>
    </row>
    <row r="40" spans="1:6" ht="18.75" customHeight="1" x14ac:dyDescent="0.15">
      <c r="A40" s="103"/>
      <c r="B40" s="103"/>
      <c r="C40" s="103"/>
      <c r="D40" s="105"/>
      <c r="E40" s="105"/>
      <c r="F40" s="65"/>
    </row>
    <row r="41" spans="1:6" ht="18.75" customHeight="1" x14ac:dyDescent="0.15">
      <c r="A41" s="38" t="s">
        <v>113</v>
      </c>
      <c r="B41" s="106"/>
      <c r="C41" s="106"/>
      <c r="D41" s="105"/>
      <c r="E41" s="105"/>
      <c r="F41" s="65"/>
    </row>
    <row r="42" spans="1:6" ht="18.75" customHeight="1" x14ac:dyDescent="0.15">
      <c r="A42" s="103"/>
      <c r="B42" s="103"/>
      <c r="C42" s="103"/>
      <c r="D42" s="105"/>
      <c r="E42" s="105"/>
      <c r="F42" s="65"/>
    </row>
    <row r="43" spans="1:6" ht="27.75" customHeight="1" x14ac:dyDescent="0.15">
      <c r="A43" s="135" t="s">
        <v>6</v>
      </c>
      <c r="B43" s="136"/>
      <c r="C43" s="137"/>
      <c r="D43" s="54" t="s">
        <v>124</v>
      </c>
      <c r="E43" s="54" t="s">
        <v>123</v>
      </c>
      <c r="F43" s="40" t="s">
        <v>25</v>
      </c>
    </row>
    <row r="44" spans="1:6" ht="18.75" customHeight="1" x14ac:dyDescent="0.15">
      <c r="A44" s="41" t="s">
        <v>52</v>
      </c>
      <c r="B44" s="42"/>
      <c r="C44" s="42"/>
      <c r="D44" s="55">
        <f>SUM(D45:D46)</f>
        <v>580000</v>
      </c>
      <c r="E44" s="55">
        <f>SUM(E45:E46)</f>
        <v>1000000</v>
      </c>
      <c r="F44" s="66"/>
    </row>
    <row r="45" spans="1:6" ht="18.75" customHeight="1" x14ac:dyDescent="0.15">
      <c r="A45" s="129"/>
      <c r="B45" s="41" t="s">
        <v>54</v>
      </c>
      <c r="C45" s="42"/>
      <c r="D45" s="56">
        <v>240000</v>
      </c>
      <c r="E45" s="60">
        <v>700000</v>
      </c>
      <c r="F45" s="98" t="s">
        <v>144</v>
      </c>
    </row>
    <row r="46" spans="1:6" ht="18.75" customHeight="1" x14ac:dyDescent="0.15">
      <c r="A46" s="130"/>
      <c r="B46" s="41" t="s">
        <v>53</v>
      </c>
      <c r="C46" s="42"/>
      <c r="D46" s="56">
        <v>340000</v>
      </c>
      <c r="E46" s="56">
        <v>300000</v>
      </c>
      <c r="F46" s="99" t="s">
        <v>148</v>
      </c>
    </row>
    <row r="47" spans="1:6" ht="18.75" customHeight="1" x14ac:dyDescent="0.15">
      <c r="A47" s="123" t="s">
        <v>55</v>
      </c>
      <c r="B47" s="131"/>
      <c r="C47" s="132"/>
      <c r="D47" s="55">
        <f>SUM(D48,D53)</f>
        <v>608930</v>
      </c>
      <c r="E47" s="55">
        <f>SUM(E48,E53)</f>
        <v>1800000</v>
      </c>
      <c r="F47" s="108" t="s">
        <v>143</v>
      </c>
    </row>
    <row r="48" spans="1:6" ht="18.75" customHeight="1" x14ac:dyDescent="0.15">
      <c r="A48" s="129"/>
      <c r="B48" s="41" t="s">
        <v>56</v>
      </c>
      <c r="C48" s="107"/>
      <c r="D48" s="55">
        <f>SUM(D49:D51)</f>
        <v>566290</v>
      </c>
      <c r="E48" s="55">
        <f>SUM(E49:E52)</f>
        <v>1400000</v>
      </c>
      <c r="F48" s="66"/>
    </row>
    <row r="49" spans="1:6" ht="18.75" customHeight="1" x14ac:dyDescent="0.15">
      <c r="A49" s="138"/>
      <c r="B49" s="129"/>
      <c r="C49" s="41" t="s">
        <v>58</v>
      </c>
      <c r="D49" s="56">
        <v>566290</v>
      </c>
      <c r="E49" s="97">
        <v>900000</v>
      </c>
      <c r="F49" s="98"/>
    </row>
    <row r="50" spans="1:6" ht="18.75" customHeight="1" x14ac:dyDescent="0.15">
      <c r="A50" s="138"/>
      <c r="B50" s="138"/>
      <c r="C50" s="41" t="s">
        <v>59</v>
      </c>
      <c r="D50" s="56"/>
      <c r="E50" s="56">
        <v>500000</v>
      </c>
      <c r="F50" s="99"/>
    </row>
    <row r="51" spans="1:6" ht="18.75" customHeight="1" x14ac:dyDescent="0.15">
      <c r="A51" s="138"/>
      <c r="B51" s="138"/>
      <c r="C51" s="102" t="s">
        <v>111</v>
      </c>
      <c r="D51" s="56"/>
      <c r="E51" s="56"/>
      <c r="F51" s="98"/>
    </row>
    <row r="52" spans="1:6" ht="18.75" customHeight="1" x14ac:dyDescent="0.15">
      <c r="A52" s="138"/>
      <c r="B52" s="130"/>
      <c r="C52" s="41"/>
      <c r="D52" s="56"/>
      <c r="E52" s="56"/>
      <c r="F52" s="66"/>
    </row>
    <row r="53" spans="1:6" ht="18.75" customHeight="1" x14ac:dyDescent="0.15">
      <c r="A53" s="138"/>
      <c r="B53" s="123" t="s">
        <v>16</v>
      </c>
      <c r="C53" s="132"/>
      <c r="D53" s="55">
        <f>SUM(D54:D60)</f>
        <v>42640</v>
      </c>
      <c r="E53" s="55">
        <f>SUM(E54:E60)</f>
        <v>400000</v>
      </c>
      <c r="F53" s="66"/>
    </row>
    <row r="54" spans="1:6" ht="18.75" customHeight="1" x14ac:dyDescent="0.15">
      <c r="A54" s="138"/>
      <c r="B54" s="129"/>
      <c r="C54" s="41" t="s">
        <v>17</v>
      </c>
      <c r="D54" s="56"/>
      <c r="E54" s="56">
        <v>100000</v>
      </c>
      <c r="F54" s="99" t="s">
        <v>145</v>
      </c>
    </row>
    <row r="55" spans="1:6" ht="18.75" customHeight="1" x14ac:dyDescent="0.15">
      <c r="A55" s="138"/>
      <c r="B55" s="138"/>
      <c r="C55" s="41" t="s">
        <v>18</v>
      </c>
      <c r="D55" s="56"/>
      <c r="E55" s="56">
        <v>200000</v>
      </c>
      <c r="F55" s="66"/>
    </row>
    <row r="56" spans="1:6" ht="18.75" customHeight="1" x14ac:dyDescent="0.15">
      <c r="A56" s="138"/>
      <c r="B56" s="138"/>
      <c r="C56" s="41" t="s">
        <v>19</v>
      </c>
      <c r="D56" s="56"/>
      <c r="E56" s="56"/>
      <c r="F56" s="99"/>
    </row>
    <row r="57" spans="1:6" ht="18.75" customHeight="1" x14ac:dyDescent="0.15">
      <c r="A57" s="138"/>
      <c r="B57" s="138"/>
      <c r="C57" s="41" t="s">
        <v>57</v>
      </c>
      <c r="D57" s="56"/>
      <c r="E57" s="56"/>
      <c r="F57" s="98"/>
    </row>
    <row r="58" spans="1:6" ht="18.75" customHeight="1" x14ac:dyDescent="0.15">
      <c r="A58" s="138"/>
      <c r="B58" s="138"/>
      <c r="C58" s="41" t="s">
        <v>142</v>
      </c>
      <c r="D58" s="56">
        <v>42640</v>
      </c>
      <c r="E58" s="56">
        <v>100000</v>
      </c>
      <c r="F58" s="66"/>
    </row>
    <row r="59" spans="1:6" ht="18.75" customHeight="1" x14ac:dyDescent="0.15">
      <c r="A59" s="138"/>
      <c r="B59" s="138"/>
      <c r="C59" s="41"/>
      <c r="D59" s="56"/>
      <c r="E59" s="56"/>
      <c r="F59" s="66"/>
    </row>
    <row r="60" spans="1:6" ht="18.75" customHeight="1" x14ac:dyDescent="0.15">
      <c r="A60" s="130"/>
      <c r="B60" s="130"/>
      <c r="C60" s="41" t="s">
        <v>46</v>
      </c>
      <c r="D60" s="56"/>
      <c r="E60" s="56"/>
      <c r="F60" s="66"/>
    </row>
    <row r="61" spans="1:6" ht="18.75" customHeight="1" x14ac:dyDescent="0.15">
      <c r="A61" s="123" t="s">
        <v>44</v>
      </c>
      <c r="B61" s="131"/>
      <c r="C61" s="132"/>
      <c r="D61" s="55">
        <f>SUM(D62,D65)</f>
        <v>4689200</v>
      </c>
      <c r="E61" s="55">
        <f>SUM(E62,E65)</f>
        <v>3000000</v>
      </c>
      <c r="F61" s="66"/>
    </row>
    <row r="62" spans="1:6" ht="18" customHeight="1" x14ac:dyDescent="0.15">
      <c r="A62" s="129"/>
      <c r="B62" s="139" t="s">
        <v>47</v>
      </c>
      <c r="C62" s="140"/>
      <c r="D62" s="55">
        <f>SUM(D63:D64)</f>
        <v>1631000</v>
      </c>
      <c r="E62" s="55">
        <f>SUM(E63,E64)</f>
        <v>1000000</v>
      </c>
      <c r="F62" s="108" t="s">
        <v>146</v>
      </c>
    </row>
    <row r="63" spans="1:6" ht="18.75" customHeight="1" x14ac:dyDescent="0.15">
      <c r="A63" s="138"/>
      <c r="B63" s="141"/>
      <c r="C63" s="41" t="s">
        <v>49</v>
      </c>
      <c r="D63" s="56">
        <v>781000</v>
      </c>
      <c r="E63" s="56">
        <v>500000</v>
      </c>
      <c r="F63" s="66"/>
    </row>
    <row r="64" spans="1:6" ht="18.75" customHeight="1" x14ac:dyDescent="0.15">
      <c r="A64" s="138"/>
      <c r="B64" s="141"/>
      <c r="C64" s="41" t="s">
        <v>60</v>
      </c>
      <c r="D64" s="56">
        <v>850000</v>
      </c>
      <c r="E64" s="56">
        <v>500000</v>
      </c>
      <c r="F64" s="66"/>
    </row>
    <row r="65" spans="1:6" ht="18.75" customHeight="1" x14ac:dyDescent="0.15">
      <c r="A65" s="138"/>
      <c r="B65" s="123" t="s">
        <v>48</v>
      </c>
      <c r="C65" s="132"/>
      <c r="D65" s="55">
        <f>SUM(D66:D67)</f>
        <v>3058200</v>
      </c>
      <c r="E65" s="55">
        <f>SUM(E66:E67)</f>
        <v>2000000</v>
      </c>
      <c r="F65" s="108" t="s">
        <v>147</v>
      </c>
    </row>
    <row r="66" spans="1:6" ht="18.75" customHeight="1" x14ac:dyDescent="0.15">
      <c r="A66" s="138"/>
      <c r="B66" s="133"/>
      <c r="C66" s="41" t="s">
        <v>51</v>
      </c>
      <c r="D66" s="56">
        <v>2453300</v>
      </c>
      <c r="E66" s="56">
        <v>1500000</v>
      </c>
      <c r="F66" s="66"/>
    </row>
    <row r="67" spans="1:6" ht="18.75" customHeight="1" x14ac:dyDescent="0.15">
      <c r="A67" s="130"/>
      <c r="B67" s="134"/>
      <c r="C67" s="41" t="s">
        <v>60</v>
      </c>
      <c r="D67" s="56">
        <v>604900</v>
      </c>
      <c r="E67" s="56">
        <v>500000</v>
      </c>
      <c r="F67" s="66"/>
    </row>
    <row r="68" spans="1:6" ht="18.75" customHeight="1" x14ac:dyDescent="0.15">
      <c r="A68" s="123"/>
      <c r="B68" s="124"/>
      <c r="C68" s="125"/>
      <c r="D68" s="56"/>
      <c r="E68" s="56"/>
      <c r="F68" s="66"/>
    </row>
    <row r="69" spans="1:6" ht="18.75" customHeight="1" x14ac:dyDescent="0.15">
      <c r="A69" s="123"/>
      <c r="B69" s="124"/>
      <c r="C69" s="125"/>
      <c r="D69" s="56"/>
      <c r="E69" s="56"/>
      <c r="F69" s="66"/>
    </row>
    <row r="70" spans="1:6" ht="18.75" customHeight="1" x14ac:dyDescent="0.15">
      <c r="A70" s="123"/>
      <c r="B70" s="124"/>
      <c r="C70" s="125"/>
      <c r="D70" s="56"/>
      <c r="E70" s="56"/>
      <c r="F70" s="66"/>
    </row>
    <row r="71" spans="1:6" ht="19.5" customHeight="1" x14ac:dyDescent="0.15">
      <c r="A71" s="123"/>
      <c r="B71" s="124"/>
      <c r="C71" s="125"/>
      <c r="D71" s="56"/>
      <c r="E71" s="56"/>
      <c r="F71" s="66"/>
    </row>
    <row r="72" spans="1:6" ht="18.75" customHeight="1" x14ac:dyDescent="0.15">
      <c r="A72" s="123"/>
      <c r="B72" s="124"/>
      <c r="C72" s="125"/>
      <c r="D72" s="56"/>
      <c r="E72" s="56"/>
      <c r="F72" s="66"/>
    </row>
    <row r="73" spans="1:6" ht="18.75" customHeight="1" x14ac:dyDescent="0.15">
      <c r="A73" s="123" t="s">
        <v>21</v>
      </c>
      <c r="B73" s="131"/>
      <c r="C73" s="132"/>
      <c r="D73" s="56"/>
      <c r="E73" s="56"/>
      <c r="F73" s="66"/>
    </row>
    <row r="74" spans="1:6" ht="18.75" customHeight="1" x14ac:dyDescent="0.15">
      <c r="A74" s="123" t="s">
        <v>20</v>
      </c>
      <c r="B74" s="131"/>
      <c r="C74" s="132"/>
      <c r="D74" s="56"/>
      <c r="E74" s="56"/>
      <c r="F74" s="66"/>
    </row>
    <row r="75" spans="1:6" ht="18.75" customHeight="1" x14ac:dyDescent="0.15">
      <c r="A75" s="123" t="s">
        <v>22</v>
      </c>
      <c r="B75" s="131"/>
      <c r="C75" s="132"/>
      <c r="D75" s="56"/>
      <c r="E75" s="56"/>
      <c r="F75" s="66"/>
    </row>
    <row r="76" spans="1:6" ht="18.75" customHeight="1" x14ac:dyDescent="0.15">
      <c r="A76" s="123" t="s">
        <v>23</v>
      </c>
      <c r="B76" s="131"/>
      <c r="C76" s="132"/>
      <c r="D76" s="56">
        <v>391720</v>
      </c>
      <c r="E76" s="56">
        <v>91720</v>
      </c>
      <c r="F76" s="66"/>
    </row>
    <row r="77" spans="1:6" ht="25.5" customHeight="1" x14ac:dyDescent="0.15">
      <c r="A77" s="135" t="s">
        <v>24</v>
      </c>
      <c r="B77" s="136"/>
      <c r="C77" s="137"/>
      <c r="D77" s="57">
        <f>SUM(D44,D47,D61,D68:D76)</f>
        <v>6269850</v>
      </c>
      <c r="E77" s="57">
        <f>SUM(E44,E47,E61,E68:E76)</f>
        <v>5891720</v>
      </c>
      <c r="F77" s="66"/>
    </row>
    <row r="78" spans="1:6" ht="18.75" customHeight="1" x14ac:dyDescent="0.15">
      <c r="A78" s="44" t="s">
        <v>112</v>
      </c>
      <c r="B78" s="103"/>
      <c r="C78" s="103"/>
      <c r="D78" s="104"/>
      <c r="E78" s="104"/>
      <c r="F78" s="103"/>
    </row>
    <row r="79" spans="1:6" s="49" customFormat="1" ht="18.75" customHeight="1" x14ac:dyDescent="0.15">
      <c r="A79" s="103"/>
      <c r="B79" s="103"/>
      <c r="C79" s="103"/>
      <c r="D79" s="63"/>
      <c r="E79" s="63"/>
    </row>
    <row r="80" spans="1:6" s="49" customFormat="1" ht="18.75" customHeight="1" x14ac:dyDescent="0.15">
      <c r="A80" s="36"/>
      <c r="B80" s="36"/>
      <c r="C80" s="36"/>
      <c r="D80" s="63"/>
      <c r="E80" s="63"/>
    </row>
    <row r="81" spans="2:2" ht="18.75" customHeight="1" x14ac:dyDescent="0.15">
      <c r="B81" s="48"/>
    </row>
  </sheetData>
  <mergeCells count="59">
    <mergeCell ref="B65:C65"/>
    <mergeCell ref="A72:C72"/>
    <mergeCell ref="A68:C68"/>
    <mergeCell ref="A69:C69"/>
    <mergeCell ref="A70:C70"/>
    <mergeCell ref="A71:C71"/>
    <mergeCell ref="B66:B67"/>
    <mergeCell ref="A62:A67"/>
    <mergeCell ref="B62:C62"/>
    <mergeCell ref="B63:B64"/>
    <mergeCell ref="A27:C27"/>
    <mergeCell ref="A28:C28"/>
    <mergeCell ref="A26:C26"/>
    <mergeCell ref="A45:A46"/>
    <mergeCell ref="A47:C47"/>
    <mergeCell ref="A34:C34"/>
    <mergeCell ref="A31:C31"/>
    <mergeCell ref="A29:C29"/>
    <mergeCell ref="A43:C43"/>
    <mergeCell ref="A30:C30"/>
    <mergeCell ref="A32:C32"/>
    <mergeCell ref="A33:C33"/>
    <mergeCell ref="A48:A60"/>
    <mergeCell ref="B49:B52"/>
    <mergeCell ref="B53:C53"/>
    <mergeCell ref="B54:B60"/>
    <mergeCell ref="A61:C61"/>
    <mergeCell ref="A77:C77"/>
    <mergeCell ref="A20:C20"/>
    <mergeCell ref="A21:A24"/>
    <mergeCell ref="B24:C24"/>
    <mergeCell ref="A73:C73"/>
    <mergeCell ref="B21:C21"/>
    <mergeCell ref="A35:C35"/>
    <mergeCell ref="A36:C36"/>
    <mergeCell ref="A25:C25"/>
    <mergeCell ref="B22:C22"/>
    <mergeCell ref="A75:C75"/>
    <mergeCell ref="A76:C76"/>
    <mergeCell ref="B23:C23"/>
    <mergeCell ref="A74:C74"/>
    <mergeCell ref="A37:C37"/>
    <mergeCell ref="A38:C38"/>
    <mergeCell ref="A17:C17"/>
    <mergeCell ref="A18:A19"/>
    <mergeCell ref="B18:C18"/>
    <mergeCell ref="A5:C5"/>
    <mergeCell ref="A7:A9"/>
    <mergeCell ref="B8:C8"/>
    <mergeCell ref="A6:C6"/>
    <mergeCell ref="B7:C7"/>
    <mergeCell ref="B9:C9"/>
    <mergeCell ref="B19:C19"/>
    <mergeCell ref="A10:C10"/>
    <mergeCell ref="A11:A16"/>
    <mergeCell ref="B11:C11"/>
    <mergeCell ref="B12:B13"/>
    <mergeCell ref="B14:C14"/>
    <mergeCell ref="B15:B16"/>
  </mergeCells>
  <phoneticPr fontId="4" type="noConversion"/>
  <pageMargins left="0.33" right="0.32" top="0.72" bottom="0.37" header="0.5" footer="0.37"/>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zoomScaleNormal="100" zoomScaleSheetLayoutView="80" workbookViewId="0">
      <selection activeCell="I38" sqref="I38"/>
    </sheetView>
  </sheetViews>
  <sheetFormatPr defaultRowHeight="13.5" x14ac:dyDescent="0.15"/>
  <cols>
    <col min="1" max="1" width="8" style="20" customWidth="1"/>
    <col min="2" max="2" width="20.6640625" style="20" bestFit="1" customWidth="1"/>
    <col min="3" max="3" width="34.21875" style="20" customWidth="1"/>
    <col min="4" max="5" width="11.109375" style="20" bestFit="1" customWidth="1"/>
    <col min="6" max="6" width="9.88671875" style="20" customWidth="1"/>
    <col min="7" max="7" width="8.77734375" style="20" customWidth="1"/>
    <col min="8" max="16384" width="8.88671875" style="20"/>
  </cols>
  <sheetData>
    <row r="1" spans="1:6" ht="20.100000000000001" customHeight="1" x14ac:dyDescent="0.15">
      <c r="A1" s="19"/>
    </row>
    <row r="2" spans="1:6" ht="50.1" customHeight="1" x14ac:dyDescent="0.15">
      <c r="B2" s="5" t="s">
        <v>27</v>
      </c>
    </row>
    <row r="3" spans="1:6" s="68" customFormat="1" ht="26.25" customHeight="1" x14ac:dyDescent="0.15">
      <c r="A3" s="71" t="s">
        <v>28</v>
      </c>
      <c r="B3" s="71" t="s">
        <v>29</v>
      </c>
      <c r="C3" s="145" t="s">
        <v>37</v>
      </c>
      <c r="D3" s="146"/>
      <c r="E3" s="147"/>
      <c r="F3" s="71" t="s">
        <v>30</v>
      </c>
    </row>
    <row r="4" spans="1:6" s="68" customFormat="1" ht="26.25" customHeight="1" x14ac:dyDescent="0.15">
      <c r="A4" s="72">
        <v>1</v>
      </c>
      <c r="B4" s="73" t="s">
        <v>121</v>
      </c>
      <c r="C4" s="148" t="s">
        <v>38</v>
      </c>
      <c r="D4" s="149"/>
      <c r="E4" s="150"/>
      <c r="F4" s="90" t="s">
        <v>98</v>
      </c>
    </row>
    <row r="5" spans="1:6" s="68" customFormat="1" ht="26.25" customHeight="1" x14ac:dyDescent="0.15">
      <c r="A5" s="72">
        <v>2</v>
      </c>
      <c r="B5" s="73" t="s">
        <v>122</v>
      </c>
      <c r="C5" s="148" t="s">
        <v>117</v>
      </c>
      <c r="D5" s="149"/>
      <c r="E5" s="150"/>
      <c r="F5" s="90" t="s">
        <v>2</v>
      </c>
    </row>
    <row r="6" spans="1:6" s="21" customFormat="1" ht="20.100000000000001" customHeight="1" x14ac:dyDescent="0.15"/>
    <row r="7" spans="1:6" s="21" customFormat="1" ht="50.1" customHeight="1" x14ac:dyDescent="0.15">
      <c r="B7" s="5" t="s">
        <v>31</v>
      </c>
    </row>
    <row r="8" spans="1:6" s="68" customFormat="1" ht="24.95" customHeight="1" x14ac:dyDescent="0.15">
      <c r="A8" s="67" t="s">
        <v>99</v>
      </c>
      <c r="B8" s="67"/>
      <c r="C8" s="67"/>
    </row>
    <row r="9" spans="1:6" s="68" customFormat="1" ht="24.95" customHeight="1" x14ac:dyDescent="0.15">
      <c r="A9" s="67" t="s">
        <v>82</v>
      </c>
      <c r="B9" s="67"/>
      <c r="C9" s="67"/>
    </row>
    <row r="10" spans="1:6" s="68" customFormat="1" ht="24.95" customHeight="1" x14ac:dyDescent="0.15">
      <c r="A10" s="67" t="s">
        <v>3</v>
      </c>
      <c r="B10" s="67"/>
      <c r="C10" s="67"/>
    </row>
    <row r="11" spans="1:6" s="68" customFormat="1" ht="24.95" customHeight="1" x14ac:dyDescent="0.15">
      <c r="A11" s="67" t="s">
        <v>83</v>
      </c>
      <c r="B11" s="67"/>
      <c r="C11" s="67"/>
    </row>
    <row r="12" spans="1:6" s="68" customFormat="1" ht="24.95" customHeight="1" x14ac:dyDescent="0.15">
      <c r="A12" s="67" t="s">
        <v>84</v>
      </c>
      <c r="B12" s="67"/>
      <c r="C12" s="67"/>
    </row>
    <row r="13" spans="1:6" s="68" customFormat="1" ht="24.95" customHeight="1" x14ac:dyDescent="0.15">
      <c r="A13" s="67"/>
      <c r="B13" s="67"/>
      <c r="C13" s="67"/>
    </row>
    <row r="14" spans="1:6" s="68" customFormat="1" ht="24.95" customHeight="1" x14ac:dyDescent="0.15">
      <c r="A14" s="67" t="s">
        <v>91</v>
      </c>
      <c r="B14" s="67"/>
      <c r="C14" s="67"/>
    </row>
    <row r="15" spans="1:6" s="68" customFormat="1" ht="24.95" customHeight="1" x14ac:dyDescent="0.15">
      <c r="A15" s="69" t="s">
        <v>66</v>
      </c>
      <c r="B15" s="67"/>
      <c r="C15" s="67"/>
    </row>
    <row r="16" spans="1:6" s="68" customFormat="1" ht="24.95" customHeight="1" x14ac:dyDescent="0.15">
      <c r="A16" s="69" t="s">
        <v>77</v>
      </c>
      <c r="B16" s="67"/>
      <c r="C16" s="67"/>
    </row>
    <row r="17" spans="1:3" s="68" customFormat="1" ht="24.95" customHeight="1" x14ac:dyDescent="0.15">
      <c r="A17" s="67"/>
      <c r="B17" s="67"/>
      <c r="C17" s="67"/>
    </row>
    <row r="18" spans="1:3" s="68" customFormat="1" ht="24.95" customHeight="1" x14ac:dyDescent="0.15">
      <c r="A18" s="67" t="s">
        <v>81</v>
      </c>
      <c r="B18" s="67"/>
      <c r="C18" s="67"/>
    </row>
    <row r="19" spans="1:3" s="68" customFormat="1" ht="24.95" customHeight="1" x14ac:dyDescent="0.15">
      <c r="A19" s="67" t="s">
        <v>80</v>
      </c>
      <c r="B19" s="67"/>
      <c r="C19" s="67"/>
    </row>
    <row r="20" spans="1:3" s="68" customFormat="1" ht="24.95" customHeight="1" x14ac:dyDescent="0.15">
      <c r="A20" s="67"/>
      <c r="B20" s="67"/>
      <c r="C20" s="67"/>
    </row>
    <row r="21" spans="1:3" s="68" customFormat="1" ht="24.95" customHeight="1" x14ac:dyDescent="0.15">
      <c r="A21" s="67" t="s">
        <v>78</v>
      </c>
      <c r="B21" s="67"/>
      <c r="C21" s="67"/>
    </row>
    <row r="22" spans="1:3" s="68" customFormat="1" ht="24.95" customHeight="1" x14ac:dyDescent="0.15">
      <c r="A22" s="67" t="s">
        <v>79</v>
      </c>
      <c r="B22" s="67"/>
      <c r="C22" s="67"/>
    </row>
    <row r="23" spans="1:3" s="68" customFormat="1" ht="24.95" customHeight="1" x14ac:dyDescent="0.15">
      <c r="A23" s="67"/>
      <c r="B23" s="67"/>
      <c r="C23" s="67"/>
    </row>
    <row r="24" spans="1:3" s="68" customFormat="1" ht="24.95" customHeight="1" x14ac:dyDescent="0.15">
      <c r="A24" s="67" t="s">
        <v>26</v>
      </c>
      <c r="B24" s="67"/>
      <c r="C24" s="67"/>
    </row>
    <row r="25" spans="1:3" s="68" customFormat="1" ht="20.100000000000001" customHeight="1" x14ac:dyDescent="0.15">
      <c r="A25" s="68" t="s">
        <v>67</v>
      </c>
    </row>
    <row r="26" spans="1:3" s="68" customFormat="1" ht="20.100000000000001" customHeight="1" x14ac:dyDescent="0.15"/>
    <row r="27" spans="1:3" ht="50.1" customHeight="1" x14ac:dyDescent="0.15">
      <c r="B27" s="5" t="s">
        <v>32</v>
      </c>
    </row>
    <row r="28" spans="1:3" s="68" customFormat="1" ht="20.100000000000001" customHeight="1" x14ac:dyDescent="0.15">
      <c r="A28" s="67" t="s">
        <v>86</v>
      </c>
      <c r="B28" s="67"/>
      <c r="C28" s="67"/>
    </row>
    <row r="29" spans="1:3" s="68" customFormat="1" ht="20.100000000000001" customHeight="1" x14ac:dyDescent="0.15">
      <c r="A29" s="67" t="s">
        <v>87</v>
      </c>
      <c r="B29" s="67"/>
      <c r="C29" s="67"/>
    </row>
    <row r="30" spans="1:3" s="68" customFormat="1" ht="20.100000000000001" customHeight="1" x14ac:dyDescent="0.15">
      <c r="A30" s="67" t="s">
        <v>85</v>
      </c>
      <c r="B30" s="67"/>
      <c r="C30" s="67"/>
    </row>
    <row r="31" spans="1:3" s="68" customFormat="1" ht="19.5" customHeight="1" x14ac:dyDescent="0.15">
      <c r="A31" s="70" t="s">
        <v>88</v>
      </c>
      <c r="B31" s="70"/>
      <c r="C31" s="70"/>
    </row>
    <row r="32" spans="1:3" s="68" customFormat="1" ht="19.5" customHeight="1" x14ac:dyDescent="0.15"/>
    <row r="33" spans="1:6" s="88" customFormat="1" ht="24.95" customHeight="1" x14ac:dyDescent="0.15">
      <c r="A33" s="17" t="s">
        <v>76</v>
      </c>
      <c r="B33" s="17"/>
      <c r="C33" s="18">
        <f>SUM(A35:A38)</f>
        <v>2</v>
      </c>
      <c r="E33" s="89"/>
    </row>
    <row r="34" spans="1:6" s="68" customFormat="1" ht="20.100000000000001" customHeight="1" x14ac:dyDescent="0.15">
      <c r="A34" s="74" t="s">
        <v>68</v>
      </c>
      <c r="B34" s="75" t="s">
        <v>69</v>
      </c>
      <c r="C34" s="76" t="s">
        <v>70</v>
      </c>
      <c r="D34" s="71" t="s">
        <v>71</v>
      </c>
      <c r="E34" s="71" t="s">
        <v>72</v>
      </c>
      <c r="F34" s="77" t="s">
        <v>73</v>
      </c>
    </row>
    <row r="35" spans="1:6" s="68" customFormat="1" ht="20.100000000000001" customHeight="1" x14ac:dyDescent="0.15">
      <c r="A35" s="78">
        <f>COUNTIF(F35:F35,"오류")</f>
        <v>0</v>
      </c>
      <c r="B35" s="79" t="s">
        <v>118</v>
      </c>
      <c r="C35" s="80" t="s">
        <v>74</v>
      </c>
      <c r="D35" s="81">
        <f>'2024년결산서'!D76</f>
        <v>134850</v>
      </c>
      <c r="E35" s="81">
        <f>'2024년결산서'!D38-'2024년결산서'!D77+'2024년결산서'!D76</f>
        <v>134850</v>
      </c>
      <c r="F35" s="82" t="str">
        <f>IF(D35-E35,"오류","ok")</f>
        <v>ok</v>
      </c>
    </row>
    <row r="36" spans="1:6" s="68" customFormat="1" ht="21.75" customHeight="1" x14ac:dyDescent="0.15">
      <c r="A36" s="78">
        <f>COUNTIF(F36:F36,"오류")</f>
        <v>0</v>
      </c>
      <c r="B36" s="79" t="s">
        <v>119</v>
      </c>
      <c r="C36" s="80" t="s">
        <v>74</v>
      </c>
      <c r="D36" s="83">
        <f>'2024년결산서'!E76</f>
        <v>391720</v>
      </c>
      <c r="E36" s="81">
        <f>'2024년결산서'!E38-'2024년결산서'!E77+'2024년결산서'!E76</f>
        <v>391720</v>
      </c>
      <c r="F36" s="82" t="str">
        <f>IF(D36-E36,"오류","ok")</f>
        <v>ok</v>
      </c>
    </row>
    <row r="37" spans="1:6" s="68" customFormat="1" ht="21.75" customHeight="1" x14ac:dyDescent="0.15">
      <c r="A37" s="78">
        <f>COUNTIF(F37:F37,"오류")</f>
        <v>1</v>
      </c>
      <c r="B37" s="84" t="s">
        <v>120</v>
      </c>
      <c r="C37" s="80" t="s">
        <v>75</v>
      </c>
      <c r="D37" s="85">
        <f>'2025년예산서'!D37</f>
        <v>1034850</v>
      </c>
      <c r="E37" s="85">
        <f>'2024년결산서'!E76</f>
        <v>391720</v>
      </c>
      <c r="F37" s="82" t="str">
        <f>IF(D37-E37,"오류","ok")</f>
        <v>오류</v>
      </c>
    </row>
    <row r="38" spans="1:6" s="68" customFormat="1" ht="19.5" customHeight="1" x14ac:dyDescent="0.15">
      <c r="A38" s="78">
        <f>COUNTIF(F38:F38,"오류")</f>
        <v>1</v>
      </c>
      <c r="B38" s="84" t="s">
        <v>120</v>
      </c>
      <c r="C38" s="86" t="s">
        <v>74</v>
      </c>
      <c r="D38" s="87">
        <f>'2025년예산서'!D75</f>
        <v>0</v>
      </c>
      <c r="E38" s="87">
        <f>'2025년예산서'!D26-'2025년예산서'!D75+'2025년예산서'!D76</f>
        <v>391720</v>
      </c>
      <c r="F38" s="82" t="str">
        <f>IF(D38-E38,"오류","ok")</f>
        <v>오류</v>
      </c>
    </row>
    <row r="39" spans="1:6" s="68" customFormat="1" ht="19.5" customHeight="1" x14ac:dyDescent="0.15">
      <c r="A39" s="68" t="s">
        <v>89</v>
      </c>
    </row>
    <row r="40" spans="1:6" s="68" customFormat="1" ht="19.5" customHeight="1" x14ac:dyDescent="0.15"/>
    <row r="41" spans="1:6" ht="50.1" customHeight="1" x14ac:dyDescent="0.15">
      <c r="A41" s="19"/>
      <c r="B41" s="5" t="s">
        <v>33</v>
      </c>
    </row>
    <row r="42" spans="1:6" s="68" customFormat="1" ht="19.5" customHeight="1" x14ac:dyDescent="0.15">
      <c r="A42" s="67" t="s">
        <v>102</v>
      </c>
      <c r="B42" s="67"/>
      <c r="C42" s="67"/>
    </row>
    <row r="43" spans="1:6" s="68" customFormat="1" ht="19.5" customHeight="1" x14ac:dyDescent="0.15">
      <c r="A43" s="67" t="s">
        <v>103</v>
      </c>
      <c r="B43" s="67"/>
      <c r="C43" s="67"/>
    </row>
    <row r="44" spans="1:6" ht="19.5" hidden="1" customHeight="1" x14ac:dyDescent="0.15">
      <c r="A44" s="22" t="s">
        <v>34</v>
      </c>
    </row>
    <row r="45" spans="1:6" ht="19.5" customHeight="1" x14ac:dyDescent="0.15">
      <c r="A45" s="67" t="s">
        <v>101</v>
      </c>
    </row>
    <row r="46" spans="1:6" ht="19.5" hidden="1" customHeight="1" x14ac:dyDescent="0.15">
      <c r="A46" s="22"/>
    </row>
    <row r="47" spans="1:6" ht="20.100000000000001" hidden="1" customHeight="1" x14ac:dyDescent="0.15">
      <c r="A47" s="23"/>
    </row>
    <row r="48" spans="1:6" ht="20.100000000000001" customHeight="1" x14ac:dyDescent="0.15">
      <c r="A48" s="23"/>
    </row>
    <row r="49" spans="1:6" ht="49.5" customHeight="1" x14ac:dyDescent="0.15">
      <c r="B49" s="5" t="s">
        <v>35</v>
      </c>
    </row>
    <row r="50" spans="1:6" s="68" customFormat="1" ht="20.100000000000001" customHeight="1" x14ac:dyDescent="0.15">
      <c r="A50" s="68" t="s">
        <v>100</v>
      </c>
    </row>
    <row r="51" spans="1:6" s="19" customFormat="1" ht="20.100000000000001" customHeight="1" x14ac:dyDescent="0.15"/>
    <row r="52" spans="1:6" s="19" customFormat="1" ht="50.1" customHeight="1" x14ac:dyDescent="0.15">
      <c r="B52" s="5" t="s">
        <v>36</v>
      </c>
    </row>
    <row r="53" spans="1:6" s="68" customFormat="1" ht="20.100000000000001" customHeight="1" thickBot="1" x14ac:dyDescent="0.2">
      <c r="A53" s="68" t="s">
        <v>90</v>
      </c>
    </row>
    <row r="54" spans="1:6" s="19" customFormat="1" ht="20.100000000000001" customHeight="1" thickTop="1" x14ac:dyDescent="0.15">
      <c r="A54" s="24"/>
      <c r="B54" s="25"/>
      <c r="C54" s="25"/>
      <c r="D54" s="25"/>
      <c r="E54" s="25"/>
      <c r="F54" s="26"/>
    </row>
    <row r="55" spans="1:6" s="19" customFormat="1" ht="20.100000000000001" customHeight="1" x14ac:dyDescent="0.15">
      <c r="A55" s="27">
        <v>1</v>
      </c>
      <c r="B55" s="28"/>
      <c r="C55" s="28"/>
      <c r="D55" s="28"/>
      <c r="E55" s="28"/>
      <c r="F55" s="29"/>
    </row>
    <row r="56" spans="1:6" s="19" customFormat="1" ht="20.100000000000001" customHeight="1" x14ac:dyDescent="0.15">
      <c r="A56" s="27">
        <v>2</v>
      </c>
      <c r="B56" s="28"/>
      <c r="C56" s="28"/>
      <c r="D56" s="28"/>
      <c r="E56" s="28"/>
      <c r="F56" s="29"/>
    </row>
    <row r="57" spans="1:6" s="19" customFormat="1" ht="20.100000000000001" customHeight="1" x14ac:dyDescent="0.15">
      <c r="A57" s="27">
        <v>3</v>
      </c>
      <c r="B57" s="28"/>
      <c r="C57" s="28"/>
      <c r="D57" s="28"/>
      <c r="E57" s="28"/>
      <c r="F57" s="29"/>
    </row>
    <row r="58" spans="1:6" s="19" customFormat="1" ht="20.100000000000001" customHeight="1" x14ac:dyDescent="0.15">
      <c r="A58" s="27"/>
      <c r="B58" s="28"/>
      <c r="C58" s="28"/>
      <c r="D58" s="28"/>
      <c r="E58" s="28"/>
      <c r="F58" s="29"/>
    </row>
    <row r="59" spans="1:6" s="19" customFormat="1" ht="20.100000000000001" customHeight="1" x14ac:dyDescent="0.15">
      <c r="A59" s="27"/>
      <c r="B59" s="28"/>
      <c r="C59" s="28"/>
      <c r="D59" s="28"/>
      <c r="E59" s="28"/>
      <c r="F59" s="29"/>
    </row>
    <row r="60" spans="1:6" s="19" customFormat="1" ht="20.100000000000001" customHeight="1" x14ac:dyDescent="0.15">
      <c r="A60" s="27"/>
      <c r="B60" s="28"/>
      <c r="C60" s="28"/>
      <c r="D60" s="28"/>
      <c r="E60" s="28"/>
      <c r="F60" s="29"/>
    </row>
    <row r="61" spans="1:6" s="19" customFormat="1" ht="20.100000000000001" customHeight="1" x14ac:dyDescent="0.15">
      <c r="A61" s="27"/>
      <c r="B61" s="28"/>
      <c r="C61" s="28"/>
      <c r="D61" s="28"/>
      <c r="E61" s="28"/>
      <c r="F61" s="29"/>
    </row>
    <row r="62" spans="1:6" s="19" customFormat="1" ht="20.100000000000001" customHeight="1" x14ac:dyDescent="0.15">
      <c r="A62" s="27"/>
      <c r="B62" s="28"/>
      <c r="C62" s="28"/>
      <c r="D62" s="28"/>
      <c r="E62" s="28"/>
      <c r="F62" s="29"/>
    </row>
    <row r="63" spans="1:6" s="19" customFormat="1" ht="20.100000000000001" customHeight="1" x14ac:dyDescent="0.15">
      <c r="A63" s="27"/>
      <c r="B63" s="28"/>
      <c r="C63" s="28"/>
      <c r="D63" s="28"/>
      <c r="E63" s="28"/>
      <c r="F63" s="29"/>
    </row>
    <row r="64" spans="1:6" s="19" customFormat="1" ht="20.100000000000001" customHeight="1" x14ac:dyDescent="0.15">
      <c r="A64" s="27"/>
      <c r="B64" s="28"/>
      <c r="C64" s="28"/>
      <c r="D64" s="28"/>
      <c r="E64" s="28"/>
      <c r="F64" s="29"/>
    </row>
    <row r="65" spans="1:6" s="19" customFormat="1" ht="20.100000000000001" customHeight="1" x14ac:dyDescent="0.15">
      <c r="A65" s="27"/>
      <c r="B65" s="28"/>
      <c r="C65" s="28"/>
      <c r="D65" s="28"/>
      <c r="E65" s="28"/>
      <c r="F65" s="29"/>
    </row>
    <row r="66" spans="1:6" ht="20.100000000000001" customHeight="1" thickBot="1" x14ac:dyDescent="0.2">
      <c r="A66" s="30"/>
      <c r="B66" s="31"/>
      <c r="C66" s="31"/>
      <c r="D66" s="31"/>
      <c r="E66" s="31"/>
      <c r="F66" s="32"/>
    </row>
    <row r="67" spans="1:6" ht="14.25" thickTop="1" x14ac:dyDescent="0.15">
      <c r="A67" s="33"/>
      <c r="B67" s="33"/>
      <c r="C67" s="33"/>
      <c r="D67" s="33"/>
      <c r="E67" s="33"/>
      <c r="F67" s="33"/>
    </row>
  </sheetData>
  <mergeCells count="3">
    <mergeCell ref="C3:E3"/>
    <mergeCell ref="C4:E4"/>
    <mergeCell ref="C5:E5"/>
  </mergeCells>
  <phoneticPr fontId="4" type="noConversion"/>
  <hyperlinks>
    <hyperlink ref="F4" location="'2017년결산서'!A1" tooltip="결산" display="결산서" xr:uid="{00000000-0004-0000-0300-000000000000}"/>
    <hyperlink ref="F5" location="'2018년예산서'!A1" display="예산서" xr:uid="{00000000-0004-0000-0300-000001000000}"/>
  </hyperlinks>
  <pageMargins left="0.21" right="0.27" top="0.87" bottom="0.83" header="0.5" footer="0.5"/>
  <pageSetup paperSize="9" scale="66" fitToHeight="3" orientation="portrait" horizontalDpi="300" verticalDpi="300" r:id="rId1"/>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3</vt:i4>
      </vt:variant>
    </vt:vector>
  </HeadingPairs>
  <TitlesOfParts>
    <vt:vector size="7" baseType="lpstr">
      <vt:lpstr>표지</vt:lpstr>
      <vt:lpstr>2024년결산서</vt:lpstr>
      <vt:lpstr>2025년예산서</vt:lpstr>
      <vt:lpstr>작성법</vt:lpstr>
      <vt:lpstr>'2024년결산서'!Print_Area</vt:lpstr>
      <vt:lpstr>작성법!Print_Area</vt:lpstr>
      <vt:lpstr>표지!Print_Area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본당예결산서(A4)</dc:title>
  <dc:creator>Administrator</dc:creator>
  <cp:lastModifiedBy>승아 이</cp:lastModifiedBy>
  <cp:lastPrinted>2017-10-16T21:36:01Z</cp:lastPrinted>
  <dcterms:created xsi:type="dcterms:W3CDTF">2002-01-07T03:18:03Z</dcterms:created>
  <dcterms:modified xsi:type="dcterms:W3CDTF">2025-01-20T03:24:22Z</dcterms:modified>
</cp:coreProperties>
</file>