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ewgr\OneDrive\바탕 화면\"/>
    </mc:Choice>
  </mc:AlternateContent>
  <xr:revisionPtr revIDLastSave="0" documentId="13_ncr:1_{272F603C-709C-4802-A5BB-3FA0FC4F2002}" xr6:coauthVersionLast="47" xr6:coauthVersionMax="47" xr10:uidLastSave="{00000000-0000-0000-0000-000000000000}"/>
  <bookViews>
    <workbookView xWindow="-120" yWindow="-120" windowWidth="29040" windowHeight="15720" xr2:uid="{B677AD80-084C-4921-BF0E-CBF1DE96211B}"/>
  </bookViews>
  <sheets>
    <sheet name="1. 대진표" sheetId="1" r:id="rId1"/>
    <sheet name="2. 종합득점" sheetId="5" r:id="rId2"/>
    <sheet name="3. 클럽별 점수현황" sheetId="3" r:id="rId3"/>
    <sheet name="4. 회비내역" sheetId="4" r:id="rId4"/>
    <sheet name="5. 핸디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" i="5" l="1"/>
  <c r="R18" i="5"/>
  <c r="R9" i="5"/>
  <c r="R15" i="5"/>
  <c r="S16" i="5" s="1"/>
  <c r="R6" i="5"/>
  <c r="R13" i="5"/>
  <c r="R8" i="5"/>
  <c r="R14" i="5"/>
  <c r="R5" i="5"/>
  <c r="R17" i="5"/>
  <c r="R12" i="5"/>
  <c r="R11" i="5"/>
  <c r="R10" i="5"/>
  <c r="R7" i="5"/>
  <c r="U6" i="5" s="1"/>
  <c r="S12" i="5" l="1"/>
  <c r="S18" i="5"/>
  <c r="S14" i="5"/>
  <c r="S15" i="5"/>
  <c r="S11" i="5"/>
  <c r="S10" i="5"/>
  <c r="A12" i="5"/>
  <c r="S7" i="5"/>
  <c r="A8" i="5"/>
  <c r="A9" i="5"/>
  <c r="A16" i="5"/>
  <c r="S8" i="5"/>
  <c r="A17" i="5"/>
  <c r="A13" i="5"/>
  <c r="A18" i="5"/>
  <c r="U7" i="5"/>
  <c r="U8" i="5" s="1"/>
  <c r="A11" i="5"/>
  <c r="S9" i="5"/>
  <c r="A14" i="5"/>
  <c r="S13" i="5"/>
  <c r="A15" i="5"/>
  <c r="S17" i="5"/>
  <c r="A10" i="5"/>
  <c r="A5" i="5"/>
  <c r="A6" i="5"/>
  <c r="A7" i="5"/>
  <c r="S6" i="5"/>
  <c r="U9" i="5" l="1"/>
  <c r="U10" i="5" s="1"/>
  <c r="U11" i="5" s="1"/>
  <c r="U12" i="5" s="1"/>
  <c r="U13" i="5" s="1"/>
  <c r="U14" i="5" s="1"/>
  <c r="U15" i="5" s="1"/>
  <c r="U16" i="5" s="1"/>
  <c r="U17" i="5" s="1"/>
  <c r="U18" i="5" s="1"/>
  <c r="J11" i="1" l="1"/>
  <c r="N19" i="4"/>
  <c r="M19" i="4"/>
  <c r="K19" i="4"/>
  <c r="J19" i="4"/>
  <c r="P19" i="4"/>
  <c r="O19" i="4"/>
  <c r="L19" i="4"/>
  <c r="I19" i="4"/>
  <c r="H19" i="4"/>
  <c r="G19" i="4"/>
  <c r="F19" i="4"/>
  <c r="E19" i="4"/>
  <c r="D19" i="4"/>
  <c r="C19" i="4"/>
  <c r="B19" i="4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S67" i="3"/>
  <c r="T67" i="3" s="1"/>
  <c r="R67" i="3"/>
  <c r="Q67" i="3"/>
  <c r="R66" i="3"/>
  <c r="Q66" i="3"/>
  <c r="S66" i="3" s="1"/>
  <c r="T66" i="3" s="1"/>
  <c r="R65" i="3"/>
  <c r="Q65" i="3"/>
  <c r="S65" i="3" s="1"/>
  <c r="T65" i="3" s="1"/>
  <c r="S64" i="3"/>
  <c r="T64" i="3" s="1"/>
  <c r="R64" i="3"/>
  <c r="Q64" i="3"/>
  <c r="S63" i="3"/>
  <c r="T63" i="3" s="1"/>
  <c r="R63" i="3"/>
  <c r="Q63" i="3"/>
  <c r="R62" i="3"/>
  <c r="Q62" i="3"/>
  <c r="S62" i="3" s="1"/>
  <c r="T62" i="3" s="1"/>
  <c r="R61" i="3"/>
  <c r="Q61" i="3"/>
  <c r="S61" i="3" s="1"/>
  <c r="T61" i="3" s="1"/>
  <c r="R60" i="3"/>
  <c r="Q60" i="3"/>
  <c r="S60" i="3" s="1"/>
  <c r="T60" i="3" s="1"/>
  <c r="S59" i="3"/>
  <c r="T59" i="3" s="1"/>
  <c r="R59" i="3"/>
  <c r="Q59" i="3"/>
  <c r="R58" i="3"/>
  <c r="Q58" i="3"/>
  <c r="Q68" i="3" s="1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R56" i="3"/>
  <c r="Q56" i="3"/>
  <c r="R55" i="3"/>
  <c r="Q55" i="3"/>
  <c r="S55" i="3" s="1"/>
  <c r="T55" i="3" s="1"/>
  <c r="R54" i="3"/>
  <c r="Q54" i="3"/>
  <c r="R53" i="3"/>
  <c r="Q53" i="3"/>
  <c r="S53" i="3" s="1"/>
  <c r="T53" i="3" s="1"/>
  <c r="R52" i="3"/>
  <c r="Q52" i="3"/>
  <c r="R51" i="3"/>
  <c r="Q51" i="3"/>
  <c r="S51" i="3" s="1"/>
  <c r="T51" i="3" s="1"/>
  <c r="R50" i="3"/>
  <c r="Q50" i="3"/>
  <c r="R49" i="3"/>
  <c r="Q49" i="3"/>
  <c r="S49" i="3" s="1"/>
  <c r="T49" i="3" s="1"/>
  <c r="R48" i="3"/>
  <c r="Q48" i="3"/>
  <c r="R47" i="3"/>
  <c r="Q47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R187" i="3"/>
  <c r="Q187" i="3"/>
  <c r="S187" i="3" s="1"/>
  <c r="T187" i="3" s="1"/>
  <c r="R186" i="3"/>
  <c r="Q186" i="3"/>
  <c r="R185" i="3"/>
  <c r="Q185" i="3"/>
  <c r="S185" i="3" s="1"/>
  <c r="T185" i="3" s="1"/>
  <c r="R184" i="3"/>
  <c r="Q184" i="3"/>
  <c r="R183" i="3"/>
  <c r="Q183" i="3"/>
  <c r="S183" i="3" s="1"/>
  <c r="T183" i="3" s="1"/>
  <c r="R182" i="3"/>
  <c r="Q182" i="3"/>
  <c r="R181" i="3"/>
  <c r="Q181" i="3"/>
  <c r="S181" i="3" s="1"/>
  <c r="T181" i="3" s="1"/>
  <c r="R180" i="3"/>
  <c r="Q180" i="3"/>
  <c r="R179" i="3"/>
  <c r="Q179" i="3"/>
  <c r="R178" i="3"/>
  <c r="Q178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R176" i="3"/>
  <c r="Q176" i="3"/>
  <c r="R175" i="3"/>
  <c r="Q175" i="3"/>
  <c r="R174" i="3"/>
  <c r="Q174" i="3"/>
  <c r="R173" i="3"/>
  <c r="Q173" i="3"/>
  <c r="R172" i="3"/>
  <c r="Q172" i="3"/>
  <c r="R171" i="3"/>
  <c r="Q171" i="3"/>
  <c r="R170" i="3"/>
  <c r="Q170" i="3"/>
  <c r="R169" i="3"/>
  <c r="Q169" i="3"/>
  <c r="R168" i="3"/>
  <c r="Q168" i="3"/>
  <c r="R167" i="3"/>
  <c r="Q167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R161" i="3"/>
  <c r="Q161" i="3"/>
  <c r="R160" i="3"/>
  <c r="Q160" i="3"/>
  <c r="R159" i="3"/>
  <c r="Q159" i="3"/>
  <c r="R158" i="3"/>
  <c r="Q158" i="3"/>
  <c r="R157" i="3"/>
  <c r="Q157" i="3"/>
  <c r="R156" i="3"/>
  <c r="Q156" i="3"/>
  <c r="R155" i="3"/>
  <c r="Q155" i="3"/>
  <c r="R154" i="3"/>
  <c r="Q154" i="3"/>
  <c r="R153" i="3"/>
  <c r="Q153" i="3"/>
  <c r="R152" i="3"/>
  <c r="Q152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R150" i="3"/>
  <c r="Q150" i="3"/>
  <c r="R149" i="3"/>
  <c r="Q149" i="3"/>
  <c r="R148" i="3"/>
  <c r="Q148" i="3"/>
  <c r="R147" i="3"/>
  <c r="Q147" i="3"/>
  <c r="R146" i="3"/>
  <c r="Q146" i="3"/>
  <c r="R145" i="3"/>
  <c r="Q145" i="3"/>
  <c r="R144" i="3"/>
  <c r="Q144" i="3"/>
  <c r="R143" i="3"/>
  <c r="Q143" i="3"/>
  <c r="R142" i="3"/>
  <c r="Q142" i="3"/>
  <c r="R141" i="3"/>
  <c r="Q141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R135" i="3"/>
  <c r="Q135" i="3"/>
  <c r="S135" i="3" s="1"/>
  <c r="T135" i="3" s="1"/>
  <c r="R134" i="3"/>
  <c r="Q134" i="3"/>
  <c r="R133" i="3"/>
  <c r="Q133" i="3"/>
  <c r="R132" i="3"/>
  <c r="Q132" i="3"/>
  <c r="R131" i="3"/>
  <c r="Q131" i="3"/>
  <c r="R130" i="3"/>
  <c r="Q130" i="3"/>
  <c r="R129" i="3"/>
  <c r="Q129" i="3"/>
  <c r="R128" i="3"/>
  <c r="Q128" i="3"/>
  <c r="R127" i="3"/>
  <c r="Q127" i="3"/>
  <c r="R126" i="3"/>
  <c r="Q126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R124" i="3"/>
  <c r="Q124" i="3"/>
  <c r="R123" i="3"/>
  <c r="Q123" i="3"/>
  <c r="S123" i="3" s="1"/>
  <c r="T123" i="3" s="1"/>
  <c r="R122" i="3"/>
  <c r="Q122" i="3"/>
  <c r="R121" i="3"/>
  <c r="Q121" i="3"/>
  <c r="S121" i="3" s="1"/>
  <c r="T121" i="3" s="1"/>
  <c r="R120" i="3"/>
  <c r="Q120" i="3"/>
  <c r="R119" i="3"/>
  <c r="Q119" i="3"/>
  <c r="S119" i="3" s="1"/>
  <c r="T119" i="3" s="1"/>
  <c r="R118" i="3"/>
  <c r="Q118" i="3"/>
  <c r="R117" i="3"/>
  <c r="Q117" i="3"/>
  <c r="R116" i="3"/>
  <c r="Q116" i="3"/>
  <c r="R115" i="3"/>
  <c r="Q115" i="3"/>
  <c r="C99" i="3"/>
  <c r="C110" i="3"/>
  <c r="D110" i="3"/>
  <c r="E110" i="3"/>
  <c r="F110" i="3"/>
  <c r="H110" i="3"/>
  <c r="O110" i="3"/>
  <c r="N99" i="3"/>
  <c r="N110" i="3"/>
  <c r="M110" i="3"/>
  <c r="L110" i="3"/>
  <c r="O99" i="3"/>
  <c r="M99" i="3"/>
  <c r="L99" i="3"/>
  <c r="O84" i="3"/>
  <c r="N84" i="3"/>
  <c r="M84" i="3"/>
  <c r="L84" i="3"/>
  <c r="O42" i="3"/>
  <c r="N42" i="3"/>
  <c r="M42" i="3"/>
  <c r="L42" i="3"/>
  <c r="O31" i="3"/>
  <c r="N31" i="3"/>
  <c r="M31" i="3"/>
  <c r="L31" i="3"/>
  <c r="O16" i="3"/>
  <c r="N16" i="3"/>
  <c r="M16" i="3"/>
  <c r="L16" i="3"/>
  <c r="H99" i="3"/>
  <c r="F99" i="3"/>
  <c r="E99" i="3"/>
  <c r="D99" i="3"/>
  <c r="P110" i="3"/>
  <c r="K110" i="3"/>
  <c r="J110" i="3"/>
  <c r="I110" i="3"/>
  <c r="G110" i="3"/>
  <c r="R109" i="3"/>
  <c r="Q109" i="3"/>
  <c r="R108" i="3"/>
  <c r="Q108" i="3"/>
  <c r="R107" i="3"/>
  <c r="Q107" i="3"/>
  <c r="R106" i="3"/>
  <c r="Q106" i="3"/>
  <c r="R105" i="3"/>
  <c r="Q105" i="3"/>
  <c r="R104" i="3"/>
  <c r="Q104" i="3"/>
  <c r="R103" i="3"/>
  <c r="Q103" i="3"/>
  <c r="R102" i="3"/>
  <c r="Q102" i="3"/>
  <c r="R101" i="3"/>
  <c r="Q101" i="3"/>
  <c r="R100" i="3"/>
  <c r="Q100" i="3"/>
  <c r="P99" i="3"/>
  <c r="K99" i="3"/>
  <c r="J99" i="3"/>
  <c r="I99" i="3"/>
  <c r="G99" i="3"/>
  <c r="R98" i="3"/>
  <c r="Q98" i="3"/>
  <c r="R97" i="3"/>
  <c r="Q97" i="3"/>
  <c r="R96" i="3"/>
  <c r="Q96" i="3"/>
  <c r="R95" i="3"/>
  <c r="Q95" i="3"/>
  <c r="R94" i="3"/>
  <c r="Q94" i="3"/>
  <c r="R93" i="3"/>
  <c r="Q93" i="3"/>
  <c r="R92" i="3"/>
  <c r="Q92" i="3"/>
  <c r="R91" i="3"/>
  <c r="Q91" i="3"/>
  <c r="R90" i="3"/>
  <c r="Q90" i="3"/>
  <c r="R89" i="3"/>
  <c r="Q89" i="3"/>
  <c r="P84" i="3"/>
  <c r="K84" i="3"/>
  <c r="J84" i="3"/>
  <c r="I84" i="3"/>
  <c r="H84" i="3"/>
  <c r="G84" i="3"/>
  <c r="F84" i="3"/>
  <c r="E84" i="3"/>
  <c r="D84" i="3"/>
  <c r="C84" i="3"/>
  <c r="R83" i="3"/>
  <c r="Q83" i="3"/>
  <c r="R82" i="3"/>
  <c r="Q82" i="3"/>
  <c r="R81" i="3"/>
  <c r="Q81" i="3"/>
  <c r="R80" i="3"/>
  <c r="Q80" i="3"/>
  <c r="R79" i="3"/>
  <c r="Q79" i="3"/>
  <c r="R78" i="3"/>
  <c r="Q78" i="3"/>
  <c r="R77" i="3"/>
  <c r="Q77" i="3"/>
  <c r="R76" i="3"/>
  <c r="Q76" i="3"/>
  <c r="R75" i="3"/>
  <c r="Q75" i="3"/>
  <c r="R74" i="3"/>
  <c r="Q74" i="3"/>
  <c r="I42" i="3"/>
  <c r="H42" i="3"/>
  <c r="G42" i="3"/>
  <c r="F42" i="3"/>
  <c r="E42" i="3"/>
  <c r="D42" i="3"/>
  <c r="C42" i="3"/>
  <c r="H31" i="3"/>
  <c r="G31" i="3"/>
  <c r="F31" i="3"/>
  <c r="E31" i="3"/>
  <c r="D31" i="3"/>
  <c r="C31" i="3"/>
  <c r="H16" i="3"/>
  <c r="F16" i="3"/>
  <c r="E16" i="3"/>
  <c r="D16" i="3"/>
  <c r="C16" i="3"/>
  <c r="R33" i="3"/>
  <c r="Q35" i="3"/>
  <c r="R12" i="3"/>
  <c r="R7" i="3"/>
  <c r="Q12" i="3"/>
  <c r="P42" i="3"/>
  <c r="K42" i="3"/>
  <c r="J42" i="3"/>
  <c r="R41" i="3"/>
  <c r="Q41" i="3"/>
  <c r="R40" i="3"/>
  <c r="Q40" i="3"/>
  <c r="R39" i="3"/>
  <c r="Q39" i="3"/>
  <c r="R38" i="3"/>
  <c r="Q38" i="3"/>
  <c r="R37" i="3"/>
  <c r="Q37" i="3"/>
  <c r="R36" i="3"/>
  <c r="Q36" i="3"/>
  <c r="R35" i="3"/>
  <c r="R34" i="3"/>
  <c r="Q34" i="3"/>
  <c r="Q33" i="3"/>
  <c r="R32" i="3"/>
  <c r="Q32" i="3"/>
  <c r="P31" i="3"/>
  <c r="K31" i="3"/>
  <c r="J31" i="3"/>
  <c r="I31" i="3"/>
  <c r="R30" i="3"/>
  <c r="Q30" i="3"/>
  <c r="R29" i="3"/>
  <c r="Q29" i="3"/>
  <c r="R28" i="3"/>
  <c r="Q28" i="3"/>
  <c r="R27" i="3"/>
  <c r="Q27" i="3"/>
  <c r="R26" i="3"/>
  <c r="Q26" i="3"/>
  <c r="R25" i="3"/>
  <c r="Q25" i="3"/>
  <c r="R24" i="3"/>
  <c r="Q24" i="3"/>
  <c r="R23" i="3"/>
  <c r="Q23" i="3"/>
  <c r="R22" i="3"/>
  <c r="Q22" i="3"/>
  <c r="R21" i="3"/>
  <c r="Q21" i="3"/>
  <c r="P16" i="3"/>
  <c r="K16" i="3"/>
  <c r="J16" i="3"/>
  <c r="I16" i="3"/>
  <c r="G16" i="3"/>
  <c r="R15" i="3"/>
  <c r="Q15" i="3"/>
  <c r="R14" i="3"/>
  <c r="Q14" i="3"/>
  <c r="R13" i="3"/>
  <c r="Q13" i="3"/>
  <c r="R11" i="3"/>
  <c r="Q11" i="3"/>
  <c r="R10" i="3"/>
  <c r="Q10" i="3"/>
  <c r="R9" i="3"/>
  <c r="Q9" i="3"/>
  <c r="R8" i="3"/>
  <c r="Q8" i="3"/>
  <c r="Q7" i="3"/>
  <c r="R6" i="3"/>
  <c r="Q6" i="3"/>
  <c r="S179" i="3" l="1"/>
  <c r="T179" i="3" s="1"/>
  <c r="S127" i="3"/>
  <c r="T127" i="3" s="1"/>
  <c r="S117" i="3"/>
  <c r="T117" i="3" s="1"/>
  <c r="Q19" i="4"/>
  <c r="Q57" i="3"/>
  <c r="S58" i="3"/>
  <c r="T58" i="3" s="1"/>
  <c r="T68" i="3" s="1"/>
  <c r="R68" i="3"/>
  <c r="S68" i="3" s="1"/>
  <c r="R57" i="3"/>
  <c r="S48" i="3"/>
  <c r="T48" i="3" s="1"/>
  <c r="S50" i="3"/>
  <c r="T50" i="3" s="1"/>
  <c r="S52" i="3"/>
  <c r="T52" i="3" s="1"/>
  <c r="S54" i="3"/>
  <c r="T54" i="3" s="1"/>
  <c r="S56" i="3"/>
  <c r="T56" i="3" s="1"/>
  <c r="S47" i="3"/>
  <c r="T47" i="3" s="1"/>
  <c r="Q177" i="3"/>
  <c r="S116" i="3"/>
  <c r="T116" i="3" s="1"/>
  <c r="S118" i="3"/>
  <c r="T118" i="3" s="1"/>
  <c r="S120" i="3"/>
  <c r="T120" i="3" s="1"/>
  <c r="S122" i="3"/>
  <c r="T122" i="3" s="1"/>
  <c r="S124" i="3"/>
  <c r="T124" i="3" s="1"/>
  <c r="S128" i="3"/>
  <c r="T128" i="3" s="1"/>
  <c r="S130" i="3"/>
  <c r="T130" i="3" s="1"/>
  <c r="S132" i="3"/>
  <c r="T132" i="3" s="1"/>
  <c r="S134" i="3"/>
  <c r="T134" i="3" s="1"/>
  <c r="S129" i="3"/>
  <c r="T129" i="3" s="1"/>
  <c r="Q136" i="3"/>
  <c r="S180" i="3"/>
  <c r="T180" i="3" s="1"/>
  <c r="S182" i="3"/>
  <c r="T182" i="3" s="1"/>
  <c r="S184" i="3"/>
  <c r="T184" i="3" s="1"/>
  <c r="S186" i="3"/>
  <c r="T186" i="3" s="1"/>
  <c r="S143" i="3"/>
  <c r="T143" i="3" s="1"/>
  <c r="S147" i="3"/>
  <c r="T147" i="3" s="1"/>
  <c r="S109" i="3"/>
  <c r="T109" i="3" s="1"/>
  <c r="Q151" i="3"/>
  <c r="Q188" i="3"/>
  <c r="S133" i="3"/>
  <c r="T133" i="3" s="1"/>
  <c r="S141" i="3"/>
  <c r="T141" i="3" s="1"/>
  <c r="T151" i="3" s="1"/>
  <c r="S145" i="3"/>
  <c r="T145" i="3" s="1"/>
  <c r="S149" i="3"/>
  <c r="T149" i="3" s="1"/>
  <c r="S12" i="3"/>
  <c r="T12" i="3" s="1"/>
  <c r="R125" i="3"/>
  <c r="S131" i="3"/>
  <c r="T131" i="3" s="1"/>
  <c r="S142" i="3"/>
  <c r="T142" i="3" s="1"/>
  <c r="S144" i="3"/>
  <c r="T144" i="3" s="1"/>
  <c r="S146" i="3"/>
  <c r="T146" i="3" s="1"/>
  <c r="S148" i="3"/>
  <c r="T148" i="3" s="1"/>
  <c r="S150" i="3"/>
  <c r="T150" i="3" s="1"/>
  <c r="R162" i="3"/>
  <c r="Q125" i="3"/>
  <c r="S126" i="3"/>
  <c r="T126" i="3" s="1"/>
  <c r="S106" i="3"/>
  <c r="T106" i="3" s="1"/>
  <c r="S108" i="3"/>
  <c r="T108" i="3" s="1"/>
  <c r="S153" i="3"/>
  <c r="T153" i="3" s="1"/>
  <c r="S155" i="3"/>
  <c r="T155" i="3" s="1"/>
  <c r="S157" i="3"/>
  <c r="T157" i="3" s="1"/>
  <c r="S159" i="3"/>
  <c r="T159" i="3" s="1"/>
  <c r="S161" i="3"/>
  <c r="T161" i="3" s="1"/>
  <c r="S168" i="3"/>
  <c r="T168" i="3" s="1"/>
  <c r="S170" i="3"/>
  <c r="T170" i="3" s="1"/>
  <c r="S172" i="3"/>
  <c r="T172" i="3" s="1"/>
  <c r="S174" i="3"/>
  <c r="T174" i="3" s="1"/>
  <c r="S176" i="3"/>
  <c r="T176" i="3" s="1"/>
  <c r="R177" i="3"/>
  <c r="S177" i="3" s="1"/>
  <c r="R151" i="3"/>
  <c r="S151" i="3" s="1"/>
  <c r="R136" i="3"/>
  <c r="Q162" i="3"/>
  <c r="S154" i="3"/>
  <c r="T154" i="3" s="1"/>
  <c r="S156" i="3"/>
  <c r="T156" i="3" s="1"/>
  <c r="S158" i="3"/>
  <c r="T158" i="3" s="1"/>
  <c r="S160" i="3"/>
  <c r="T160" i="3" s="1"/>
  <c r="S167" i="3"/>
  <c r="T167" i="3" s="1"/>
  <c r="S169" i="3"/>
  <c r="T169" i="3" s="1"/>
  <c r="S171" i="3"/>
  <c r="T171" i="3" s="1"/>
  <c r="S173" i="3"/>
  <c r="T173" i="3" s="1"/>
  <c r="S175" i="3"/>
  <c r="T175" i="3" s="1"/>
  <c r="R188" i="3"/>
  <c r="S178" i="3"/>
  <c r="T178" i="3" s="1"/>
  <c r="S152" i="3"/>
  <c r="T152" i="3" s="1"/>
  <c r="S115" i="3"/>
  <c r="T115" i="3" s="1"/>
  <c r="S36" i="3"/>
  <c r="T36" i="3" s="1"/>
  <c r="S40" i="3"/>
  <c r="T40" i="3" s="1"/>
  <c r="Q16" i="3"/>
  <c r="S14" i="3"/>
  <c r="T14" i="3" s="1"/>
  <c r="S38" i="3"/>
  <c r="T38" i="3" s="1"/>
  <c r="S101" i="3"/>
  <c r="T101" i="3" s="1"/>
  <c r="S39" i="3"/>
  <c r="T39" i="3" s="1"/>
  <c r="S13" i="3"/>
  <c r="T13" i="3" s="1"/>
  <c r="Q99" i="3"/>
  <c r="S105" i="3"/>
  <c r="T105" i="3" s="1"/>
  <c r="S107" i="3"/>
  <c r="T107" i="3" s="1"/>
  <c r="S41" i="3"/>
  <c r="T41" i="3" s="1"/>
  <c r="S104" i="3"/>
  <c r="T104" i="3" s="1"/>
  <c r="Q110" i="3"/>
  <c r="R16" i="3"/>
  <c r="R31" i="3"/>
  <c r="R42" i="3"/>
  <c r="R84" i="3"/>
  <c r="S22" i="3"/>
  <c r="T22" i="3" s="1"/>
  <c r="S24" i="3"/>
  <c r="T24" i="3" s="1"/>
  <c r="S26" i="3"/>
  <c r="T26" i="3" s="1"/>
  <c r="S28" i="3"/>
  <c r="T28" i="3" s="1"/>
  <c r="S30" i="3"/>
  <c r="T30" i="3" s="1"/>
  <c r="S75" i="3"/>
  <c r="T75" i="3" s="1"/>
  <c r="S77" i="3"/>
  <c r="T77" i="3" s="1"/>
  <c r="S79" i="3"/>
  <c r="T79" i="3" s="1"/>
  <c r="S81" i="3"/>
  <c r="T81" i="3" s="1"/>
  <c r="S83" i="3"/>
  <c r="T83" i="3" s="1"/>
  <c r="S91" i="3"/>
  <c r="T91" i="3" s="1"/>
  <c r="S95" i="3"/>
  <c r="T95" i="3" s="1"/>
  <c r="S97" i="3"/>
  <c r="T97" i="3" s="1"/>
  <c r="S103" i="3"/>
  <c r="T103" i="3" s="1"/>
  <c r="S8" i="3"/>
  <c r="T8" i="3" s="1"/>
  <c r="S10" i="3"/>
  <c r="T10" i="3" s="1"/>
  <c r="S27" i="3"/>
  <c r="T27" i="3" s="1"/>
  <c r="S29" i="3"/>
  <c r="T29" i="3" s="1"/>
  <c r="S34" i="3"/>
  <c r="T34" i="3" s="1"/>
  <c r="Q84" i="3"/>
  <c r="S76" i="3"/>
  <c r="T76" i="3" s="1"/>
  <c r="S78" i="3"/>
  <c r="T78" i="3" s="1"/>
  <c r="S80" i="3"/>
  <c r="T80" i="3" s="1"/>
  <c r="S82" i="3"/>
  <c r="T82" i="3" s="1"/>
  <c r="S94" i="3"/>
  <c r="T94" i="3" s="1"/>
  <c r="S96" i="3"/>
  <c r="T96" i="3" s="1"/>
  <c r="S98" i="3"/>
  <c r="T98" i="3" s="1"/>
  <c r="R110" i="3"/>
  <c r="S102" i="3"/>
  <c r="T102" i="3" s="1"/>
  <c r="S100" i="3"/>
  <c r="T100" i="3" s="1"/>
  <c r="S93" i="3"/>
  <c r="T93" i="3" s="1"/>
  <c r="R99" i="3"/>
  <c r="S90" i="3"/>
  <c r="T90" i="3" s="1"/>
  <c r="S92" i="3"/>
  <c r="T92" i="3" s="1"/>
  <c r="S89" i="3"/>
  <c r="T89" i="3" s="1"/>
  <c r="S74" i="3"/>
  <c r="T74" i="3" s="1"/>
  <c r="Q42" i="3"/>
  <c r="S33" i="3"/>
  <c r="T33" i="3" s="1"/>
  <c r="S35" i="3"/>
  <c r="T35" i="3" s="1"/>
  <c r="S37" i="3"/>
  <c r="T37" i="3" s="1"/>
  <c r="Q31" i="3"/>
  <c r="S23" i="3"/>
  <c r="T23" i="3" s="1"/>
  <c r="S25" i="3"/>
  <c r="T25" i="3" s="1"/>
  <c r="S7" i="3"/>
  <c r="T7" i="3" s="1"/>
  <c r="S9" i="3"/>
  <c r="T9" i="3" s="1"/>
  <c r="S11" i="3"/>
  <c r="T11" i="3" s="1"/>
  <c r="S15" i="3"/>
  <c r="T15" i="3" s="1"/>
  <c r="S6" i="3"/>
  <c r="T6" i="3" s="1"/>
  <c r="S32" i="3"/>
  <c r="T32" i="3" s="1"/>
  <c r="S21" i="3"/>
  <c r="T21" i="3" s="1"/>
  <c r="T177" i="3" l="1"/>
  <c r="T188" i="3"/>
  <c r="T162" i="3"/>
  <c r="T136" i="3"/>
  <c r="T125" i="3"/>
  <c r="T110" i="3"/>
  <c r="T99" i="3"/>
  <c r="S84" i="3"/>
  <c r="T84" i="3"/>
  <c r="T57" i="3"/>
  <c r="T42" i="3"/>
  <c r="T31" i="3"/>
  <c r="T16" i="3"/>
  <c r="S57" i="3"/>
  <c r="S136" i="3"/>
  <c r="S188" i="3"/>
  <c r="S42" i="3"/>
  <c r="S16" i="3"/>
  <c r="S162" i="3"/>
  <c r="S99" i="3"/>
  <c r="S125" i="3"/>
  <c r="S110" i="3"/>
  <c r="S31" i="3"/>
  <c r="N18" i="1" l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N5" i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뉴그랜드</author>
  </authors>
  <commentList>
    <comment ref="C7" authorId="0" shapeId="0" xr:uid="{DFD20312-7E97-4604-932B-847DF3ED8C21}">
      <text>
        <r>
          <rPr>
            <b/>
            <sz val="14"/>
            <color indexed="81"/>
            <rFont val="돋움"/>
            <family val="3"/>
            <charset val="129"/>
          </rPr>
          <t>매 게임마다
총점 +20점</t>
        </r>
      </text>
    </comment>
    <comment ref="C12" authorId="0" shapeId="0" xr:uid="{95DB301C-EB46-4A95-BDAF-4D0513E57320}">
      <text>
        <r>
          <rPr>
            <b/>
            <sz val="12"/>
            <color indexed="81"/>
            <rFont val="돋움"/>
            <family val="3"/>
            <charset val="129"/>
          </rPr>
          <t>매 게임마다
총점 +10점</t>
        </r>
      </text>
    </comment>
    <comment ref="C17" authorId="0" shapeId="0" xr:uid="{CE457DB2-728E-4BEA-8BB7-5B6A8D782D8B}">
      <text>
        <r>
          <rPr>
            <b/>
            <sz val="12"/>
            <color indexed="81"/>
            <rFont val="돋움"/>
            <family val="3"/>
            <charset val="129"/>
          </rPr>
          <t>매 게임마다
총점 +30점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뉴그랜드</author>
  </authors>
  <commentList>
    <comment ref="B89" authorId="0" shapeId="0" xr:uid="{C014E890-5D94-4BF8-99F0-389B30B84BA4}">
      <text>
        <r>
          <rPr>
            <b/>
            <sz val="16"/>
            <color indexed="81"/>
            <rFont val="돋움"/>
            <family val="3"/>
            <charset val="129"/>
          </rPr>
          <t>66년생</t>
        </r>
      </text>
    </comment>
    <comment ref="B152" authorId="0" shapeId="0" xr:uid="{839487A0-2134-4E38-9275-6EEB630126D9}">
      <text>
        <r>
          <rPr>
            <b/>
            <sz val="16"/>
            <color indexed="81"/>
            <rFont val="돋움"/>
            <family val="3"/>
            <charset val="129"/>
          </rPr>
          <t>61년생</t>
        </r>
      </text>
    </comment>
    <comment ref="B153" authorId="0" shapeId="0" xr:uid="{4FA44F5F-BBD1-407E-80CB-045932D78380}">
      <text>
        <r>
          <rPr>
            <b/>
            <sz val="16"/>
            <color indexed="81"/>
            <rFont val="돋움"/>
            <family val="3"/>
            <charset val="129"/>
          </rPr>
          <t>61년생</t>
        </r>
      </text>
    </comment>
    <comment ref="B167" authorId="0" shapeId="0" xr:uid="{545372C6-8CEA-4687-AF50-62C3D203C942}">
      <text>
        <r>
          <rPr>
            <b/>
            <sz val="16"/>
            <color indexed="81"/>
            <rFont val="돋움"/>
            <family val="3"/>
            <charset val="129"/>
          </rPr>
          <t>60년생</t>
        </r>
      </text>
    </comment>
    <comment ref="B169" authorId="0" shapeId="0" xr:uid="{2326FCC4-DDE5-468C-9D75-DB973448FCB9}">
      <text>
        <r>
          <rPr>
            <b/>
            <sz val="16"/>
            <color indexed="81"/>
            <rFont val="돋움"/>
            <family val="3"/>
            <charset val="129"/>
          </rPr>
          <t>66년생</t>
        </r>
      </text>
    </comment>
  </commentList>
</comments>
</file>

<file path=xl/sharedStrings.xml><?xml version="1.0" encoding="utf-8"?>
<sst xmlns="http://schemas.openxmlformats.org/spreadsheetml/2006/main" count="261" uniqueCount="166">
  <si>
    <t>그랜드클럽리그  대진표</t>
    <phoneticPr fontId="2" type="noConversion"/>
  </si>
  <si>
    <t>주 차</t>
    <phoneticPr fontId="2" type="noConversion"/>
  </si>
  <si>
    <t>1주차</t>
  </si>
  <si>
    <t>2주차</t>
  </si>
  <si>
    <t>3주차</t>
  </si>
  <si>
    <t>4주차</t>
  </si>
  <si>
    <t>5주차</t>
  </si>
  <si>
    <t>6주차</t>
  </si>
  <si>
    <t>7주차</t>
  </si>
  <si>
    <t>8주차</t>
  </si>
  <si>
    <t>9주차</t>
  </si>
  <si>
    <t>10주차</t>
  </si>
  <si>
    <t>11주차</t>
  </si>
  <si>
    <t>12주차</t>
  </si>
  <si>
    <t>13주차</t>
    <phoneticPr fontId="2" type="noConversion"/>
  </si>
  <si>
    <t>날 짜</t>
    <phoneticPr fontId="2" type="noConversion"/>
  </si>
  <si>
    <t>기호</t>
    <phoneticPr fontId="2" type="noConversion"/>
  </si>
  <si>
    <t>팀명</t>
    <phoneticPr fontId="2" type="noConversion"/>
  </si>
  <si>
    <t>7레인</t>
    <phoneticPr fontId="2" type="noConversion"/>
  </si>
  <si>
    <t>8레인</t>
    <phoneticPr fontId="2" type="noConversion"/>
  </si>
  <si>
    <t>9레인</t>
    <phoneticPr fontId="2" type="noConversion"/>
  </si>
  <si>
    <t>10레인</t>
    <phoneticPr fontId="2" type="noConversion"/>
  </si>
  <si>
    <t>11레인</t>
    <phoneticPr fontId="2" type="noConversion"/>
  </si>
  <si>
    <t>12레인</t>
    <phoneticPr fontId="2" type="noConversion"/>
  </si>
  <si>
    <t>13레인</t>
    <phoneticPr fontId="2" type="noConversion"/>
  </si>
  <si>
    <t>14레인</t>
    <phoneticPr fontId="2" type="noConversion"/>
  </si>
  <si>
    <t>15레인</t>
    <phoneticPr fontId="2" type="noConversion"/>
  </si>
  <si>
    <t>16레인</t>
    <phoneticPr fontId="2" type="noConversion"/>
  </si>
  <si>
    <t>17레인</t>
    <phoneticPr fontId="2" type="noConversion"/>
  </si>
  <si>
    <t>18레인</t>
    <phoneticPr fontId="2" type="noConversion"/>
  </si>
  <si>
    <t>19레인</t>
    <phoneticPr fontId="2" type="noConversion"/>
  </si>
  <si>
    <t>20레인</t>
    <phoneticPr fontId="2" type="noConversion"/>
  </si>
  <si>
    <t>뉴 그 랜 드    리 그 전    종 합 득 점    현 황</t>
  </si>
  <si>
    <t>1. 주차별 종합득점</t>
  </si>
  <si>
    <t>2주</t>
  </si>
  <si>
    <t>3주</t>
  </si>
  <si>
    <t>4주</t>
  </si>
  <si>
    <t>5주</t>
  </si>
  <si>
    <t>6주</t>
  </si>
  <si>
    <t>7주</t>
  </si>
  <si>
    <t>8주</t>
  </si>
  <si>
    <t>왕좌A</t>
    <phoneticPr fontId="2" type="noConversion"/>
  </si>
  <si>
    <t>레전드</t>
    <phoneticPr fontId="2" type="noConversion"/>
  </si>
  <si>
    <t>팀케글러</t>
    <phoneticPr fontId="2" type="noConversion"/>
  </si>
  <si>
    <t>왕좌B</t>
    <phoneticPr fontId="2" type="noConversion"/>
  </si>
  <si>
    <t>스위퍼A</t>
    <phoneticPr fontId="2" type="noConversion"/>
  </si>
  <si>
    <t>굴리미</t>
    <phoneticPr fontId="2" type="noConversion"/>
  </si>
  <si>
    <t>스위퍼B</t>
    <phoneticPr fontId="2" type="noConversion"/>
  </si>
  <si>
    <t>시즌 에버 시상 (5회차 이상 참가자)</t>
  </si>
  <si>
    <t>1위</t>
    <phoneticPr fontId="2" type="noConversion"/>
  </si>
  <si>
    <t>1위 50,000원</t>
    <phoneticPr fontId="2" type="noConversion"/>
  </si>
  <si>
    <t>2위</t>
    <phoneticPr fontId="2" type="noConversion"/>
  </si>
  <si>
    <t>2위 30,000원</t>
    <phoneticPr fontId="2" type="noConversion"/>
  </si>
  <si>
    <t>3위</t>
    <phoneticPr fontId="2" type="noConversion"/>
  </si>
  <si>
    <t>3위 20,000원</t>
    <phoneticPr fontId="2" type="noConversion"/>
  </si>
  <si>
    <t>뉴 그 랜 드   리 그 전   클 럽 별   개 인 점 수   현 황</t>
    <phoneticPr fontId="15" type="noConversion"/>
  </si>
  <si>
    <t>클  럽  명 :</t>
    <phoneticPr fontId="17" type="noConversion"/>
  </si>
  <si>
    <t>굴 리 미</t>
    <phoneticPr fontId="2" type="noConversion"/>
  </si>
  <si>
    <t>구분</t>
  </si>
  <si>
    <t>성 명</t>
  </si>
  <si>
    <t>주    차    별    점    수(핸디포함점수)</t>
    <phoneticPr fontId="17" type="noConversion"/>
  </si>
  <si>
    <t>계</t>
  </si>
  <si>
    <t>게
임
수</t>
    <phoneticPr fontId="15" type="noConversion"/>
  </si>
  <si>
    <t>평균</t>
  </si>
  <si>
    <t>핸디</t>
    <phoneticPr fontId="17" type="noConversion"/>
  </si>
  <si>
    <t>계</t>
    <phoneticPr fontId="15" type="noConversion"/>
  </si>
  <si>
    <t>스 위 퍼</t>
    <phoneticPr fontId="2" type="noConversion"/>
  </si>
  <si>
    <t>레 전 드</t>
    <phoneticPr fontId="2" type="noConversion"/>
  </si>
  <si>
    <t xml:space="preserve">왕    좌 </t>
    <phoneticPr fontId="2" type="noConversion"/>
  </si>
  <si>
    <t>포 에 스</t>
    <phoneticPr fontId="2" type="noConversion"/>
  </si>
  <si>
    <t xml:space="preserve">포
에
스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 </t>
    <phoneticPr fontId="2" type="noConversion"/>
  </si>
  <si>
    <t>포
에
스
B</t>
    <phoneticPr fontId="2" type="noConversion"/>
  </si>
  <si>
    <t>스
위
퍼
B</t>
    <phoneticPr fontId="2" type="noConversion"/>
  </si>
  <si>
    <t>스
위
퍼
A</t>
    <phoneticPr fontId="2" type="noConversion"/>
  </si>
  <si>
    <t xml:space="preserve">굴
리
미
</t>
    <phoneticPr fontId="2" type="noConversion"/>
  </si>
  <si>
    <t xml:space="preserve">레
전
드
</t>
    <phoneticPr fontId="2" type="noConversion"/>
  </si>
  <si>
    <t>왕
좌
A</t>
    <phoneticPr fontId="2" type="noConversion"/>
  </si>
  <si>
    <t xml:space="preserve">왕
좌
B
</t>
    <phoneticPr fontId="2" type="noConversion"/>
  </si>
  <si>
    <t>낭  만</t>
    <phoneticPr fontId="2" type="noConversion"/>
  </si>
  <si>
    <t xml:space="preserve">낭
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 </t>
    <phoneticPr fontId="2" type="noConversion"/>
  </si>
  <si>
    <t>낭
만
B</t>
    <phoneticPr fontId="2" type="noConversion"/>
  </si>
  <si>
    <t>팀
케
글
러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</t>
    <phoneticPr fontId="2" type="noConversion"/>
  </si>
  <si>
    <t>팀
케
글
러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</t>
    <phoneticPr fontId="2" type="noConversion"/>
  </si>
  <si>
    <t xml:space="preserve">시
니
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 </t>
    <phoneticPr fontId="2" type="noConversion"/>
  </si>
  <si>
    <t>시
니
어
B</t>
    <phoneticPr fontId="2" type="noConversion"/>
  </si>
  <si>
    <t>그랜드시니어</t>
    <phoneticPr fontId="2" type="noConversion"/>
  </si>
  <si>
    <t>뉴 그 랜 드   리 그 전   회 비   내 역</t>
    <phoneticPr fontId="2" type="noConversion"/>
  </si>
  <si>
    <t>클럽명</t>
    <phoneticPr fontId="2" type="noConversion"/>
  </si>
  <si>
    <t>참가비</t>
    <phoneticPr fontId="2" type="noConversion"/>
  </si>
  <si>
    <t>게임비</t>
    <phoneticPr fontId="2" type="noConversion"/>
  </si>
  <si>
    <t>팀케글러A</t>
    <phoneticPr fontId="2" type="noConversion"/>
  </si>
  <si>
    <t>팀케글러B</t>
    <phoneticPr fontId="2" type="noConversion"/>
  </si>
  <si>
    <t>포에스A</t>
    <phoneticPr fontId="2" type="noConversion"/>
  </si>
  <si>
    <t>포에스B</t>
    <phoneticPr fontId="2" type="noConversion"/>
  </si>
  <si>
    <t>낭만A</t>
    <phoneticPr fontId="2" type="noConversion"/>
  </si>
  <si>
    <t>낭만B</t>
    <phoneticPr fontId="2" type="noConversion"/>
  </si>
  <si>
    <t>시니어A</t>
    <phoneticPr fontId="2" type="noConversion"/>
  </si>
  <si>
    <t>시니어B</t>
    <phoneticPr fontId="2" type="noConversion"/>
  </si>
  <si>
    <t>14주차</t>
    <phoneticPr fontId="2" type="noConversion"/>
  </si>
  <si>
    <t>시니어핸디 2026년기준</t>
    <phoneticPr fontId="2" type="noConversion"/>
  </si>
  <si>
    <t>남</t>
    <phoneticPr fontId="2" type="noConversion"/>
  </si>
  <si>
    <t>여</t>
    <phoneticPr fontId="2" type="noConversion"/>
  </si>
  <si>
    <t>장애인 3급이상</t>
    <phoneticPr fontId="2" type="noConversion"/>
  </si>
  <si>
    <t>마지막 14주차는 순위 결정전으로</t>
    <phoneticPr fontId="2" type="noConversion"/>
  </si>
  <si>
    <t xml:space="preserve">  13주차까지 1,2등/3,4등/5,6등/7,8등/9,10등/11,12등/13,14등 순으로 진행합니다.</t>
    <phoneticPr fontId="2" type="noConversion"/>
  </si>
  <si>
    <t>그랜드시니어A</t>
    <phoneticPr fontId="2" type="noConversion"/>
  </si>
  <si>
    <t>그랜드시니어B</t>
    <phoneticPr fontId="2" type="noConversion"/>
  </si>
  <si>
    <t>최경순</t>
    <phoneticPr fontId="2" type="noConversion"/>
  </si>
  <si>
    <t>최정옥(12)</t>
    <phoneticPr fontId="2" type="noConversion"/>
  </si>
  <si>
    <t>허윤준</t>
    <phoneticPr fontId="2" type="noConversion"/>
  </si>
  <si>
    <t>박상준</t>
    <phoneticPr fontId="2" type="noConversion"/>
  </si>
  <si>
    <t>우연돈</t>
    <phoneticPr fontId="2" type="noConversion"/>
  </si>
  <si>
    <t>이지현</t>
    <phoneticPr fontId="2" type="noConversion"/>
  </si>
  <si>
    <t>홍복화(12)</t>
    <phoneticPr fontId="2" type="noConversion"/>
  </si>
  <si>
    <t>최가영(12)</t>
    <phoneticPr fontId="2" type="noConversion"/>
  </si>
  <si>
    <t>임정수</t>
    <phoneticPr fontId="2" type="noConversion"/>
  </si>
  <si>
    <t>윤석민</t>
    <phoneticPr fontId="2" type="noConversion"/>
  </si>
  <si>
    <t>홍성예</t>
    <phoneticPr fontId="2" type="noConversion"/>
  </si>
  <si>
    <t>김대현</t>
    <phoneticPr fontId="2" type="noConversion"/>
  </si>
  <si>
    <t>김우진</t>
    <phoneticPr fontId="2" type="noConversion"/>
  </si>
  <si>
    <t>김대중</t>
    <phoneticPr fontId="2" type="noConversion"/>
  </si>
  <si>
    <t>이성우</t>
    <phoneticPr fontId="2" type="noConversion"/>
  </si>
  <si>
    <t>김회철</t>
    <phoneticPr fontId="2" type="noConversion"/>
  </si>
  <si>
    <t>홍성팔</t>
    <phoneticPr fontId="2" type="noConversion"/>
  </si>
  <si>
    <t>김근탁</t>
    <phoneticPr fontId="2" type="noConversion"/>
  </si>
  <si>
    <t>신순호(1)</t>
    <phoneticPr fontId="2" type="noConversion"/>
  </si>
  <si>
    <t>김남윤</t>
    <phoneticPr fontId="2" type="noConversion"/>
  </si>
  <si>
    <t>최기성</t>
    <phoneticPr fontId="2" type="noConversion"/>
  </si>
  <si>
    <t>임성운</t>
    <phoneticPr fontId="2" type="noConversion"/>
  </si>
  <si>
    <t>권혁주</t>
    <phoneticPr fontId="2" type="noConversion"/>
  </si>
  <si>
    <t>김담미(12)</t>
    <phoneticPr fontId="2" type="noConversion"/>
  </si>
  <si>
    <t>장재봉</t>
    <phoneticPr fontId="2" type="noConversion"/>
  </si>
  <si>
    <t>윤태정</t>
    <phoneticPr fontId="2" type="noConversion"/>
  </si>
  <si>
    <t>오영윤(12)</t>
    <phoneticPr fontId="2" type="noConversion"/>
  </si>
  <si>
    <t>진성민</t>
    <phoneticPr fontId="2" type="noConversion"/>
  </si>
  <si>
    <t>정은희(12)</t>
    <phoneticPr fontId="2" type="noConversion"/>
  </si>
  <si>
    <t>홍성일</t>
    <phoneticPr fontId="2" type="noConversion"/>
  </si>
  <si>
    <t>최승진</t>
    <phoneticPr fontId="2" type="noConversion"/>
  </si>
  <si>
    <t>마관진</t>
    <phoneticPr fontId="2" type="noConversion"/>
  </si>
  <si>
    <t>황규남</t>
    <phoneticPr fontId="2" type="noConversion"/>
  </si>
  <si>
    <t>허인자(18)</t>
    <phoneticPr fontId="2" type="noConversion"/>
  </si>
  <si>
    <t>김복자(18)</t>
    <phoneticPr fontId="2" type="noConversion"/>
  </si>
  <si>
    <t>이금순(19)</t>
    <phoneticPr fontId="2" type="noConversion"/>
  </si>
  <si>
    <t>최병석</t>
    <phoneticPr fontId="2" type="noConversion"/>
  </si>
  <si>
    <t>최선옥(12)</t>
    <phoneticPr fontId="2" type="noConversion"/>
  </si>
  <si>
    <t>권경희(12)</t>
    <phoneticPr fontId="2" type="noConversion"/>
  </si>
  <si>
    <t>심상천</t>
    <phoneticPr fontId="2" type="noConversion"/>
  </si>
  <si>
    <t>정형택</t>
    <phoneticPr fontId="2" type="noConversion"/>
  </si>
  <si>
    <t>엄주용(1)</t>
    <phoneticPr fontId="2" type="noConversion"/>
  </si>
  <si>
    <t>스폰</t>
    <phoneticPr fontId="2" type="noConversion"/>
  </si>
  <si>
    <t>레전드 - 상품권 5장</t>
    <phoneticPr fontId="2" type="noConversion"/>
  </si>
  <si>
    <t>순위</t>
    <phoneticPr fontId="15" type="noConversion"/>
  </si>
  <si>
    <t>전주
순위</t>
    <phoneticPr fontId="15" type="noConversion"/>
  </si>
  <si>
    <t>클   럽   명</t>
    <phoneticPr fontId="15" type="noConversion"/>
  </si>
  <si>
    <t>비고</t>
    <phoneticPr fontId="15" type="noConversion"/>
  </si>
  <si>
    <t>주        차        별        종        합        점        수</t>
    <phoneticPr fontId="15" type="noConversion"/>
  </si>
  <si>
    <t>점 수 차</t>
    <phoneticPr fontId="15" type="noConversion"/>
  </si>
  <si>
    <t>1주</t>
    <phoneticPr fontId="15" type="noConversion"/>
  </si>
  <si>
    <t>9주</t>
  </si>
  <si>
    <t>10주</t>
  </si>
  <si>
    <t>11주</t>
  </si>
  <si>
    <t>12주</t>
  </si>
  <si>
    <t>13주</t>
  </si>
  <si>
    <t>총 점</t>
    <phoneticPr fontId="15" type="noConversion"/>
  </si>
  <si>
    <t>차순위</t>
    <phoneticPr fontId="15" type="noConversion"/>
  </si>
  <si>
    <t>1등과     점수차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</si>
</sst>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m&quot;/&quot;d;@"/>
    <numFmt numFmtId="177" formatCode="0_);[Red]\(0\)"/>
    <numFmt numFmtId="179" formatCode="_-* #,##0_-;&quot;₩&quot;&quot;₩&quot;\!\!\-* #,##0_-;_-* &quot;-&quot;_-;_-@_-"/>
    <numFmt numFmtId="180" formatCode="0;[Red]0"/>
    <numFmt numFmtId="182" formatCode="0;_᐀"/>
    <numFmt numFmtId="183" formatCode="#,##0_ "/>
    <numFmt numFmtId="184" formatCode="_-* #,##0_-;&quot;₩&quot;\!\-* #,##0_-;_-* &quot;-&quot;_-;_-@_-"/>
  </numFmts>
  <fonts count="31" x14ac:knownFonts="1">
    <font>
      <sz val="11"/>
      <color theme="1"/>
      <name val="맑은 고딕"/>
      <family val="2"/>
      <charset val="129"/>
      <scheme val="minor"/>
    </font>
    <font>
      <b/>
      <sz val="24"/>
      <color theme="1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color theme="1"/>
      <name val="굴림체"/>
      <family val="3"/>
      <charset val="129"/>
    </font>
    <font>
      <b/>
      <sz val="12"/>
      <color theme="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name val="굴림체"/>
      <family val="3"/>
      <charset val="129"/>
    </font>
    <font>
      <b/>
      <u/>
      <sz val="25"/>
      <name val="굴림체"/>
      <family val="3"/>
      <charset val="129"/>
    </font>
    <font>
      <b/>
      <sz val="15"/>
      <name val="굴림체"/>
      <family val="3"/>
      <charset val="129"/>
    </font>
    <font>
      <b/>
      <sz val="12"/>
      <name val="굴림체"/>
      <family val="3"/>
      <charset val="129"/>
    </font>
    <font>
      <b/>
      <sz val="12"/>
      <color rgb="FFFF0000"/>
      <name val="굴림체"/>
      <family val="3"/>
      <charset val="129"/>
    </font>
    <font>
      <b/>
      <sz val="14"/>
      <name val="굴림체"/>
      <family val="3"/>
      <charset val="129"/>
    </font>
    <font>
      <b/>
      <sz val="12"/>
      <color indexed="81"/>
      <name val="돋움"/>
      <family val="3"/>
      <charset val="129"/>
    </font>
    <font>
      <b/>
      <u/>
      <sz val="28"/>
      <name val="굴림체"/>
      <family val="3"/>
      <charset val="129"/>
    </font>
    <font>
      <sz val="8"/>
      <name val="돋움"/>
      <family val="3"/>
      <charset val="129"/>
    </font>
    <font>
      <b/>
      <u/>
      <sz val="22"/>
      <name val="굴림체"/>
      <family val="3"/>
      <charset val="129"/>
    </font>
    <font>
      <b/>
      <sz val="18"/>
      <name val="굴림체"/>
      <family val="3"/>
      <charset val="129"/>
    </font>
    <font>
      <b/>
      <sz val="20"/>
      <name val="굴림체"/>
      <family val="3"/>
      <charset val="129"/>
    </font>
    <font>
      <sz val="18"/>
      <name val="굴림체"/>
      <family val="3"/>
      <charset val="129"/>
    </font>
    <font>
      <b/>
      <sz val="18"/>
      <color indexed="8"/>
      <name val="굴림체"/>
      <family val="3"/>
      <charset val="129"/>
    </font>
    <font>
      <sz val="18"/>
      <color indexed="8"/>
      <name val="굴림체"/>
      <family val="3"/>
      <charset val="129"/>
    </font>
    <font>
      <sz val="20"/>
      <color theme="1"/>
      <name val="맑은 고딕"/>
      <family val="2"/>
      <charset val="129"/>
      <scheme val="minor"/>
    </font>
    <font>
      <sz val="15"/>
      <color theme="1"/>
      <name val="맑은 고딕"/>
      <family val="3"/>
      <charset val="129"/>
      <scheme val="minor"/>
    </font>
    <font>
      <sz val="15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2"/>
      <color theme="1"/>
      <name val="돋움체"/>
      <family val="3"/>
      <charset val="129"/>
    </font>
    <font>
      <b/>
      <sz val="16"/>
      <color indexed="81"/>
      <name val="돋움"/>
      <family val="3"/>
      <charset val="129"/>
    </font>
    <font>
      <b/>
      <sz val="26"/>
      <color theme="1"/>
      <name val="맑은 고딕"/>
      <family val="3"/>
      <charset val="129"/>
      <scheme val="minor"/>
    </font>
    <font>
      <b/>
      <sz val="12"/>
      <color indexed="10"/>
      <name val="굴림체"/>
      <family val="3"/>
      <charset val="129"/>
    </font>
    <font>
      <b/>
      <sz val="14"/>
      <color indexed="81"/>
      <name val="돋움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double">
        <color indexed="64"/>
      </left>
      <right style="hair">
        <color indexed="64"/>
      </right>
      <top style="medium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hair">
        <color auto="1"/>
      </bottom>
      <diagonal/>
    </border>
    <border>
      <left style="hair">
        <color indexed="64"/>
      </left>
      <right/>
      <top style="medium">
        <color auto="1"/>
      </top>
      <bottom style="hair">
        <color auto="1"/>
      </bottom>
      <diagonal/>
    </border>
    <border>
      <left style="hair">
        <color indexed="64"/>
      </left>
      <right style="thick">
        <color indexed="64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/>
    <xf numFmtId="0" fontId="7" fillId="0" borderId="0"/>
    <xf numFmtId="0" fontId="3" fillId="0" borderId="0"/>
    <xf numFmtId="0" fontId="3" fillId="0" borderId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176" fontId="5" fillId="4" borderId="2" xfId="1" applyNumberFormat="1" applyFont="1" applyFill="1" applyBorder="1" applyAlignment="1">
      <alignment horizontal="center" vertical="center"/>
    </xf>
    <xf numFmtId="176" fontId="5" fillId="4" borderId="3" xfId="1" applyNumberFormat="1" applyFont="1" applyFill="1" applyBorder="1" applyAlignment="1">
      <alignment horizontal="center" vertical="center"/>
    </xf>
    <xf numFmtId="176" fontId="5" fillId="4" borderId="4" xfId="1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5" fillId="7" borderId="7" xfId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7" fontId="6" fillId="8" borderId="1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7" borderId="13" xfId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4" fillId="7" borderId="7" xfId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4" fillId="7" borderId="13" xfId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4" fillId="7" borderId="23" xfId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177" fontId="6" fillId="8" borderId="27" xfId="0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0" fillId="0" borderId="0" xfId="0" applyAlignment="1"/>
    <xf numFmtId="0" fontId="9" fillId="0" borderId="0" xfId="2" applyFont="1" applyAlignment="1">
      <alignment vertical="center"/>
    </xf>
    <xf numFmtId="0" fontId="7" fillId="0" borderId="0" xfId="2"/>
    <xf numFmtId="0" fontId="10" fillId="0" borderId="46" xfId="3" applyFont="1" applyBorder="1" applyAlignment="1">
      <alignment horizontal="center" vertical="center"/>
    </xf>
    <xf numFmtId="0" fontId="10" fillId="0" borderId="49" xfId="3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180" fontId="19" fillId="0" borderId="0" xfId="0" applyNumberFormat="1" applyFont="1">
      <alignment vertical="center"/>
    </xf>
    <xf numFmtId="177" fontId="19" fillId="0" borderId="0" xfId="0" applyNumberFormat="1" applyFont="1">
      <alignment vertical="center"/>
    </xf>
    <xf numFmtId="0" fontId="19" fillId="0" borderId="51" xfId="0" applyFont="1" applyBorder="1">
      <alignment vertical="center"/>
    </xf>
    <xf numFmtId="0" fontId="17" fillId="9" borderId="55" xfId="0" applyFont="1" applyFill="1" applyBorder="1" applyAlignment="1">
      <alignment horizontal="center" vertical="center"/>
    </xf>
    <xf numFmtId="0" fontId="17" fillId="9" borderId="60" xfId="0" applyFont="1" applyFill="1" applyBorder="1" applyAlignment="1">
      <alignment horizontal="center" vertical="center"/>
    </xf>
    <xf numFmtId="0" fontId="17" fillId="9" borderId="30" xfId="0" applyFont="1" applyFill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41" fontId="21" fillId="0" borderId="34" xfId="8" applyFont="1" applyFill="1" applyBorder="1" applyAlignment="1">
      <alignment horizontal="center" vertical="center"/>
    </xf>
    <xf numFmtId="180" fontId="21" fillId="0" borderId="65" xfId="0" applyNumberFormat="1" applyFont="1" applyBorder="1" applyAlignment="1">
      <alignment horizontal="center" vertical="center"/>
    </xf>
    <xf numFmtId="177" fontId="21" fillId="0" borderId="66" xfId="0" applyNumberFormat="1" applyFont="1" applyBorder="1" applyAlignment="1">
      <alignment horizontal="center" vertical="center"/>
    </xf>
    <xf numFmtId="180" fontId="21" fillId="0" borderId="36" xfId="0" applyNumberFormat="1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180" fontId="21" fillId="0" borderId="39" xfId="0" applyNumberFormat="1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182" fontId="21" fillId="0" borderId="40" xfId="0" applyNumberFormat="1" applyFont="1" applyBorder="1" applyAlignment="1">
      <alignment horizontal="center" vertical="center"/>
    </xf>
    <xf numFmtId="182" fontId="21" fillId="0" borderId="35" xfId="0" applyNumberFormat="1" applyFont="1" applyBorder="1" applyAlignment="1">
      <alignment horizontal="center" vertical="center"/>
    </xf>
    <xf numFmtId="0" fontId="17" fillId="10" borderId="67" xfId="0" applyFont="1" applyFill="1" applyBorder="1" applyAlignment="1">
      <alignment horizontal="center" vertical="center"/>
    </xf>
    <xf numFmtId="0" fontId="19" fillId="10" borderId="68" xfId="0" applyFont="1" applyFill="1" applyBorder="1" applyAlignment="1">
      <alignment horizontal="center" vertical="center"/>
    </xf>
    <xf numFmtId="0" fontId="19" fillId="10" borderId="69" xfId="0" applyFont="1" applyFill="1" applyBorder="1" applyAlignment="1">
      <alignment horizontal="center" vertical="center"/>
    </xf>
    <xf numFmtId="179" fontId="19" fillId="10" borderId="70" xfId="6" applyFont="1" applyFill="1" applyBorder="1" applyAlignment="1">
      <alignment horizontal="center" vertical="center"/>
    </xf>
    <xf numFmtId="180" fontId="19" fillId="10" borderId="70" xfId="0" applyNumberFormat="1" applyFont="1" applyFill="1" applyBorder="1" applyAlignment="1">
      <alignment horizontal="center" vertical="center"/>
    </xf>
    <xf numFmtId="177" fontId="19" fillId="10" borderId="70" xfId="0" applyNumberFormat="1" applyFont="1" applyFill="1" applyBorder="1" applyAlignment="1">
      <alignment horizontal="center" vertical="center"/>
    </xf>
    <xf numFmtId="180" fontId="19" fillId="10" borderId="67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23" fillId="0" borderId="0" xfId="0" applyFont="1">
      <alignment vertical="center"/>
    </xf>
    <xf numFmtId="176" fontId="23" fillId="0" borderId="39" xfId="0" applyNumberFormat="1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183" fontId="23" fillId="0" borderId="39" xfId="0" applyNumberFormat="1" applyFont="1" applyBorder="1" applyAlignment="1">
      <alignment horizontal="center" vertical="center"/>
    </xf>
    <xf numFmtId="183" fontId="24" fillId="0" borderId="0" xfId="0" applyNumberFormat="1" applyFont="1">
      <alignment vertical="center"/>
    </xf>
    <xf numFmtId="176" fontId="5" fillId="4" borderId="74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3" borderId="76" xfId="1" applyFont="1" applyFill="1" applyBorder="1" applyAlignment="1">
      <alignment horizontal="center" vertical="center" wrapText="1"/>
    </xf>
    <xf numFmtId="0" fontId="4" fillId="4" borderId="77" xfId="1" applyFont="1" applyFill="1" applyBorder="1" applyAlignment="1">
      <alignment horizontal="center" vertical="center" wrapText="1"/>
    </xf>
    <xf numFmtId="0" fontId="4" fillId="4" borderId="78" xfId="1" applyFont="1" applyFill="1" applyBorder="1" applyAlignment="1">
      <alignment horizontal="center" vertical="center" wrapText="1"/>
    </xf>
    <xf numFmtId="0" fontId="4" fillId="4" borderId="79" xfId="1" applyFont="1" applyFill="1" applyBorder="1" applyAlignment="1">
      <alignment horizontal="center" vertical="center" wrapText="1"/>
    </xf>
    <xf numFmtId="0" fontId="4" fillId="4" borderId="80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7" fillId="9" borderId="53" xfId="0" applyFont="1" applyFill="1" applyBorder="1" applyAlignment="1">
      <alignment horizontal="center" vertical="center" wrapText="1"/>
    </xf>
    <xf numFmtId="0" fontId="17" fillId="9" borderId="59" xfId="0" applyFont="1" applyFill="1" applyBorder="1" applyAlignment="1">
      <alignment horizontal="center" vertical="center" wrapText="1"/>
    </xf>
    <xf numFmtId="0" fontId="17" fillId="9" borderId="29" xfId="0" applyFont="1" applyFill="1" applyBorder="1" applyAlignment="1">
      <alignment horizontal="center" vertical="center"/>
    </xf>
    <xf numFmtId="0" fontId="17" fillId="9" borderId="31" xfId="0" applyFont="1" applyFill="1" applyBorder="1" applyAlignment="1">
      <alignment horizontal="center" vertical="center"/>
    </xf>
    <xf numFmtId="0" fontId="17" fillId="9" borderId="54" xfId="0" applyFont="1" applyFill="1" applyBorder="1" applyAlignment="1">
      <alignment horizontal="center" vertical="center"/>
    </xf>
    <xf numFmtId="0" fontId="17" fillId="9" borderId="55" xfId="0" applyFont="1" applyFill="1" applyBorder="1" applyAlignment="1">
      <alignment horizontal="center" vertical="center"/>
    </xf>
    <xf numFmtId="0" fontId="17" fillId="9" borderId="56" xfId="0" applyFont="1" applyFill="1" applyBorder="1" applyAlignment="1">
      <alignment horizontal="center" vertical="center"/>
    </xf>
    <xf numFmtId="0" fontId="17" fillId="9" borderId="30" xfId="0" applyFont="1" applyFill="1" applyBorder="1" applyAlignment="1">
      <alignment horizontal="center" vertical="center"/>
    </xf>
    <xf numFmtId="180" fontId="17" fillId="9" borderId="57" xfId="0" applyNumberFormat="1" applyFont="1" applyFill="1" applyBorder="1" applyAlignment="1">
      <alignment horizontal="center" vertical="center" wrapText="1"/>
    </xf>
    <xf numFmtId="180" fontId="17" fillId="9" borderId="61" xfId="0" applyNumberFormat="1" applyFont="1" applyFill="1" applyBorder="1" applyAlignment="1">
      <alignment horizontal="center" vertical="center" wrapText="1"/>
    </xf>
    <xf numFmtId="177" fontId="17" fillId="9" borderId="58" xfId="0" applyNumberFormat="1" applyFont="1" applyFill="1" applyBorder="1" applyAlignment="1">
      <alignment horizontal="center" vertical="center"/>
    </xf>
    <xf numFmtId="177" fontId="17" fillId="9" borderId="62" xfId="0" applyNumberFormat="1" applyFont="1" applyFill="1" applyBorder="1" applyAlignment="1">
      <alignment horizontal="center" vertical="center"/>
    </xf>
    <xf numFmtId="0" fontId="17" fillId="0" borderId="63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26" fillId="7" borderId="47" xfId="1" applyFont="1" applyFill="1" applyBorder="1" applyAlignment="1">
      <alignment horizontal="center" vertical="center" wrapText="1"/>
    </xf>
    <xf numFmtId="0" fontId="26" fillId="7" borderId="48" xfId="1" applyFont="1" applyFill="1" applyBorder="1" applyAlignment="1">
      <alignment horizontal="center" vertical="center" wrapText="1"/>
    </xf>
    <xf numFmtId="0" fontId="26" fillId="7" borderId="6" xfId="1" applyFont="1" applyFill="1" applyBorder="1" applyAlignment="1">
      <alignment horizontal="center" vertical="center" wrapText="1"/>
    </xf>
    <xf numFmtId="0" fontId="26" fillId="7" borderId="50" xfId="1" applyFont="1" applyFill="1" applyBorder="1" applyAlignment="1">
      <alignment horizontal="center" vertical="center" wrapText="1"/>
    </xf>
    <xf numFmtId="0" fontId="26" fillId="7" borderId="51" xfId="1" applyFont="1" applyFill="1" applyBorder="1" applyAlignment="1">
      <alignment horizontal="center" vertical="center" wrapText="1"/>
    </xf>
    <xf numFmtId="0" fontId="26" fillId="7" borderId="52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0" fillId="6" borderId="43" xfId="3" applyFont="1" applyFill="1" applyBorder="1" applyAlignment="1">
      <alignment horizontal="center" vertical="center"/>
    </xf>
    <xf numFmtId="0" fontId="10" fillId="6" borderId="44" xfId="3" applyFont="1" applyFill="1" applyBorder="1" applyAlignment="1">
      <alignment horizontal="center" vertical="center"/>
    </xf>
    <xf numFmtId="0" fontId="10" fillId="6" borderId="45" xfId="3" applyFont="1" applyFill="1" applyBorder="1" applyAlignment="1">
      <alignment horizontal="center" vertical="center"/>
    </xf>
    <xf numFmtId="0" fontId="10" fillId="0" borderId="43" xfId="3" applyFont="1" applyBorder="1" applyAlignment="1">
      <alignment horizontal="center" vertical="center"/>
    </xf>
    <xf numFmtId="0" fontId="10" fillId="0" borderId="44" xfId="3" applyFont="1" applyBorder="1" applyAlignment="1">
      <alignment horizontal="center" vertical="center"/>
    </xf>
    <xf numFmtId="0" fontId="10" fillId="0" borderId="45" xfId="3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50" xfId="3" applyFont="1" applyBorder="1" applyAlignment="1">
      <alignment horizontal="center" vertical="center"/>
    </xf>
    <xf numFmtId="0" fontId="10" fillId="0" borderId="51" xfId="3" applyFont="1" applyBorder="1" applyAlignment="1">
      <alignment horizontal="center" vertical="center"/>
    </xf>
    <xf numFmtId="0" fontId="10" fillId="0" borderId="52" xfId="3" applyFont="1" applyBorder="1" applyAlignment="1">
      <alignment horizontal="center" vertical="center"/>
    </xf>
    <xf numFmtId="0" fontId="10" fillId="0" borderId="47" xfId="3" applyFont="1" applyBorder="1" applyAlignment="1">
      <alignment horizontal="center" vertical="center"/>
    </xf>
    <xf numFmtId="0" fontId="10" fillId="0" borderId="48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71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25" fillId="0" borderId="73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72" xfId="0" applyFont="1" applyBorder="1" applyAlignment="1">
      <alignment horizontal="center" vertical="center" shrinkToFit="1"/>
    </xf>
    <xf numFmtId="0" fontId="25" fillId="0" borderId="73" xfId="0" applyFont="1" applyBorder="1" applyAlignment="1">
      <alignment horizontal="center" vertical="center" shrinkToFit="1"/>
    </xf>
    <xf numFmtId="0" fontId="25" fillId="0" borderId="40" xfId="0" applyFont="1" applyBorder="1" applyAlignment="1">
      <alignment horizontal="center" vertical="center" shrinkToFit="1"/>
    </xf>
    <xf numFmtId="0" fontId="28" fillId="0" borderId="0" xfId="0" applyFont="1">
      <alignment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0" fillId="9" borderId="5" xfId="3" applyFont="1" applyFill="1" applyBorder="1" applyAlignment="1">
      <alignment horizontal="center" vertical="center" wrapText="1"/>
    </xf>
    <xf numFmtId="0" fontId="29" fillId="9" borderId="5" xfId="3" applyFont="1" applyFill="1" applyBorder="1" applyAlignment="1">
      <alignment horizontal="center" vertical="center" wrapText="1"/>
    </xf>
    <xf numFmtId="0" fontId="10" fillId="9" borderId="81" xfId="3" applyFont="1" applyFill="1" applyBorder="1" applyAlignment="1">
      <alignment horizontal="center" vertical="center"/>
    </xf>
    <xf numFmtId="0" fontId="10" fillId="9" borderId="57" xfId="3" applyFont="1" applyFill="1" applyBorder="1" applyAlignment="1">
      <alignment horizontal="center" vertical="center"/>
    </xf>
    <xf numFmtId="0" fontId="10" fillId="9" borderId="58" xfId="3" applyFont="1" applyFill="1" applyBorder="1" applyAlignment="1">
      <alignment horizontal="center" vertical="center" shrinkToFit="1"/>
    </xf>
    <xf numFmtId="0" fontId="10" fillId="9" borderId="55" xfId="3" applyFont="1" applyFill="1" applyBorder="1" applyAlignment="1">
      <alignment horizontal="center" vertical="center" shrinkToFit="1"/>
    </xf>
    <xf numFmtId="0" fontId="10" fillId="9" borderId="82" xfId="3" applyFont="1" applyFill="1" applyBorder="1" applyAlignment="1">
      <alignment horizontal="center" vertical="center" shrinkToFit="1"/>
    </xf>
    <xf numFmtId="0" fontId="10" fillId="9" borderId="54" xfId="3" applyFont="1" applyFill="1" applyBorder="1" applyAlignment="1">
      <alignment horizontal="center" vertical="center"/>
    </xf>
    <xf numFmtId="0" fontId="10" fillId="9" borderId="55" xfId="3" applyFont="1" applyFill="1" applyBorder="1" applyAlignment="1">
      <alignment horizontal="center" vertical="center"/>
    </xf>
    <xf numFmtId="0" fontId="10" fillId="9" borderId="82" xfId="3" applyFont="1" applyFill="1" applyBorder="1" applyAlignment="1">
      <alignment horizontal="center" vertical="center"/>
    </xf>
    <xf numFmtId="0" fontId="10" fillId="9" borderId="60" xfId="3" applyFont="1" applyFill="1" applyBorder="1" applyAlignment="1">
      <alignment horizontal="center" vertical="center" wrapText="1"/>
    </xf>
    <xf numFmtId="0" fontId="29" fillId="9" borderId="60" xfId="3" applyFont="1" applyFill="1" applyBorder="1" applyAlignment="1">
      <alignment horizontal="center" vertical="center" wrapText="1"/>
    </xf>
    <xf numFmtId="0" fontId="10" fillId="9" borderId="83" xfId="3" applyFont="1" applyFill="1" applyBorder="1" applyAlignment="1">
      <alignment horizontal="center" vertical="center"/>
    </xf>
    <xf numFmtId="0" fontId="10" fillId="9" borderId="61" xfId="3" applyFont="1" applyFill="1" applyBorder="1" applyAlignment="1">
      <alignment horizontal="center" vertical="center"/>
    </xf>
    <xf numFmtId="0" fontId="10" fillId="9" borderId="30" xfId="3" applyFont="1" applyFill="1" applyBorder="1" applyAlignment="1">
      <alignment horizontal="center" vertical="center"/>
    </xf>
    <xf numFmtId="0" fontId="10" fillId="9" borderId="31" xfId="3" applyFont="1" applyFill="1" applyBorder="1" applyAlignment="1">
      <alignment horizontal="center" vertical="center"/>
    </xf>
    <xf numFmtId="0" fontId="10" fillId="9" borderId="32" xfId="3" applyFont="1" applyFill="1" applyBorder="1" applyAlignment="1">
      <alignment horizontal="center" vertical="center"/>
    </xf>
    <xf numFmtId="0" fontId="10" fillId="9" borderId="84" xfId="3" applyFont="1" applyFill="1" applyBorder="1" applyAlignment="1">
      <alignment horizontal="center" vertical="center"/>
    </xf>
    <xf numFmtId="0" fontId="10" fillId="9" borderId="31" xfId="3" applyFont="1" applyFill="1" applyBorder="1" applyAlignment="1">
      <alignment horizontal="center" vertical="center" wrapText="1"/>
    </xf>
    <xf numFmtId="0" fontId="10" fillId="9" borderId="33" xfId="3" applyFont="1" applyFill="1" applyBorder="1" applyAlignment="1">
      <alignment horizontal="center" vertical="center"/>
    </xf>
    <xf numFmtId="180" fontId="10" fillId="11" borderId="34" xfId="5" applyNumberFormat="1" applyFont="1" applyFill="1" applyBorder="1" applyAlignment="1">
      <alignment horizontal="center" vertical="center"/>
    </xf>
    <xf numFmtId="180" fontId="10" fillId="11" borderId="35" xfId="3" applyNumberFormat="1" applyFont="1" applyFill="1" applyBorder="1" applyAlignment="1">
      <alignment horizontal="center" vertical="center"/>
    </xf>
    <xf numFmtId="180" fontId="10" fillId="11" borderId="35" xfId="7" applyNumberFormat="1" applyFont="1" applyFill="1" applyBorder="1" applyAlignment="1">
      <alignment horizontal="center" vertical="center"/>
    </xf>
    <xf numFmtId="179" fontId="10" fillId="0" borderId="36" xfId="6" applyFont="1" applyFill="1" applyBorder="1" applyAlignment="1">
      <alignment horizontal="center" vertical="center"/>
    </xf>
    <xf numFmtId="179" fontId="10" fillId="0" borderId="37" xfId="7" applyFont="1" applyBorder="1" applyAlignment="1">
      <alignment horizontal="center" vertical="center"/>
    </xf>
    <xf numFmtId="179" fontId="10" fillId="0" borderId="0" xfId="7" applyFont="1" applyBorder="1" applyAlignment="1">
      <alignment horizontal="center" vertical="center"/>
    </xf>
    <xf numFmtId="0" fontId="10" fillId="0" borderId="36" xfId="3" applyFont="1" applyBorder="1" applyAlignment="1">
      <alignment horizontal="center" vertical="center"/>
    </xf>
    <xf numFmtId="180" fontId="10" fillId="11" borderId="39" xfId="5" applyNumberFormat="1" applyFont="1" applyFill="1" applyBorder="1" applyAlignment="1">
      <alignment horizontal="center" vertical="center"/>
    </xf>
    <xf numFmtId="180" fontId="10" fillId="11" borderId="40" xfId="3" applyNumberFormat="1" applyFont="1" applyFill="1" applyBorder="1" applyAlignment="1">
      <alignment horizontal="center" vertical="center"/>
    </xf>
    <xf numFmtId="180" fontId="11" fillId="11" borderId="40" xfId="3" applyNumberFormat="1" applyFont="1" applyFill="1" applyBorder="1" applyAlignment="1">
      <alignment horizontal="center" vertical="center"/>
    </xf>
    <xf numFmtId="179" fontId="10" fillId="0" borderId="38" xfId="7" applyFont="1" applyBorder="1" applyAlignment="1">
      <alignment horizontal="center" vertical="center"/>
    </xf>
    <xf numFmtId="179" fontId="10" fillId="0" borderId="72" xfId="7" applyFont="1" applyBorder="1" applyAlignment="1">
      <alignment horizontal="center" vertical="center"/>
    </xf>
    <xf numFmtId="179" fontId="10" fillId="0" borderId="42" xfId="3" applyNumberFormat="1" applyFont="1" applyBorder="1" applyAlignment="1">
      <alignment horizontal="center" vertical="center"/>
    </xf>
    <xf numFmtId="180" fontId="10" fillId="11" borderId="40" xfId="7" applyNumberFormat="1" applyFont="1" applyFill="1" applyBorder="1" applyAlignment="1">
      <alignment horizontal="center" vertical="center"/>
    </xf>
    <xf numFmtId="179" fontId="10" fillId="0" borderId="41" xfId="7" applyFont="1" applyBorder="1" applyAlignment="1">
      <alignment horizontal="center" vertical="center"/>
    </xf>
    <xf numFmtId="179" fontId="10" fillId="0" borderId="40" xfId="7" applyFont="1" applyBorder="1" applyAlignment="1">
      <alignment horizontal="center" vertical="center"/>
    </xf>
    <xf numFmtId="180" fontId="12" fillId="11" borderId="39" xfId="5" applyNumberFormat="1" applyFont="1" applyFill="1" applyBorder="1" applyAlignment="1">
      <alignment horizontal="center" vertical="center"/>
    </xf>
    <xf numFmtId="180" fontId="10" fillId="11" borderId="39" xfId="3" applyNumberFormat="1" applyFont="1" applyFill="1" applyBorder="1" applyAlignment="1">
      <alignment horizontal="center" vertical="center"/>
    </xf>
    <xf numFmtId="180" fontId="11" fillId="11" borderId="40" xfId="7" applyNumberFormat="1" applyFont="1" applyFill="1" applyBorder="1" applyAlignment="1">
      <alignment horizontal="center" vertical="center"/>
    </xf>
    <xf numFmtId="0" fontId="10" fillId="9" borderId="68" xfId="3" applyFont="1" applyFill="1" applyBorder="1" applyAlignment="1">
      <alignment horizontal="center" vertical="center"/>
    </xf>
    <xf numFmtId="180" fontId="10" fillId="11" borderId="69" xfId="3" applyNumberFormat="1" applyFont="1" applyFill="1" applyBorder="1" applyAlignment="1">
      <alignment horizontal="center" vertical="center"/>
    </xf>
    <xf numFmtId="179" fontId="10" fillId="0" borderId="67" xfId="6" applyFont="1" applyFill="1" applyBorder="1" applyAlignment="1">
      <alignment horizontal="center" vertical="center"/>
    </xf>
    <xf numFmtId="179" fontId="10" fillId="0" borderId="75" xfId="7" applyFont="1" applyBorder="1" applyAlignment="1">
      <alignment horizontal="center" vertical="center"/>
    </xf>
    <xf numFmtId="179" fontId="10" fillId="0" borderId="69" xfId="7" applyFont="1" applyBorder="1" applyAlignment="1">
      <alignment horizontal="center" vertical="center"/>
    </xf>
    <xf numFmtId="179" fontId="10" fillId="0" borderId="67" xfId="3" applyNumberFormat="1" applyFont="1" applyBorder="1" applyAlignment="1">
      <alignment horizontal="center" vertical="center"/>
    </xf>
    <xf numFmtId="184" fontId="12" fillId="0" borderId="33" xfId="4" applyNumberFormat="1" applyFont="1" applyBorder="1" applyAlignment="1">
      <alignment horizontal="center" vertical="center"/>
    </xf>
    <xf numFmtId="184" fontId="12" fillId="0" borderId="38" xfId="4" applyNumberFormat="1" applyFont="1" applyBorder="1" applyAlignment="1">
      <alignment horizontal="center" vertical="center"/>
    </xf>
    <xf numFmtId="184" fontId="12" fillId="0" borderId="68" xfId="4" applyNumberFormat="1" applyFont="1" applyBorder="1" applyAlignment="1">
      <alignment horizontal="center" vertical="center"/>
    </xf>
    <xf numFmtId="0" fontId="10" fillId="0" borderId="39" xfId="0" applyFont="1" applyBorder="1" applyAlignment="1">
      <alignment horizontal="center"/>
    </xf>
    <xf numFmtId="180" fontId="10" fillId="11" borderId="70" xfId="5" applyNumberFormat="1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</cellXfs>
  <cellStyles count="9">
    <cellStyle name="쉼표 [0] 2" xfId="6" xr:uid="{1065DBE9-17CE-471F-935C-06F99CB23590}"/>
    <cellStyle name="쉼표 [0]_Sheet1" xfId="7" xr:uid="{FC8ED8A0-3E9F-41B7-BE71-3A9B253DDE30}"/>
    <cellStyle name="쉼표 [0]_Sheet7" xfId="5" xr:uid="{4C981494-8CFD-41E4-8105-1624BB27FAFC}"/>
    <cellStyle name="콤마 [0]_Sheet1" xfId="8" xr:uid="{246616DC-67CE-4D2F-A221-0867FB91F69C}"/>
    <cellStyle name="표준" xfId="0" builtinId="0"/>
    <cellStyle name="표준 2" xfId="1" xr:uid="{A8F476AD-5D75-44BE-B292-4C98B46AEFE2}"/>
    <cellStyle name="표준_Sheet1" xfId="3" xr:uid="{77265068-EED6-45A1-931A-5A59E7BF0791}"/>
    <cellStyle name="표준_Sheet2" xfId="2" xr:uid="{06201E01-A776-46AB-9A68-0A0E4804C830}"/>
    <cellStyle name="표준_Sheet7" xfId="4" xr:uid="{99BB5073-74E2-4211-AA44-B2F3170714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1E22A-C343-4662-A285-4FB1CB244736}">
  <sheetPr>
    <pageSetUpPr fitToPage="1"/>
  </sheetPr>
  <dimension ref="A1:R21"/>
  <sheetViews>
    <sheetView tabSelected="1" zoomScaleNormal="100" workbookViewId="0">
      <selection activeCell="M7" sqref="M7"/>
    </sheetView>
  </sheetViews>
  <sheetFormatPr defaultRowHeight="16.5" x14ac:dyDescent="0.3"/>
  <cols>
    <col min="1" max="1" width="12.625" customWidth="1"/>
    <col min="2" max="16" width="10.625" customWidth="1"/>
    <col min="18" max="18" width="15.125" customWidth="1"/>
  </cols>
  <sheetData>
    <row r="1" spans="1:18" ht="39.950000000000003" customHeight="1" x14ac:dyDescent="0.3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8" ht="20.100000000000001" customHeight="1" thickBot="1" x14ac:dyDescent="0.3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8" ht="30" customHeight="1" thickBot="1" x14ac:dyDescent="0.35">
      <c r="A3" s="78" t="s">
        <v>1</v>
      </c>
      <c r="B3" s="79" t="s">
        <v>2</v>
      </c>
      <c r="C3" s="80" t="s">
        <v>3</v>
      </c>
      <c r="D3" s="80" t="s">
        <v>4</v>
      </c>
      <c r="E3" s="80" t="s">
        <v>5</v>
      </c>
      <c r="F3" s="80" t="s">
        <v>6</v>
      </c>
      <c r="G3" s="80" t="s">
        <v>7</v>
      </c>
      <c r="H3" s="80" t="s">
        <v>8</v>
      </c>
      <c r="I3" s="80" t="s">
        <v>9</v>
      </c>
      <c r="J3" s="80" t="s">
        <v>10</v>
      </c>
      <c r="K3" s="80" t="s">
        <v>11</v>
      </c>
      <c r="L3" s="80" t="s">
        <v>12</v>
      </c>
      <c r="M3" s="80" t="s">
        <v>13</v>
      </c>
      <c r="N3" s="81" t="s">
        <v>14</v>
      </c>
      <c r="O3" s="82" t="s">
        <v>98</v>
      </c>
      <c r="Q3" s="1"/>
      <c r="R3" s="1"/>
    </row>
    <row r="4" spans="1:18" ht="30" customHeight="1" thickBot="1" x14ac:dyDescent="0.35">
      <c r="A4" s="2" t="s">
        <v>15</v>
      </c>
      <c r="B4" s="3">
        <v>46195</v>
      </c>
      <c r="C4" s="4">
        <v>46209</v>
      </c>
      <c r="D4" s="4"/>
      <c r="E4" s="4"/>
      <c r="F4" s="4"/>
      <c r="G4" s="4"/>
      <c r="H4" s="4"/>
      <c r="I4" s="4"/>
      <c r="J4" s="4"/>
      <c r="K4" s="4"/>
      <c r="L4" s="4"/>
      <c r="M4" s="4"/>
      <c r="N4" s="75"/>
      <c r="O4" s="5"/>
      <c r="Q4" s="6" t="s">
        <v>16</v>
      </c>
      <c r="R4" s="7" t="s">
        <v>17</v>
      </c>
    </row>
    <row r="5" spans="1:18" ht="30" customHeight="1" thickTop="1" x14ac:dyDescent="0.3">
      <c r="A5" s="8" t="s">
        <v>18</v>
      </c>
      <c r="B5" s="9" t="str">
        <f>R5</f>
        <v>굴리미</v>
      </c>
      <c r="C5" s="10" t="str">
        <f>R6</f>
        <v>팀케글러A</v>
      </c>
      <c r="D5" s="10" t="str">
        <f>R7</f>
        <v>스위퍼A</v>
      </c>
      <c r="E5" s="10" t="str">
        <f>R8</f>
        <v>왕좌A</v>
      </c>
      <c r="F5" s="10" t="str">
        <f>R9</f>
        <v>포에스A</v>
      </c>
      <c r="G5" s="10" t="str">
        <f>R16</f>
        <v>팀케글러B</v>
      </c>
      <c r="H5" s="10" t="str">
        <f>R13</f>
        <v>스위퍼B</v>
      </c>
      <c r="I5" s="10" t="str">
        <f>R12</f>
        <v>레전드</v>
      </c>
      <c r="J5" s="10" t="str">
        <f>R13</f>
        <v>스위퍼B</v>
      </c>
      <c r="K5" s="10" t="str">
        <f>R14</f>
        <v>왕좌B</v>
      </c>
      <c r="L5" s="10" t="str">
        <f>R15</f>
        <v>낭만B</v>
      </c>
      <c r="M5" s="10" t="str">
        <f>R11</f>
        <v>낭만A</v>
      </c>
      <c r="N5" s="10" t="str">
        <f>R17</f>
        <v>포에스B</v>
      </c>
      <c r="O5" s="11"/>
      <c r="Q5" s="12">
        <v>1</v>
      </c>
      <c r="R5" s="13" t="s">
        <v>46</v>
      </c>
    </row>
    <row r="6" spans="1:18" ht="30" customHeight="1" x14ac:dyDescent="0.3">
      <c r="A6" s="14" t="s">
        <v>19</v>
      </c>
      <c r="B6" s="15" t="str">
        <f>R18</f>
        <v>시니어B</v>
      </c>
      <c r="C6" s="16" t="str">
        <f>R15</f>
        <v>낭만B</v>
      </c>
      <c r="D6" s="16" t="str">
        <f>R12</f>
        <v>레전드</v>
      </c>
      <c r="E6" s="16" t="str">
        <f>R9</f>
        <v>포에스A</v>
      </c>
      <c r="F6" s="16" t="str">
        <f>R6</f>
        <v>팀케글러A</v>
      </c>
      <c r="G6" s="16" t="str">
        <f>R10</f>
        <v>시니어A</v>
      </c>
      <c r="H6" s="16" t="str">
        <f>R11</f>
        <v>낭만A</v>
      </c>
      <c r="I6" s="16" t="str">
        <f>R10</f>
        <v>시니어A</v>
      </c>
      <c r="J6" s="16" t="str">
        <f>R7</f>
        <v>스위퍼A</v>
      </c>
      <c r="K6" s="16" t="str">
        <f>R17</f>
        <v>포에스B</v>
      </c>
      <c r="L6" s="16" t="str">
        <f>R14</f>
        <v>왕좌B</v>
      </c>
      <c r="M6" s="16" t="str">
        <f>R16</f>
        <v>팀케글러B</v>
      </c>
      <c r="N6" s="16" t="str">
        <f>R8</f>
        <v>왕좌A</v>
      </c>
      <c r="O6" s="17"/>
      <c r="Q6" s="12">
        <v>2</v>
      </c>
      <c r="R6" s="18" t="s">
        <v>90</v>
      </c>
    </row>
    <row r="7" spans="1:18" ht="30" customHeight="1" x14ac:dyDescent="0.3">
      <c r="A7" s="19" t="s">
        <v>20</v>
      </c>
      <c r="B7" s="20" t="str">
        <f>R6</f>
        <v>팀케글러A</v>
      </c>
      <c r="C7" s="21" t="str">
        <f>R18</f>
        <v>시니어B</v>
      </c>
      <c r="D7" s="21" t="str">
        <f>R17</f>
        <v>포에스B</v>
      </c>
      <c r="E7" s="21" t="str">
        <f>R16</f>
        <v>팀케글러B</v>
      </c>
      <c r="F7" s="21" t="str">
        <f>R15</f>
        <v>낭만B</v>
      </c>
      <c r="G7" s="21" t="str">
        <f>R14</f>
        <v>왕좌B</v>
      </c>
      <c r="H7" s="21" t="str">
        <f>R12</f>
        <v>레전드</v>
      </c>
      <c r="I7" s="21" t="str">
        <f>R5</f>
        <v>굴리미</v>
      </c>
      <c r="J7" s="21" t="str">
        <f>R11</f>
        <v>낭만A</v>
      </c>
      <c r="K7" s="21" t="str">
        <f>R10</f>
        <v>시니어A</v>
      </c>
      <c r="L7" s="21" t="str">
        <f>R9</f>
        <v>포에스A</v>
      </c>
      <c r="M7" s="21" t="str">
        <f>R8</f>
        <v>왕좌A</v>
      </c>
      <c r="N7" s="24" t="str">
        <f>R7</f>
        <v>스위퍼A</v>
      </c>
      <c r="O7" s="25"/>
      <c r="Q7" s="12">
        <v>3</v>
      </c>
      <c r="R7" s="18" t="s">
        <v>45</v>
      </c>
    </row>
    <row r="8" spans="1:18" ht="30" customHeight="1" x14ac:dyDescent="0.3">
      <c r="A8" s="22" t="s">
        <v>21</v>
      </c>
      <c r="B8" s="15" t="str">
        <f>R17</f>
        <v>포에스B</v>
      </c>
      <c r="C8" s="16" t="str">
        <f>R16</f>
        <v>팀케글러B</v>
      </c>
      <c r="D8" s="16" t="str">
        <f>R15</f>
        <v>낭만B</v>
      </c>
      <c r="E8" s="16" t="str">
        <f>R14</f>
        <v>왕좌B</v>
      </c>
      <c r="F8" s="16" t="str">
        <f>R13</f>
        <v>스위퍼B</v>
      </c>
      <c r="G8" s="16" t="str">
        <f>R12</f>
        <v>레전드</v>
      </c>
      <c r="H8" s="16" t="str">
        <f>R5</f>
        <v>굴리미</v>
      </c>
      <c r="I8" s="16" t="str">
        <f>R11</f>
        <v>낭만A</v>
      </c>
      <c r="J8" s="16" t="str">
        <f>R9</f>
        <v>포에스A</v>
      </c>
      <c r="K8" s="16" t="str">
        <f>R8</f>
        <v>왕좌A</v>
      </c>
      <c r="L8" s="16" t="str">
        <f>R7</f>
        <v>스위퍼A</v>
      </c>
      <c r="M8" s="16" t="str">
        <f>R6</f>
        <v>팀케글러A</v>
      </c>
      <c r="N8" s="16" t="str">
        <f>R18</f>
        <v>시니어B</v>
      </c>
      <c r="O8" s="17"/>
      <c r="Q8" s="12">
        <v>4</v>
      </c>
      <c r="R8" s="18" t="s">
        <v>41</v>
      </c>
    </row>
    <row r="9" spans="1:18" ht="30" customHeight="1" x14ac:dyDescent="0.3">
      <c r="A9" s="19" t="s">
        <v>22</v>
      </c>
      <c r="B9" s="23" t="str">
        <f>R7</f>
        <v>스위퍼A</v>
      </c>
      <c r="C9" s="24" t="str">
        <f>R5</f>
        <v>굴리미</v>
      </c>
      <c r="D9" s="24" t="str">
        <f>R18</f>
        <v>시니어B</v>
      </c>
      <c r="E9" s="24" t="str">
        <f>R17</f>
        <v>포에스B</v>
      </c>
      <c r="F9" s="24" t="str">
        <f>R16</f>
        <v>팀케글러B</v>
      </c>
      <c r="G9" s="24" t="str">
        <f>R15</f>
        <v>낭만B</v>
      </c>
      <c r="H9" s="24" t="str">
        <f>R14</f>
        <v>왕좌B</v>
      </c>
      <c r="I9" s="24" t="str">
        <f>R13</f>
        <v>스위퍼B</v>
      </c>
      <c r="J9" s="24" t="str">
        <f>R12</f>
        <v>레전드</v>
      </c>
      <c r="K9" s="24" t="str">
        <f>R11</f>
        <v>낭만A</v>
      </c>
      <c r="L9" s="24" t="str">
        <f>R10</f>
        <v>시니어A</v>
      </c>
      <c r="M9" s="24" t="str">
        <f>R9</f>
        <v>포에스A</v>
      </c>
      <c r="N9" s="24" t="str">
        <f>R6</f>
        <v>팀케글러A</v>
      </c>
      <c r="O9" s="25"/>
      <c r="Q9" s="12">
        <v>5</v>
      </c>
      <c r="R9" s="18" t="s">
        <v>92</v>
      </c>
    </row>
    <row r="10" spans="1:18" ht="30" customHeight="1" x14ac:dyDescent="0.3">
      <c r="A10" s="22" t="s">
        <v>23</v>
      </c>
      <c r="B10" s="15" t="str">
        <f>R16</f>
        <v>팀케글러B</v>
      </c>
      <c r="C10" s="16" t="str">
        <f>R17</f>
        <v>포에스B</v>
      </c>
      <c r="D10" s="16" t="str">
        <f>R14</f>
        <v>왕좌B</v>
      </c>
      <c r="E10" s="16" t="str">
        <f>R13</f>
        <v>스위퍼B</v>
      </c>
      <c r="F10" s="16" t="str">
        <f>R12</f>
        <v>레전드</v>
      </c>
      <c r="G10" s="16" t="str">
        <f>R11</f>
        <v>낭만A</v>
      </c>
      <c r="H10" s="16" t="str">
        <f>R10</f>
        <v>시니어A</v>
      </c>
      <c r="I10" s="16" t="str">
        <f>R9</f>
        <v>포에스A</v>
      </c>
      <c r="J10" s="16" t="str">
        <f>R8</f>
        <v>왕좌A</v>
      </c>
      <c r="K10" s="16" t="str">
        <f>R7</f>
        <v>스위퍼A</v>
      </c>
      <c r="L10" s="16" t="str">
        <f>R6</f>
        <v>팀케글러A</v>
      </c>
      <c r="M10" s="16" t="str">
        <f>R18</f>
        <v>시니어B</v>
      </c>
      <c r="N10" s="16" t="str">
        <f>R5</f>
        <v>굴리미</v>
      </c>
      <c r="O10" s="17"/>
      <c r="Q10" s="12">
        <v>6</v>
      </c>
      <c r="R10" s="18" t="s">
        <v>96</v>
      </c>
    </row>
    <row r="11" spans="1:18" ht="30" customHeight="1" x14ac:dyDescent="0.3">
      <c r="A11" s="19" t="s">
        <v>24</v>
      </c>
      <c r="B11" s="23" t="str">
        <f>R8</f>
        <v>왕좌A</v>
      </c>
      <c r="C11" s="24" t="str">
        <f>R7</f>
        <v>스위퍼A</v>
      </c>
      <c r="D11" s="24" t="str">
        <f>R6</f>
        <v>팀케글러A</v>
      </c>
      <c r="E11" s="24" t="str">
        <f>R18</f>
        <v>시니어B</v>
      </c>
      <c r="F11" s="24" t="str">
        <f>R17</f>
        <v>포에스B</v>
      </c>
      <c r="G11" s="24" t="str">
        <f>R13</f>
        <v>스위퍼B</v>
      </c>
      <c r="H11" s="24" t="str">
        <f>R15</f>
        <v>낭만B</v>
      </c>
      <c r="I11" s="24" t="str">
        <f>R14</f>
        <v>왕좌B</v>
      </c>
      <c r="J11" s="24" t="str">
        <f>R5</f>
        <v>굴리미</v>
      </c>
      <c r="K11" s="24" t="str">
        <f>R12</f>
        <v>레전드</v>
      </c>
      <c r="L11" s="24" t="str">
        <f>R11</f>
        <v>낭만A</v>
      </c>
      <c r="M11" s="24" t="str">
        <f>R10</f>
        <v>시니어A</v>
      </c>
      <c r="N11" s="24" t="str">
        <f>R9</f>
        <v>포에스A</v>
      </c>
      <c r="O11" s="25"/>
      <c r="Q11" s="12">
        <v>7</v>
      </c>
      <c r="R11" s="18" t="s">
        <v>94</v>
      </c>
    </row>
    <row r="12" spans="1:18" ht="30" customHeight="1" x14ac:dyDescent="0.3">
      <c r="A12" s="22" t="s">
        <v>25</v>
      </c>
      <c r="B12" s="15" t="str">
        <f>R15</f>
        <v>낭만B</v>
      </c>
      <c r="C12" s="16" t="str">
        <f>R14</f>
        <v>왕좌B</v>
      </c>
      <c r="D12" s="16" t="str">
        <f>R13</f>
        <v>스위퍼B</v>
      </c>
      <c r="E12" s="16" t="str">
        <f>R12</f>
        <v>레전드</v>
      </c>
      <c r="F12" s="16" t="str">
        <f>R11</f>
        <v>낭만A</v>
      </c>
      <c r="G12" s="16" t="str">
        <f>R5</f>
        <v>굴리미</v>
      </c>
      <c r="H12" s="16" t="str">
        <f>R9</f>
        <v>포에스A</v>
      </c>
      <c r="I12" s="16" t="str">
        <f>R8</f>
        <v>왕좌A</v>
      </c>
      <c r="J12" s="16" t="str">
        <f>R10</f>
        <v>시니어A</v>
      </c>
      <c r="K12" s="16" t="str">
        <f>R6</f>
        <v>팀케글러A</v>
      </c>
      <c r="L12" s="16" t="str">
        <f>R18</f>
        <v>시니어B</v>
      </c>
      <c r="M12" s="16" t="str">
        <f>R17</f>
        <v>포에스B</v>
      </c>
      <c r="N12" s="16" t="str">
        <f>R16</f>
        <v>팀케글러B</v>
      </c>
      <c r="O12" s="17"/>
      <c r="Q12" s="12">
        <v>8</v>
      </c>
      <c r="R12" s="18" t="s">
        <v>42</v>
      </c>
    </row>
    <row r="13" spans="1:18" ht="30" customHeight="1" x14ac:dyDescent="0.3">
      <c r="A13" s="19" t="s">
        <v>26</v>
      </c>
      <c r="B13" s="23" t="str">
        <f>R9</f>
        <v>포에스A</v>
      </c>
      <c r="C13" s="24" t="str">
        <f>R8</f>
        <v>왕좌A</v>
      </c>
      <c r="D13" s="24" t="str">
        <f>R5</f>
        <v>굴리미</v>
      </c>
      <c r="E13" s="24" t="str">
        <f>R6</f>
        <v>팀케글러A</v>
      </c>
      <c r="F13" s="24" t="str">
        <f>R18</f>
        <v>시니어B</v>
      </c>
      <c r="G13" s="24" t="str">
        <f>R17</f>
        <v>포에스B</v>
      </c>
      <c r="H13" s="24" t="str">
        <f>R16</f>
        <v>팀케글러B</v>
      </c>
      <c r="I13" s="24" t="str">
        <f>R15</f>
        <v>낭만B</v>
      </c>
      <c r="J13" s="24" t="str">
        <f>R14</f>
        <v>왕좌B</v>
      </c>
      <c r="K13" s="24" t="str">
        <f>R13</f>
        <v>스위퍼B</v>
      </c>
      <c r="L13" s="24" t="str">
        <f>R12</f>
        <v>레전드</v>
      </c>
      <c r="M13" s="24" t="str">
        <f>R7</f>
        <v>스위퍼A</v>
      </c>
      <c r="N13" s="24" t="str">
        <f>R10</f>
        <v>시니어A</v>
      </c>
      <c r="O13" s="25"/>
      <c r="Q13" s="12">
        <v>9</v>
      </c>
      <c r="R13" s="18" t="s">
        <v>47</v>
      </c>
    </row>
    <row r="14" spans="1:18" ht="30" customHeight="1" x14ac:dyDescent="0.3">
      <c r="A14" s="22" t="s">
        <v>27</v>
      </c>
      <c r="B14" s="15" t="str">
        <f>R14</f>
        <v>왕좌B</v>
      </c>
      <c r="C14" s="16" t="str">
        <f>R13</f>
        <v>스위퍼B</v>
      </c>
      <c r="D14" s="16" t="str">
        <f>R16</f>
        <v>팀케글러B</v>
      </c>
      <c r="E14" s="16" t="str">
        <f>R11</f>
        <v>낭만A</v>
      </c>
      <c r="F14" s="16" t="str">
        <f>R10</f>
        <v>시니어A</v>
      </c>
      <c r="G14" s="16" t="str">
        <f>R9</f>
        <v>포에스A</v>
      </c>
      <c r="H14" s="16" t="str">
        <f>R8</f>
        <v>왕좌A</v>
      </c>
      <c r="I14" s="16" t="str">
        <f>R7</f>
        <v>스위퍼A</v>
      </c>
      <c r="J14" s="16" t="str">
        <f>R6</f>
        <v>팀케글러A</v>
      </c>
      <c r="K14" s="16" t="str">
        <f>R18</f>
        <v>시니어B</v>
      </c>
      <c r="L14" s="16" t="str">
        <f>R17</f>
        <v>포에스B</v>
      </c>
      <c r="M14" s="16" t="str">
        <f>R5</f>
        <v>굴리미</v>
      </c>
      <c r="N14" s="16" t="str">
        <f>R15</f>
        <v>낭만B</v>
      </c>
      <c r="O14" s="17"/>
      <c r="Q14" s="12">
        <v>10</v>
      </c>
      <c r="R14" s="18" t="s">
        <v>44</v>
      </c>
    </row>
    <row r="15" spans="1:18" ht="30" customHeight="1" x14ac:dyDescent="0.3">
      <c r="A15" s="19" t="s">
        <v>28</v>
      </c>
      <c r="B15" s="23" t="str">
        <f>R10</f>
        <v>시니어A</v>
      </c>
      <c r="C15" s="24" t="str">
        <f>R9</f>
        <v>포에스A</v>
      </c>
      <c r="D15" s="24" t="str">
        <f>R8</f>
        <v>왕좌A</v>
      </c>
      <c r="E15" s="24" t="str">
        <f>R7</f>
        <v>스위퍼A</v>
      </c>
      <c r="F15" s="24" t="str">
        <f>R14</f>
        <v>왕좌B</v>
      </c>
      <c r="G15" s="24" t="str">
        <f>R18</f>
        <v>시니어B</v>
      </c>
      <c r="H15" s="24" t="str">
        <f>R17</f>
        <v>포에스B</v>
      </c>
      <c r="I15" s="24" t="str">
        <f>R16</f>
        <v>팀케글러B</v>
      </c>
      <c r="J15" s="24" t="str">
        <f>R15</f>
        <v>낭만B</v>
      </c>
      <c r="K15" s="24" t="str">
        <f>R5</f>
        <v>굴리미</v>
      </c>
      <c r="L15" s="24" t="str">
        <f>R13</f>
        <v>스위퍼B</v>
      </c>
      <c r="M15" s="24" t="str">
        <f>R12</f>
        <v>레전드</v>
      </c>
      <c r="N15" s="24" t="str">
        <f>R11</f>
        <v>낭만A</v>
      </c>
      <c r="O15" s="25"/>
      <c r="Q15" s="12">
        <v>11</v>
      </c>
      <c r="R15" s="18" t="s">
        <v>95</v>
      </c>
    </row>
    <row r="16" spans="1:18" ht="30" customHeight="1" x14ac:dyDescent="0.3">
      <c r="A16" s="22" t="s">
        <v>29</v>
      </c>
      <c r="B16" s="15" t="str">
        <f>R13</f>
        <v>스위퍼B</v>
      </c>
      <c r="C16" s="16" t="str">
        <f>R12</f>
        <v>레전드</v>
      </c>
      <c r="D16" s="16" t="str">
        <f>R11</f>
        <v>낭만A</v>
      </c>
      <c r="E16" s="16" t="str">
        <f>R10</f>
        <v>시니어A</v>
      </c>
      <c r="F16" s="16" t="str">
        <f>R5</f>
        <v>굴리미</v>
      </c>
      <c r="G16" s="16" t="str">
        <f>R8</f>
        <v>왕좌A</v>
      </c>
      <c r="H16" s="16" t="str">
        <f>R7</f>
        <v>스위퍼A</v>
      </c>
      <c r="I16" s="16" t="str">
        <f>R6</f>
        <v>팀케글러A</v>
      </c>
      <c r="J16" s="16" t="str">
        <f>R18</f>
        <v>시니어B</v>
      </c>
      <c r="K16" s="16" t="str">
        <f>R9</f>
        <v>포에스A</v>
      </c>
      <c r="L16" s="16" t="str">
        <f>R16</f>
        <v>팀케글러B</v>
      </c>
      <c r="M16" s="16" t="str">
        <f>R15</f>
        <v>낭만B</v>
      </c>
      <c r="N16" s="16" t="str">
        <f>R14</f>
        <v>왕좌B</v>
      </c>
      <c r="O16" s="17"/>
      <c r="Q16" s="12">
        <v>12</v>
      </c>
      <c r="R16" s="18" t="s">
        <v>91</v>
      </c>
    </row>
    <row r="17" spans="1:18" ht="30" customHeight="1" x14ac:dyDescent="0.3">
      <c r="A17" s="19" t="s">
        <v>30</v>
      </c>
      <c r="B17" s="23" t="str">
        <f>R11</f>
        <v>낭만A</v>
      </c>
      <c r="C17" s="24" t="str">
        <f>R10</f>
        <v>시니어A</v>
      </c>
      <c r="D17" s="24" t="str">
        <f>R9</f>
        <v>포에스A</v>
      </c>
      <c r="E17" s="24" t="str">
        <f>R5</f>
        <v>굴리미</v>
      </c>
      <c r="F17" s="24" t="str">
        <f>R7</f>
        <v>스위퍼A</v>
      </c>
      <c r="G17" s="24" t="str">
        <f>R6</f>
        <v>팀케글러A</v>
      </c>
      <c r="H17" s="24" t="str">
        <f>R18</f>
        <v>시니어B</v>
      </c>
      <c r="I17" s="24" t="str">
        <f>R17</f>
        <v>포에스B</v>
      </c>
      <c r="J17" s="24" t="str">
        <f>R16</f>
        <v>팀케글러B</v>
      </c>
      <c r="K17" s="24" t="str">
        <f>R15</f>
        <v>낭만B</v>
      </c>
      <c r="L17" s="24" t="str">
        <f>R8</f>
        <v>왕좌A</v>
      </c>
      <c r="M17" s="24" t="str">
        <f>R13</f>
        <v>스위퍼B</v>
      </c>
      <c r="N17" s="24" t="str">
        <f>R12</f>
        <v>레전드</v>
      </c>
      <c r="O17" s="25"/>
      <c r="Q17" s="12">
        <v>13</v>
      </c>
      <c r="R17" s="18" t="s">
        <v>93</v>
      </c>
    </row>
    <row r="18" spans="1:18" ht="30" customHeight="1" thickBot="1" x14ac:dyDescent="0.35">
      <c r="A18" s="26" t="s">
        <v>31</v>
      </c>
      <c r="B18" s="27" t="str">
        <f>R12</f>
        <v>레전드</v>
      </c>
      <c r="C18" s="28" t="str">
        <f>R11</f>
        <v>낭만A</v>
      </c>
      <c r="D18" s="28" t="str">
        <f>R10</f>
        <v>시니어A</v>
      </c>
      <c r="E18" s="28" t="str">
        <f>R15</f>
        <v>낭만B</v>
      </c>
      <c r="F18" s="28" t="str">
        <f>R8</f>
        <v>왕좌A</v>
      </c>
      <c r="G18" s="28" t="str">
        <f>R7</f>
        <v>스위퍼A</v>
      </c>
      <c r="H18" s="28" t="str">
        <f>R6</f>
        <v>팀케글러A</v>
      </c>
      <c r="I18" s="28" t="str">
        <f>R18</f>
        <v>시니어B</v>
      </c>
      <c r="J18" s="28" t="str">
        <f>R17</f>
        <v>포에스B</v>
      </c>
      <c r="K18" s="28" t="str">
        <f>R16</f>
        <v>팀케글러B</v>
      </c>
      <c r="L18" s="28" t="str">
        <f>R5</f>
        <v>굴리미</v>
      </c>
      <c r="M18" s="28" t="str">
        <f>R14</f>
        <v>왕좌B</v>
      </c>
      <c r="N18" s="28" t="str">
        <f>R13</f>
        <v>스위퍼B</v>
      </c>
      <c r="O18" s="29"/>
      <c r="Q18" s="30">
        <v>14</v>
      </c>
      <c r="R18" s="31" t="s">
        <v>97</v>
      </c>
    </row>
    <row r="19" spans="1:18" ht="18" thickTop="1" thickBot="1" x14ac:dyDescent="0.35"/>
    <row r="20" spans="1:18" ht="20.100000000000001" customHeight="1" x14ac:dyDescent="0.3">
      <c r="A20" s="101" t="s">
        <v>103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3"/>
    </row>
    <row r="21" spans="1:18" ht="20.100000000000001" customHeight="1" thickBot="1" x14ac:dyDescent="0.35">
      <c r="A21" s="104" t="s">
        <v>104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6"/>
    </row>
  </sheetData>
  <mergeCells count="3">
    <mergeCell ref="A20:O20"/>
    <mergeCell ref="A21:O21"/>
    <mergeCell ref="A1:O1"/>
  </mergeCells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4F61D-A2C7-4521-981A-516C51583827}">
  <dimension ref="A1:U24"/>
  <sheetViews>
    <sheetView zoomScale="90" zoomScaleNormal="90" workbookViewId="0">
      <selection activeCell="Y8" sqref="Y8"/>
    </sheetView>
  </sheetViews>
  <sheetFormatPr defaultRowHeight="16.5" x14ac:dyDescent="0.3"/>
  <cols>
    <col min="3" max="3" width="22.625" customWidth="1"/>
  </cols>
  <sheetData>
    <row r="1" spans="1:21" ht="32.25" x14ac:dyDescent="0.3">
      <c r="A1" s="108" t="s">
        <v>32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</row>
    <row r="2" spans="1:21" ht="24.95" customHeight="1" thickBot="1" x14ac:dyDescent="0.35">
      <c r="A2" s="32"/>
      <c r="B2" s="33" t="s">
        <v>33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24.95" customHeight="1" x14ac:dyDescent="0.3">
      <c r="A3" s="138" t="s">
        <v>151</v>
      </c>
      <c r="B3" s="139" t="s">
        <v>152</v>
      </c>
      <c r="C3" s="140" t="s">
        <v>153</v>
      </c>
      <c r="D3" s="141" t="s">
        <v>154</v>
      </c>
      <c r="E3" s="142" t="s">
        <v>155</v>
      </c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4"/>
      <c r="S3" s="145" t="s">
        <v>156</v>
      </c>
      <c r="T3" s="146"/>
      <c r="U3" s="147"/>
    </row>
    <row r="4" spans="1:21" ht="24.95" customHeight="1" thickBot="1" x14ac:dyDescent="0.35">
      <c r="A4" s="148"/>
      <c r="B4" s="149"/>
      <c r="C4" s="150"/>
      <c r="D4" s="151"/>
      <c r="E4" s="152" t="s">
        <v>157</v>
      </c>
      <c r="F4" s="152" t="s">
        <v>34</v>
      </c>
      <c r="G4" s="152" t="s">
        <v>35</v>
      </c>
      <c r="H4" s="152" t="s">
        <v>36</v>
      </c>
      <c r="I4" s="152" t="s">
        <v>37</v>
      </c>
      <c r="J4" s="152" t="s">
        <v>38</v>
      </c>
      <c r="K4" s="152" t="s">
        <v>39</v>
      </c>
      <c r="L4" s="152" t="s">
        <v>40</v>
      </c>
      <c r="M4" s="152" t="s">
        <v>158</v>
      </c>
      <c r="N4" s="152" t="s">
        <v>159</v>
      </c>
      <c r="O4" s="152" t="s">
        <v>160</v>
      </c>
      <c r="P4" s="152" t="s">
        <v>161</v>
      </c>
      <c r="Q4" s="152" t="s">
        <v>162</v>
      </c>
      <c r="R4" s="153" t="s">
        <v>163</v>
      </c>
      <c r="S4" s="154" t="s">
        <v>164</v>
      </c>
      <c r="T4" s="155"/>
      <c r="U4" s="156" t="s">
        <v>165</v>
      </c>
    </row>
    <row r="5" spans="1:21" ht="24.95" customHeight="1" thickTop="1" x14ac:dyDescent="0.3">
      <c r="A5" s="157">
        <f>RANK(R5,$R$5:$R$18)</f>
        <v>1</v>
      </c>
      <c r="B5" s="157"/>
      <c r="C5" s="183" t="s">
        <v>41</v>
      </c>
      <c r="D5" s="158"/>
      <c r="E5" s="159">
        <v>40</v>
      </c>
      <c r="F5" s="160"/>
      <c r="G5" s="160"/>
      <c r="H5" s="160"/>
      <c r="I5" s="160"/>
      <c r="J5" s="160"/>
      <c r="K5" s="159"/>
      <c r="L5" s="159"/>
      <c r="M5" s="159"/>
      <c r="N5" s="159"/>
      <c r="O5" s="159"/>
      <c r="P5" s="159"/>
      <c r="Q5" s="159"/>
      <c r="R5" s="161">
        <f>SUM(E5:Q5)</f>
        <v>40</v>
      </c>
      <c r="S5" s="162"/>
      <c r="T5" s="163"/>
      <c r="U5" s="164"/>
    </row>
    <row r="6" spans="1:21" ht="24.95" customHeight="1" x14ac:dyDescent="0.3">
      <c r="A6" s="157">
        <f>RANK(R6,$R$5:$R$18)</f>
        <v>1</v>
      </c>
      <c r="B6" s="157"/>
      <c r="C6" s="184" t="s">
        <v>105</v>
      </c>
      <c r="D6" s="174"/>
      <c r="E6" s="166">
        <v>40</v>
      </c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71"/>
      <c r="R6" s="161">
        <f>SUM(E6:Q6)</f>
        <v>40</v>
      </c>
      <c r="S6" s="168">
        <f>+R5-R6</f>
        <v>0</v>
      </c>
      <c r="T6" s="169"/>
      <c r="U6" s="170">
        <f>+R5-R6</f>
        <v>0</v>
      </c>
    </row>
    <row r="7" spans="1:21" ht="24.95" customHeight="1" x14ac:dyDescent="0.3">
      <c r="A7" s="157">
        <f>RANK(R7,$R$5:$R$18)</f>
        <v>3</v>
      </c>
      <c r="B7" s="157"/>
      <c r="C7" s="184" t="s">
        <v>46</v>
      </c>
      <c r="D7" s="165"/>
      <c r="E7" s="166">
        <v>30</v>
      </c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71"/>
      <c r="R7" s="161">
        <f>SUM(E7:Q7)</f>
        <v>30</v>
      </c>
      <c r="S7" s="172">
        <f>+R6-R7</f>
        <v>10</v>
      </c>
      <c r="T7" s="173"/>
      <c r="U7" s="170">
        <f>+U6+S7</f>
        <v>10</v>
      </c>
    </row>
    <row r="8" spans="1:21" ht="24.95" customHeight="1" x14ac:dyDescent="0.3">
      <c r="A8" s="157">
        <f>RANK(R8,$R$5:$R$18)</f>
        <v>3</v>
      </c>
      <c r="B8" s="157"/>
      <c r="C8" s="184" t="s">
        <v>92</v>
      </c>
      <c r="D8" s="165"/>
      <c r="E8" s="166">
        <v>30</v>
      </c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1">
        <f>SUM(E8:Q8)</f>
        <v>30</v>
      </c>
      <c r="S8" s="172">
        <f t="shared" ref="S8:S18" si="0">+R7-R8</f>
        <v>0</v>
      </c>
      <c r="T8" s="173"/>
      <c r="U8" s="170">
        <f t="shared" ref="U8:U18" si="1">+U7+S8</f>
        <v>10</v>
      </c>
    </row>
    <row r="9" spans="1:21" ht="24.95" customHeight="1" x14ac:dyDescent="0.3">
      <c r="A9" s="157">
        <f>RANK(R9,$R$5:$R$18)</f>
        <v>3</v>
      </c>
      <c r="B9" s="157"/>
      <c r="C9" s="184" t="s">
        <v>94</v>
      </c>
      <c r="D9" s="165"/>
      <c r="E9" s="166">
        <v>30</v>
      </c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71"/>
      <c r="R9" s="161">
        <f>SUM(E9:Q9)</f>
        <v>30</v>
      </c>
      <c r="S9" s="172">
        <f t="shared" si="0"/>
        <v>0</v>
      </c>
      <c r="T9" s="173"/>
      <c r="U9" s="170">
        <f t="shared" si="1"/>
        <v>10</v>
      </c>
    </row>
    <row r="10" spans="1:21" ht="24.95" customHeight="1" x14ac:dyDescent="0.3">
      <c r="A10" s="157">
        <f>RANK(R10,$R$5:$R$18)</f>
        <v>6</v>
      </c>
      <c r="B10" s="157"/>
      <c r="C10" s="184" t="s">
        <v>90</v>
      </c>
      <c r="D10" s="165"/>
      <c r="E10" s="166">
        <v>20</v>
      </c>
      <c r="F10" s="166"/>
      <c r="G10" s="166"/>
      <c r="H10" s="166"/>
      <c r="I10" s="167"/>
      <c r="J10" s="166"/>
      <c r="K10" s="166"/>
      <c r="L10" s="166"/>
      <c r="M10" s="166"/>
      <c r="N10" s="166"/>
      <c r="O10" s="166"/>
      <c r="P10" s="166"/>
      <c r="Q10" s="166"/>
      <c r="R10" s="161">
        <f>SUM(E10:Q10)</f>
        <v>20</v>
      </c>
      <c r="S10" s="172">
        <f t="shared" si="0"/>
        <v>10</v>
      </c>
      <c r="T10" s="173"/>
      <c r="U10" s="170">
        <f t="shared" si="1"/>
        <v>20</v>
      </c>
    </row>
    <row r="11" spans="1:21" ht="24.95" customHeight="1" x14ac:dyDescent="0.3">
      <c r="A11" s="157">
        <f>RANK(R11,$R$5:$R$18)</f>
        <v>6</v>
      </c>
      <c r="B11" s="157"/>
      <c r="C11" s="184" t="s">
        <v>91</v>
      </c>
      <c r="D11" s="165"/>
      <c r="E11" s="166">
        <v>20</v>
      </c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71"/>
      <c r="R11" s="161">
        <f>SUM(E11:Q11)</f>
        <v>20</v>
      </c>
      <c r="S11" s="172">
        <f t="shared" si="0"/>
        <v>0</v>
      </c>
      <c r="T11" s="173"/>
      <c r="U11" s="170">
        <f t="shared" si="1"/>
        <v>20</v>
      </c>
    </row>
    <row r="12" spans="1:21" ht="24.95" customHeight="1" x14ac:dyDescent="0.3">
      <c r="A12" s="157">
        <f>RANK(R12,$R$5:$R$18)</f>
        <v>6</v>
      </c>
      <c r="B12" s="157"/>
      <c r="C12" s="184" t="s">
        <v>45</v>
      </c>
      <c r="D12" s="165"/>
      <c r="E12" s="166">
        <v>20</v>
      </c>
      <c r="F12" s="166"/>
      <c r="G12" s="166"/>
      <c r="H12" s="167"/>
      <c r="I12" s="166"/>
      <c r="J12" s="166"/>
      <c r="K12" s="166"/>
      <c r="L12" s="166"/>
      <c r="M12" s="166"/>
      <c r="N12" s="166"/>
      <c r="O12" s="166"/>
      <c r="P12" s="166"/>
      <c r="Q12" s="171"/>
      <c r="R12" s="161">
        <f>SUM(E12:Q12)</f>
        <v>20</v>
      </c>
      <c r="S12" s="172">
        <f t="shared" si="0"/>
        <v>0</v>
      </c>
      <c r="T12" s="173"/>
      <c r="U12" s="170">
        <f t="shared" si="1"/>
        <v>20</v>
      </c>
    </row>
    <row r="13" spans="1:21" ht="24.95" customHeight="1" x14ac:dyDescent="0.3">
      <c r="A13" s="157">
        <f>RANK(R13,$R$5:$R$18)</f>
        <v>6</v>
      </c>
      <c r="B13" s="157"/>
      <c r="C13" s="184" t="s">
        <v>93</v>
      </c>
      <c r="D13" s="165"/>
      <c r="E13" s="166">
        <v>20</v>
      </c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71"/>
      <c r="R13" s="161">
        <f>SUM(E13:Q13)</f>
        <v>20</v>
      </c>
      <c r="S13" s="172">
        <f t="shared" si="0"/>
        <v>0</v>
      </c>
      <c r="T13" s="173"/>
      <c r="U13" s="170">
        <f t="shared" si="1"/>
        <v>20</v>
      </c>
    </row>
    <row r="14" spans="1:21" ht="24.95" customHeight="1" x14ac:dyDescent="0.3">
      <c r="A14" s="157">
        <f>RANK(R14,$R$5:$R$18)</f>
        <v>10</v>
      </c>
      <c r="B14" s="157"/>
      <c r="C14" s="184" t="s">
        <v>44</v>
      </c>
      <c r="D14" s="165"/>
      <c r="E14" s="175">
        <v>10</v>
      </c>
      <c r="F14" s="175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1">
        <f>SUM(E14:Q14)</f>
        <v>10</v>
      </c>
      <c r="S14" s="172">
        <f t="shared" si="0"/>
        <v>10</v>
      </c>
      <c r="T14" s="173"/>
      <c r="U14" s="170">
        <f t="shared" si="1"/>
        <v>30</v>
      </c>
    </row>
    <row r="15" spans="1:21" ht="24.95" customHeight="1" x14ac:dyDescent="0.3">
      <c r="A15" s="157">
        <f>RANK(R15,$R$5:$R$18)</f>
        <v>10</v>
      </c>
      <c r="B15" s="157"/>
      <c r="C15" s="184" t="s">
        <v>106</v>
      </c>
      <c r="D15" s="165"/>
      <c r="E15" s="166">
        <v>10</v>
      </c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76"/>
      <c r="R15" s="161">
        <f>SUM(E15:Q15)</f>
        <v>10</v>
      </c>
      <c r="S15" s="172">
        <f t="shared" si="0"/>
        <v>0</v>
      </c>
      <c r="T15" s="173"/>
      <c r="U15" s="170">
        <f t="shared" si="1"/>
        <v>30</v>
      </c>
    </row>
    <row r="16" spans="1:21" ht="24.95" customHeight="1" x14ac:dyDescent="0.15">
      <c r="A16" s="157">
        <f>RANK(R16,$R$5:$R$18)</f>
        <v>10</v>
      </c>
      <c r="B16" s="157"/>
      <c r="C16" s="184" t="s">
        <v>42</v>
      </c>
      <c r="D16" s="186"/>
      <c r="E16" s="188">
        <v>10</v>
      </c>
      <c r="F16" s="166"/>
      <c r="G16" s="166"/>
      <c r="H16" s="166"/>
      <c r="I16" s="166"/>
      <c r="J16" s="166"/>
      <c r="K16" s="167"/>
      <c r="L16" s="166"/>
      <c r="M16" s="166"/>
      <c r="N16" s="166"/>
      <c r="O16" s="166"/>
      <c r="P16" s="166"/>
      <c r="Q16" s="166"/>
      <c r="R16" s="161">
        <f>SUM(E16:Q16)</f>
        <v>10</v>
      </c>
      <c r="S16" s="172">
        <f t="shared" si="0"/>
        <v>0</v>
      </c>
      <c r="T16" s="173"/>
      <c r="U16" s="170">
        <f t="shared" si="1"/>
        <v>30</v>
      </c>
    </row>
    <row r="17" spans="1:21" ht="24.95" customHeight="1" x14ac:dyDescent="0.3">
      <c r="A17" s="157">
        <f>RANK(R17,$R$5:$R$18)</f>
        <v>13</v>
      </c>
      <c r="B17" s="157"/>
      <c r="C17" s="184" t="s">
        <v>47</v>
      </c>
      <c r="D17" s="165"/>
      <c r="E17" s="166">
        <v>0</v>
      </c>
      <c r="F17" s="166"/>
      <c r="G17" s="167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1">
        <f>SUM(E17:Q17)</f>
        <v>0</v>
      </c>
      <c r="S17" s="172">
        <f t="shared" si="0"/>
        <v>10</v>
      </c>
      <c r="T17" s="173"/>
      <c r="U17" s="170">
        <f t="shared" si="1"/>
        <v>40</v>
      </c>
    </row>
    <row r="18" spans="1:21" ht="24.95" customHeight="1" thickBot="1" x14ac:dyDescent="0.35">
      <c r="A18" s="177">
        <f>RANK(R18,$R$5:$R$18)</f>
        <v>13</v>
      </c>
      <c r="B18" s="177"/>
      <c r="C18" s="185" t="s">
        <v>95</v>
      </c>
      <c r="D18" s="187"/>
      <c r="E18" s="178">
        <v>0</v>
      </c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9">
        <f>SUM(E18:Q18)</f>
        <v>0</v>
      </c>
      <c r="S18" s="180">
        <f t="shared" si="0"/>
        <v>0</v>
      </c>
      <c r="T18" s="181"/>
      <c r="U18" s="182">
        <f t="shared" si="1"/>
        <v>40</v>
      </c>
    </row>
    <row r="19" spans="1:21" ht="24.95" customHeight="1" x14ac:dyDescent="0.3"/>
    <row r="20" spans="1:21" ht="24.95" customHeight="1" thickBot="1" x14ac:dyDescent="0.35"/>
    <row r="21" spans="1:21" ht="24.95" customHeight="1" thickBot="1" x14ac:dyDescent="0.35">
      <c r="D21" s="109" t="s">
        <v>48</v>
      </c>
      <c r="E21" s="110"/>
      <c r="F21" s="110"/>
      <c r="G21" s="110"/>
      <c r="H21" s="110"/>
      <c r="I21" s="111"/>
    </row>
    <row r="22" spans="1:21" ht="24.95" customHeight="1" thickBot="1" x14ac:dyDescent="0.35">
      <c r="D22" s="35" t="s">
        <v>49</v>
      </c>
      <c r="E22" s="119"/>
      <c r="F22" s="120"/>
      <c r="G22" s="120"/>
      <c r="H22" s="120"/>
      <c r="I22" s="121"/>
      <c r="K22" s="115" t="s">
        <v>50</v>
      </c>
      <c r="L22" s="115"/>
    </row>
    <row r="23" spans="1:21" ht="24.95" customHeight="1" thickBot="1" x14ac:dyDescent="0.35">
      <c r="D23" s="35" t="s">
        <v>51</v>
      </c>
      <c r="E23" s="112"/>
      <c r="F23" s="113"/>
      <c r="G23" s="113"/>
      <c r="H23" s="113"/>
      <c r="I23" s="114"/>
      <c r="K23" s="115" t="s">
        <v>52</v>
      </c>
      <c r="L23" s="115"/>
    </row>
    <row r="24" spans="1:21" ht="24.95" customHeight="1" thickBot="1" x14ac:dyDescent="0.35">
      <c r="D24" s="36" t="s">
        <v>53</v>
      </c>
      <c r="E24" s="116"/>
      <c r="F24" s="117"/>
      <c r="G24" s="117"/>
      <c r="H24" s="117"/>
      <c r="I24" s="118"/>
      <c r="K24" s="115" t="s">
        <v>54</v>
      </c>
      <c r="L24" s="115"/>
    </row>
  </sheetData>
  <sortState xmlns:xlrd2="http://schemas.microsoft.com/office/spreadsheetml/2017/richdata2" ref="A5:R18">
    <sortCondition ref="A5:A18"/>
  </sortState>
  <mergeCells count="29">
    <mergeCell ref="S9:T9"/>
    <mergeCell ref="S10:T10"/>
    <mergeCell ref="S11:T11"/>
    <mergeCell ref="S12:T12"/>
    <mergeCell ref="S13:T13"/>
    <mergeCell ref="S4:T4"/>
    <mergeCell ref="S5:T5"/>
    <mergeCell ref="S6:T6"/>
    <mergeCell ref="S7:T7"/>
    <mergeCell ref="S8:T8"/>
    <mergeCell ref="E23:I23"/>
    <mergeCell ref="K23:L23"/>
    <mergeCell ref="E24:I24"/>
    <mergeCell ref="K24:L24"/>
    <mergeCell ref="E22:I22"/>
    <mergeCell ref="K22:L22"/>
    <mergeCell ref="S15:T15"/>
    <mergeCell ref="S16:T16"/>
    <mergeCell ref="S17:T17"/>
    <mergeCell ref="S18:T18"/>
    <mergeCell ref="D21:I21"/>
    <mergeCell ref="S14:T14"/>
    <mergeCell ref="A1:U1"/>
    <mergeCell ref="A3:A4"/>
    <mergeCell ref="B3:B4"/>
    <mergeCell ref="C3:C4"/>
    <mergeCell ref="D3:D4"/>
    <mergeCell ref="E3:R3"/>
    <mergeCell ref="S3:U3"/>
  </mergeCells>
  <phoneticPr fontId="2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788AC-0F32-45D4-B1EF-B786E2688F2C}">
  <dimension ref="A1:T188"/>
  <sheetViews>
    <sheetView topLeftCell="A51" zoomScale="80" zoomScaleNormal="80" workbookViewId="0">
      <selection activeCell="Q6" sqref="Q6"/>
    </sheetView>
  </sheetViews>
  <sheetFormatPr defaultRowHeight="16.5" x14ac:dyDescent="0.3"/>
  <cols>
    <col min="2" max="2" width="18.625" customWidth="1"/>
    <col min="3" max="16" width="10.625" customWidth="1"/>
    <col min="17" max="17" width="15" customWidth="1"/>
    <col min="18" max="18" width="10.625" customWidth="1"/>
    <col min="19" max="20" width="14.625" customWidth="1"/>
  </cols>
  <sheetData>
    <row r="1" spans="1:20" ht="35.25" x14ac:dyDescent="0.3">
      <c r="A1" s="83" t="s">
        <v>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ht="27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8"/>
      <c r="T2" s="37"/>
    </row>
    <row r="3" spans="1:20" ht="26.25" thickBot="1" x14ac:dyDescent="0.35">
      <c r="A3" s="84" t="s">
        <v>56</v>
      </c>
      <c r="B3" s="84"/>
      <c r="C3" s="85" t="s">
        <v>57</v>
      </c>
      <c r="D3" s="85"/>
      <c r="E3" s="85"/>
      <c r="F3" s="85"/>
      <c r="G3" s="39"/>
      <c r="H3" s="39"/>
      <c r="I3" s="39"/>
      <c r="J3" s="39"/>
      <c r="K3" s="39"/>
      <c r="L3" s="39"/>
      <c r="M3" s="39"/>
      <c r="N3" s="39"/>
      <c r="O3" s="39"/>
      <c r="P3" s="39"/>
      <c r="Q3" s="40"/>
      <c r="R3" s="41"/>
      <c r="S3" s="42"/>
      <c r="T3" s="43"/>
    </row>
    <row r="4" spans="1:20" ht="22.5" x14ac:dyDescent="0.3">
      <c r="A4" s="86" t="s">
        <v>58</v>
      </c>
      <c r="B4" s="88" t="s">
        <v>59</v>
      </c>
      <c r="C4" s="90" t="s">
        <v>60</v>
      </c>
      <c r="D4" s="91"/>
      <c r="E4" s="91"/>
      <c r="F4" s="91"/>
      <c r="G4" s="91"/>
      <c r="H4" s="91"/>
      <c r="I4" s="91"/>
      <c r="J4" s="91"/>
      <c r="K4" s="91"/>
      <c r="L4" s="44"/>
      <c r="M4" s="44"/>
      <c r="N4" s="44"/>
      <c r="O4" s="44"/>
      <c r="P4" s="44"/>
      <c r="Q4" s="92" t="s">
        <v>61</v>
      </c>
      <c r="R4" s="94" t="s">
        <v>62</v>
      </c>
      <c r="S4" s="96" t="s">
        <v>63</v>
      </c>
      <c r="T4" s="88" t="s">
        <v>64</v>
      </c>
    </row>
    <row r="5" spans="1:20" ht="23.25" thickBot="1" x14ac:dyDescent="0.35">
      <c r="A5" s="87"/>
      <c r="B5" s="89"/>
      <c r="C5" s="45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  <c r="M5" s="46">
        <v>11</v>
      </c>
      <c r="N5" s="46">
        <v>12</v>
      </c>
      <c r="O5" s="46">
        <v>13</v>
      </c>
      <c r="P5" s="46">
        <v>14</v>
      </c>
      <c r="Q5" s="93"/>
      <c r="R5" s="95"/>
      <c r="S5" s="97"/>
      <c r="T5" s="89"/>
    </row>
    <row r="6" spans="1:20" ht="23.25" thickTop="1" x14ac:dyDescent="0.3">
      <c r="A6" s="98" t="s">
        <v>74</v>
      </c>
      <c r="B6" s="47" t="s">
        <v>107</v>
      </c>
      <c r="C6" s="48">
        <v>467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50">
        <f>SUM(C6:P6)</f>
        <v>467</v>
      </c>
      <c r="R6" s="51">
        <f>COUNT(C6:P6)*3</f>
        <v>3</v>
      </c>
      <c r="S6" s="52">
        <f>ROUND((Q6/R6),1)</f>
        <v>155.69999999999999</v>
      </c>
      <c r="T6" s="53">
        <f>ROUNDDOWN(+S6-190,1)</f>
        <v>-34.299999999999997</v>
      </c>
    </row>
    <row r="7" spans="1:20" ht="22.5" x14ac:dyDescent="0.3">
      <c r="A7" s="99"/>
      <c r="B7" s="54" t="s">
        <v>108</v>
      </c>
      <c r="C7" s="55">
        <v>564</v>
      </c>
      <c r="D7" s="56"/>
      <c r="E7" s="56"/>
      <c r="F7" s="56"/>
      <c r="G7" s="56"/>
      <c r="H7" s="56"/>
      <c r="I7" s="56"/>
      <c r="J7" s="56"/>
      <c r="K7" s="56"/>
      <c r="L7" s="49"/>
      <c r="M7" s="49"/>
      <c r="N7" s="49"/>
      <c r="O7" s="49"/>
      <c r="P7" s="49"/>
      <c r="Q7" s="50">
        <f>SUM(C7:P7)</f>
        <v>564</v>
      </c>
      <c r="R7" s="57">
        <f>COUNT(C7:P7)*3</f>
        <v>3</v>
      </c>
      <c r="S7" s="52">
        <f t="shared" ref="S7:S15" si="0">ROUND((Q7/R7),1)</f>
        <v>188</v>
      </c>
      <c r="T7" s="53">
        <f t="shared" ref="T7:T15" si="1">ROUNDDOWN(+S7-190,1)</f>
        <v>-2</v>
      </c>
    </row>
    <row r="8" spans="1:20" ht="22.5" x14ac:dyDescent="0.3">
      <c r="A8" s="99"/>
      <c r="B8" s="54" t="s">
        <v>109</v>
      </c>
      <c r="C8" s="55">
        <v>443</v>
      </c>
      <c r="D8" s="56"/>
      <c r="E8" s="56"/>
      <c r="F8" s="56"/>
      <c r="G8" s="56"/>
      <c r="H8" s="56"/>
      <c r="I8" s="56"/>
      <c r="J8" s="56"/>
      <c r="K8" s="56"/>
      <c r="L8" s="49"/>
      <c r="M8" s="49"/>
      <c r="N8" s="49"/>
      <c r="O8" s="49"/>
      <c r="P8" s="49"/>
      <c r="Q8" s="50">
        <f>SUM(C8:P8)</f>
        <v>443</v>
      </c>
      <c r="R8" s="57">
        <f>COUNT(C8:P8)*3</f>
        <v>3</v>
      </c>
      <c r="S8" s="52">
        <f t="shared" si="0"/>
        <v>147.69999999999999</v>
      </c>
      <c r="T8" s="53">
        <f t="shared" si="1"/>
        <v>-42.3</v>
      </c>
    </row>
    <row r="9" spans="1:20" ht="22.5" x14ac:dyDescent="0.3">
      <c r="A9" s="99"/>
      <c r="B9" s="54"/>
      <c r="C9" s="55"/>
      <c r="D9" s="56"/>
      <c r="E9" s="56"/>
      <c r="F9" s="56"/>
      <c r="G9" s="56"/>
      <c r="H9" s="56"/>
      <c r="I9" s="56"/>
      <c r="J9" s="56"/>
      <c r="K9" s="56"/>
      <c r="L9" s="49"/>
      <c r="M9" s="49"/>
      <c r="N9" s="49"/>
      <c r="O9" s="49"/>
      <c r="P9" s="49"/>
      <c r="Q9" s="50">
        <f>SUM(C9:P9)</f>
        <v>0</v>
      </c>
      <c r="R9" s="57">
        <f t="shared" ref="R9:R14" si="2">COUNT(C9:K9)*3</f>
        <v>0</v>
      </c>
      <c r="S9" s="52" t="e">
        <f t="shared" si="0"/>
        <v>#DIV/0!</v>
      </c>
      <c r="T9" s="53" t="e">
        <f t="shared" si="1"/>
        <v>#DIV/0!</v>
      </c>
    </row>
    <row r="10" spans="1:20" ht="22.5" x14ac:dyDescent="0.3">
      <c r="A10" s="99"/>
      <c r="B10" s="58"/>
      <c r="C10" s="55"/>
      <c r="D10" s="55"/>
      <c r="E10" s="55"/>
      <c r="F10" s="55"/>
      <c r="G10" s="55"/>
      <c r="H10" s="55"/>
      <c r="I10" s="55"/>
      <c r="J10" s="55"/>
      <c r="K10" s="55"/>
      <c r="L10" s="48"/>
      <c r="M10" s="48"/>
      <c r="N10" s="48"/>
      <c r="O10" s="48"/>
      <c r="P10" s="48"/>
      <c r="Q10" s="50">
        <f t="shared" ref="Q10:Q14" si="3">SUM(C10:K10)</f>
        <v>0</v>
      </c>
      <c r="R10" s="57">
        <f t="shared" si="2"/>
        <v>0</v>
      </c>
      <c r="S10" s="52" t="e">
        <f t="shared" si="0"/>
        <v>#DIV/0!</v>
      </c>
      <c r="T10" s="53" t="e">
        <f t="shared" si="1"/>
        <v>#DIV/0!</v>
      </c>
    </row>
    <row r="11" spans="1:20" ht="22.5" x14ac:dyDescent="0.3">
      <c r="A11" s="99"/>
      <c r="B11" s="58"/>
      <c r="C11" s="55"/>
      <c r="D11" s="55"/>
      <c r="E11" s="55"/>
      <c r="F11" s="55"/>
      <c r="G11" s="55"/>
      <c r="H11" s="55"/>
      <c r="I11" s="55"/>
      <c r="J11" s="55"/>
      <c r="K11" s="55"/>
      <c r="L11" s="48"/>
      <c r="M11" s="48"/>
      <c r="N11" s="48"/>
      <c r="O11" s="48"/>
      <c r="P11" s="48"/>
      <c r="Q11" s="50">
        <f t="shared" si="3"/>
        <v>0</v>
      </c>
      <c r="R11" s="57">
        <f t="shared" si="2"/>
        <v>0</v>
      </c>
      <c r="S11" s="52" t="e">
        <f t="shared" si="0"/>
        <v>#DIV/0!</v>
      </c>
      <c r="T11" s="53" t="e">
        <f t="shared" si="1"/>
        <v>#DIV/0!</v>
      </c>
    </row>
    <row r="12" spans="1:20" ht="22.5" x14ac:dyDescent="0.3">
      <c r="A12" s="99"/>
      <c r="B12" s="58"/>
      <c r="C12" s="55"/>
      <c r="D12" s="55"/>
      <c r="E12" s="55"/>
      <c r="F12" s="55"/>
      <c r="G12" s="55"/>
      <c r="H12" s="55"/>
      <c r="I12" s="55"/>
      <c r="J12" s="55"/>
      <c r="K12" s="55"/>
      <c r="L12" s="48"/>
      <c r="M12" s="48"/>
      <c r="N12" s="48"/>
      <c r="O12" s="48"/>
      <c r="P12" s="48"/>
      <c r="Q12" s="50">
        <f t="shared" si="3"/>
        <v>0</v>
      </c>
      <c r="R12" s="57">
        <f t="shared" si="2"/>
        <v>0</v>
      </c>
      <c r="S12" s="52" t="e">
        <f t="shared" si="0"/>
        <v>#DIV/0!</v>
      </c>
      <c r="T12" s="53" t="e">
        <f t="shared" si="1"/>
        <v>#DIV/0!</v>
      </c>
    </row>
    <row r="13" spans="1:20" ht="22.5" x14ac:dyDescent="0.3">
      <c r="A13" s="99"/>
      <c r="B13" s="58"/>
      <c r="C13" s="55"/>
      <c r="D13" s="55"/>
      <c r="E13" s="55"/>
      <c r="F13" s="55"/>
      <c r="G13" s="55"/>
      <c r="H13" s="55"/>
      <c r="I13" s="55"/>
      <c r="J13" s="55"/>
      <c r="K13" s="55"/>
      <c r="L13" s="48"/>
      <c r="M13" s="48"/>
      <c r="N13" s="48"/>
      <c r="O13" s="48"/>
      <c r="P13" s="48"/>
      <c r="Q13" s="50">
        <f t="shared" si="3"/>
        <v>0</v>
      </c>
      <c r="R13" s="57">
        <f t="shared" si="2"/>
        <v>0</v>
      </c>
      <c r="S13" s="52" t="e">
        <f t="shared" si="0"/>
        <v>#DIV/0!</v>
      </c>
      <c r="T13" s="53" t="e">
        <f t="shared" si="1"/>
        <v>#DIV/0!</v>
      </c>
    </row>
    <row r="14" spans="1:20" ht="22.5" x14ac:dyDescent="0.3">
      <c r="A14" s="99"/>
      <c r="B14" s="58"/>
      <c r="C14" s="55"/>
      <c r="D14" s="55"/>
      <c r="E14" s="55"/>
      <c r="F14" s="55"/>
      <c r="G14" s="55"/>
      <c r="H14" s="55"/>
      <c r="I14" s="55"/>
      <c r="J14" s="55"/>
      <c r="K14" s="55"/>
      <c r="L14" s="48"/>
      <c r="M14" s="48"/>
      <c r="N14" s="48"/>
      <c r="O14" s="48"/>
      <c r="P14" s="48"/>
      <c r="Q14" s="50">
        <f t="shared" si="3"/>
        <v>0</v>
      </c>
      <c r="R14" s="57">
        <f t="shared" si="2"/>
        <v>0</v>
      </c>
      <c r="S14" s="52" t="e">
        <f t="shared" si="0"/>
        <v>#DIV/0!</v>
      </c>
      <c r="T14" s="53" t="e">
        <f t="shared" si="1"/>
        <v>#DIV/0!</v>
      </c>
    </row>
    <row r="15" spans="1:20" ht="22.5" x14ac:dyDescent="0.3">
      <c r="A15" s="99"/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60"/>
      <c r="M15" s="60"/>
      <c r="N15" s="60"/>
      <c r="O15" s="60"/>
      <c r="P15" s="60"/>
      <c r="Q15" s="50">
        <f>SUM(C15:P15)</f>
        <v>0</v>
      </c>
      <c r="R15" s="57">
        <f>COUNT(C15:P15)*3</f>
        <v>0</v>
      </c>
      <c r="S15" s="52" t="e">
        <f t="shared" si="0"/>
        <v>#DIV/0!</v>
      </c>
      <c r="T15" s="53" t="e">
        <f t="shared" si="1"/>
        <v>#DIV/0!</v>
      </c>
    </row>
    <row r="16" spans="1:20" ht="23.25" thickBot="1" x14ac:dyDescent="0.35">
      <c r="A16" s="100"/>
      <c r="B16" s="61" t="s">
        <v>65</v>
      </c>
      <c r="C16" s="62">
        <f t="shared" ref="C16:H16" si="4">SUM(C6:C15)</f>
        <v>1474</v>
      </c>
      <c r="D16" s="63">
        <f t="shared" si="4"/>
        <v>0</v>
      </c>
      <c r="E16" s="63">
        <f t="shared" si="4"/>
        <v>0</v>
      </c>
      <c r="F16" s="63">
        <f t="shared" si="4"/>
        <v>0</v>
      </c>
      <c r="G16" s="63">
        <f t="shared" si="4"/>
        <v>0</v>
      </c>
      <c r="H16" s="63">
        <f t="shared" si="4"/>
        <v>0</v>
      </c>
      <c r="I16" s="63">
        <f t="shared" ref="I16:R16" si="5">SUM(I6:I15)</f>
        <v>0</v>
      </c>
      <c r="J16" s="63">
        <f t="shared" si="5"/>
        <v>0</v>
      </c>
      <c r="K16" s="63">
        <f t="shared" si="5"/>
        <v>0</v>
      </c>
      <c r="L16" s="63">
        <f>SUM(L6:L15)</f>
        <v>0</v>
      </c>
      <c r="M16" s="63">
        <f>SUM(M6:M15)</f>
        <v>0</v>
      </c>
      <c r="N16" s="63">
        <f>SUM(N6:N15)</f>
        <v>0</v>
      </c>
      <c r="O16" s="63">
        <f>SUM(O6:O15)</f>
        <v>0</v>
      </c>
      <c r="P16" s="63">
        <f t="shared" si="5"/>
        <v>0</v>
      </c>
      <c r="Q16" s="64">
        <f t="shared" si="5"/>
        <v>1474</v>
      </c>
      <c r="R16" s="65">
        <f t="shared" si="5"/>
        <v>9</v>
      </c>
      <c r="S16" s="66">
        <f>ROUND((Q16/R16),1)</f>
        <v>163.80000000000001</v>
      </c>
      <c r="T16" s="67" t="e">
        <f>SUM(T6:T15)</f>
        <v>#DIV/0!</v>
      </c>
    </row>
    <row r="17" spans="1:20" x14ac:dyDescent="0.3">
      <c r="S17" s="68"/>
      <c r="T17" s="69"/>
    </row>
    <row r="18" spans="1:20" ht="26.25" thickBot="1" x14ac:dyDescent="0.35">
      <c r="A18" s="84" t="s">
        <v>56</v>
      </c>
      <c r="B18" s="84"/>
      <c r="C18" s="85" t="s">
        <v>66</v>
      </c>
      <c r="D18" s="85"/>
      <c r="E18" s="85"/>
      <c r="F18" s="85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40"/>
      <c r="R18" s="41"/>
      <c r="S18" s="42"/>
      <c r="T18" s="43"/>
    </row>
    <row r="19" spans="1:20" ht="22.5" x14ac:dyDescent="0.3">
      <c r="A19" s="86" t="s">
        <v>58</v>
      </c>
      <c r="B19" s="88" t="s">
        <v>59</v>
      </c>
      <c r="C19" s="90" t="s">
        <v>60</v>
      </c>
      <c r="D19" s="91"/>
      <c r="E19" s="91"/>
      <c r="F19" s="91"/>
      <c r="G19" s="91"/>
      <c r="H19" s="91"/>
      <c r="I19" s="91"/>
      <c r="J19" s="91"/>
      <c r="K19" s="91"/>
      <c r="L19" s="44"/>
      <c r="M19" s="44"/>
      <c r="N19" s="44"/>
      <c r="O19" s="44"/>
      <c r="P19" s="44"/>
      <c r="Q19" s="92" t="s">
        <v>61</v>
      </c>
      <c r="R19" s="94" t="s">
        <v>62</v>
      </c>
      <c r="S19" s="96" t="s">
        <v>63</v>
      </c>
      <c r="T19" s="88" t="s">
        <v>64</v>
      </c>
    </row>
    <row r="20" spans="1:20" ht="23.25" thickBot="1" x14ac:dyDescent="0.35">
      <c r="A20" s="87"/>
      <c r="B20" s="89"/>
      <c r="C20" s="45">
        <v>1</v>
      </c>
      <c r="D20" s="46">
        <v>2</v>
      </c>
      <c r="E20" s="46">
        <v>3</v>
      </c>
      <c r="F20" s="46">
        <v>4</v>
      </c>
      <c r="G20" s="46">
        <v>5</v>
      </c>
      <c r="H20" s="46">
        <v>6</v>
      </c>
      <c r="I20" s="46">
        <v>7</v>
      </c>
      <c r="J20" s="46">
        <v>8</v>
      </c>
      <c r="K20" s="46">
        <v>9</v>
      </c>
      <c r="L20" s="46">
        <v>10</v>
      </c>
      <c r="M20" s="46">
        <v>11</v>
      </c>
      <c r="N20" s="46">
        <v>12</v>
      </c>
      <c r="O20" s="46">
        <v>13</v>
      </c>
      <c r="P20" s="46">
        <v>14</v>
      </c>
      <c r="Q20" s="93"/>
      <c r="R20" s="95"/>
      <c r="S20" s="97"/>
      <c r="T20" s="89"/>
    </row>
    <row r="21" spans="1:20" ht="23.25" thickTop="1" x14ac:dyDescent="0.3">
      <c r="A21" s="98" t="s">
        <v>73</v>
      </c>
      <c r="B21" s="47" t="s">
        <v>110</v>
      </c>
      <c r="C21" s="48">
        <v>509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50">
        <f>SUM(C21:P21)</f>
        <v>509</v>
      </c>
      <c r="R21" s="51">
        <f>COUNT(C21:P21)*3</f>
        <v>3</v>
      </c>
      <c r="S21" s="52">
        <f>ROUND((Q21/R21),1)</f>
        <v>169.7</v>
      </c>
      <c r="T21" s="53">
        <f>ROUNDDOWN(+S21-190,1)</f>
        <v>-20.3</v>
      </c>
    </row>
    <row r="22" spans="1:20" ht="22.5" x14ac:dyDescent="0.3">
      <c r="A22" s="99"/>
      <c r="B22" s="54" t="s">
        <v>111</v>
      </c>
      <c r="C22" s="55">
        <v>483</v>
      </c>
      <c r="D22" s="56"/>
      <c r="E22" s="56"/>
      <c r="F22" s="56"/>
      <c r="G22" s="56"/>
      <c r="H22" s="56"/>
      <c r="I22" s="56"/>
      <c r="J22" s="56"/>
      <c r="K22" s="56"/>
      <c r="L22" s="49"/>
      <c r="M22" s="49"/>
      <c r="N22" s="49"/>
      <c r="O22" s="49"/>
      <c r="P22" s="49"/>
      <c r="Q22" s="50">
        <f>SUM(C22:P22)</f>
        <v>483</v>
      </c>
      <c r="R22" s="57">
        <f>COUNT(C22:P22)*3</f>
        <v>3</v>
      </c>
      <c r="S22" s="52">
        <f t="shared" ref="S22:S30" si="6">ROUND((Q22/R22),1)</f>
        <v>161</v>
      </c>
      <c r="T22" s="53">
        <f t="shared" ref="T22:T30" si="7">ROUNDDOWN(+S22-190,1)</f>
        <v>-29</v>
      </c>
    </row>
    <row r="23" spans="1:20" ht="22.5" x14ac:dyDescent="0.3">
      <c r="A23" s="99"/>
      <c r="B23" s="54" t="s">
        <v>112</v>
      </c>
      <c r="C23" s="55">
        <v>513</v>
      </c>
      <c r="D23" s="56"/>
      <c r="E23" s="56"/>
      <c r="F23" s="56"/>
      <c r="G23" s="56"/>
      <c r="H23" s="56"/>
      <c r="I23" s="56"/>
      <c r="J23" s="56"/>
      <c r="K23" s="56"/>
      <c r="L23" s="49"/>
      <c r="M23" s="49"/>
      <c r="N23" s="49"/>
      <c r="O23" s="49"/>
      <c r="P23" s="49"/>
      <c r="Q23" s="50">
        <f>SUM(C23:P23)</f>
        <v>513</v>
      </c>
      <c r="R23" s="57">
        <f>COUNT(C23:P23)*3</f>
        <v>3</v>
      </c>
      <c r="S23" s="52">
        <f t="shared" si="6"/>
        <v>171</v>
      </c>
      <c r="T23" s="53">
        <f t="shared" si="7"/>
        <v>-19</v>
      </c>
    </row>
    <row r="24" spans="1:20" ht="22.5" x14ac:dyDescent="0.3">
      <c r="A24" s="99"/>
      <c r="B24" s="54"/>
      <c r="C24" s="55"/>
      <c r="D24" s="56"/>
      <c r="E24" s="56"/>
      <c r="F24" s="56"/>
      <c r="G24" s="56"/>
      <c r="H24" s="56"/>
      <c r="I24" s="56"/>
      <c r="J24" s="56"/>
      <c r="K24" s="56"/>
      <c r="L24" s="49"/>
      <c r="M24" s="49"/>
      <c r="N24" s="49"/>
      <c r="O24" s="49"/>
      <c r="P24" s="49"/>
      <c r="Q24" s="50">
        <f>SUM(C24:P24)</f>
        <v>0</v>
      </c>
      <c r="R24" s="57">
        <f>COUNT(C24:P24)*3</f>
        <v>0</v>
      </c>
      <c r="S24" s="52" t="e">
        <f t="shared" si="6"/>
        <v>#DIV/0!</v>
      </c>
      <c r="T24" s="53" t="e">
        <f t="shared" si="7"/>
        <v>#DIV/0!</v>
      </c>
    </row>
    <row r="25" spans="1:20" ht="22.5" x14ac:dyDescent="0.3">
      <c r="A25" s="99"/>
      <c r="B25" s="58"/>
      <c r="C25" s="55"/>
      <c r="D25" s="55"/>
      <c r="E25" s="55"/>
      <c r="F25" s="55"/>
      <c r="G25" s="55"/>
      <c r="H25" s="55"/>
      <c r="I25" s="55"/>
      <c r="J25" s="55"/>
      <c r="K25" s="55"/>
      <c r="L25" s="48"/>
      <c r="M25" s="48"/>
      <c r="N25" s="48"/>
      <c r="O25" s="48"/>
      <c r="P25" s="48"/>
      <c r="Q25" s="50">
        <f>SUM(C25:P25)</f>
        <v>0</v>
      </c>
      <c r="R25" s="57">
        <f>COUNT(C25:P25)*3</f>
        <v>0</v>
      </c>
      <c r="S25" s="52" t="e">
        <f t="shared" si="6"/>
        <v>#DIV/0!</v>
      </c>
      <c r="T25" s="53" t="e">
        <f t="shared" si="7"/>
        <v>#DIV/0!</v>
      </c>
    </row>
    <row r="26" spans="1:20" ht="22.5" x14ac:dyDescent="0.3">
      <c r="A26" s="99"/>
      <c r="B26" s="58"/>
      <c r="C26" s="55"/>
      <c r="D26" s="55"/>
      <c r="E26" s="55"/>
      <c r="F26" s="55"/>
      <c r="G26" s="55"/>
      <c r="H26" s="55"/>
      <c r="I26" s="55"/>
      <c r="J26" s="55"/>
      <c r="K26" s="55"/>
      <c r="L26" s="48"/>
      <c r="M26" s="48"/>
      <c r="N26" s="48"/>
      <c r="O26" s="48"/>
      <c r="P26" s="48"/>
      <c r="Q26" s="50">
        <f t="shared" ref="Q26:Q29" si="8">SUM(C26:K26)</f>
        <v>0</v>
      </c>
      <c r="R26" s="57">
        <f t="shared" ref="R26:R29" si="9">COUNT(C26:K26)*3</f>
        <v>0</v>
      </c>
      <c r="S26" s="52" t="e">
        <f t="shared" si="6"/>
        <v>#DIV/0!</v>
      </c>
      <c r="T26" s="53" t="e">
        <f t="shared" si="7"/>
        <v>#DIV/0!</v>
      </c>
    </row>
    <row r="27" spans="1:20" ht="22.5" x14ac:dyDescent="0.3">
      <c r="A27" s="99"/>
      <c r="B27" s="58"/>
      <c r="C27" s="55"/>
      <c r="D27" s="55"/>
      <c r="E27" s="55"/>
      <c r="F27" s="55"/>
      <c r="G27" s="55"/>
      <c r="H27" s="55"/>
      <c r="I27" s="55"/>
      <c r="J27" s="55"/>
      <c r="K27" s="55"/>
      <c r="L27" s="48"/>
      <c r="M27" s="48"/>
      <c r="N27" s="48"/>
      <c r="O27" s="48"/>
      <c r="P27" s="48"/>
      <c r="Q27" s="50">
        <f t="shared" si="8"/>
        <v>0</v>
      </c>
      <c r="R27" s="57">
        <f t="shared" si="9"/>
        <v>0</v>
      </c>
      <c r="S27" s="52" t="e">
        <f t="shared" si="6"/>
        <v>#DIV/0!</v>
      </c>
      <c r="T27" s="53" t="e">
        <f t="shared" si="7"/>
        <v>#DIV/0!</v>
      </c>
    </row>
    <row r="28" spans="1:20" ht="22.5" x14ac:dyDescent="0.3">
      <c r="A28" s="99"/>
      <c r="B28" s="58"/>
      <c r="C28" s="55"/>
      <c r="D28" s="55"/>
      <c r="E28" s="55"/>
      <c r="F28" s="55"/>
      <c r="G28" s="55"/>
      <c r="H28" s="55"/>
      <c r="I28" s="55"/>
      <c r="J28" s="55"/>
      <c r="K28" s="55"/>
      <c r="L28" s="48"/>
      <c r="M28" s="48"/>
      <c r="N28" s="48"/>
      <c r="O28" s="48"/>
      <c r="P28" s="48"/>
      <c r="Q28" s="50">
        <f t="shared" si="8"/>
        <v>0</v>
      </c>
      <c r="R28" s="57">
        <f t="shared" si="9"/>
        <v>0</v>
      </c>
      <c r="S28" s="52" t="e">
        <f t="shared" si="6"/>
        <v>#DIV/0!</v>
      </c>
      <c r="T28" s="53" t="e">
        <f t="shared" si="7"/>
        <v>#DIV/0!</v>
      </c>
    </row>
    <row r="29" spans="1:20" ht="22.5" x14ac:dyDescent="0.3">
      <c r="A29" s="99"/>
      <c r="B29" s="58"/>
      <c r="C29" s="55"/>
      <c r="D29" s="55"/>
      <c r="E29" s="55"/>
      <c r="F29" s="55"/>
      <c r="G29" s="55"/>
      <c r="H29" s="55"/>
      <c r="I29" s="55"/>
      <c r="J29" s="55"/>
      <c r="K29" s="55"/>
      <c r="L29" s="48"/>
      <c r="M29" s="48"/>
      <c r="N29" s="48"/>
      <c r="O29" s="48"/>
      <c r="P29" s="48"/>
      <c r="Q29" s="50">
        <f t="shared" si="8"/>
        <v>0</v>
      </c>
      <c r="R29" s="57">
        <f t="shared" si="9"/>
        <v>0</v>
      </c>
      <c r="S29" s="52" t="e">
        <f t="shared" si="6"/>
        <v>#DIV/0!</v>
      </c>
      <c r="T29" s="53" t="e">
        <f t="shared" si="7"/>
        <v>#DIV/0!</v>
      </c>
    </row>
    <row r="30" spans="1:20" ht="22.5" x14ac:dyDescent="0.3">
      <c r="A30" s="99"/>
      <c r="B30" s="58"/>
      <c r="C30" s="59"/>
      <c r="D30" s="59"/>
      <c r="E30" s="59"/>
      <c r="F30" s="59"/>
      <c r="G30" s="59"/>
      <c r="H30" s="59"/>
      <c r="I30" s="59"/>
      <c r="J30" s="59"/>
      <c r="K30" s="59"/>
      <c r="L30" s="60"/>
      <c r="M30" s="60"/>
      <c r="N30" s="60"/>
      <c r="O30" s="60"/>
      <c r="P30" s="60"/>
      <c r="Q30" s="50">
        <f>SUM(C30:P30)</f>
        <v>0</v>
      </c>
      <c r="R30" s="57">
        <f>COUNT(C30:P30)*3</f>
        <v>0</v>
      </c>
      <c r="S30" s="52" t="e">
        <f t="shared" si="6"/>
        <v>#DIV/0!</v>
      </c>
      <c r="T30" s="53" t="e">
        <f t="shared" si="7"/>
        <v>#DIV/0!</v>
      </c>
    </row>
    <row r="31" spans="1:20" ht="23.25" thickBot="1" x14ac:dyDescent="0.35">
      <c r="A31" s="100"/>
      <c r="B31" s="61" t="s">
        <v>65</v>
      </c>
      <c r="C31" s="62">
        <f t="shared" ref="C31:H31" si="10">SUM(C21:C30)</f>
        <v>1505</v>
      </c>
      <c r="D31" s="63">
        <f t="shared" si="10"/>
        <v>0</v>
      </c>
      <c r="E31" s="63">
        <f t="shared" si="10"/>
        <v>0</v>
      </c>
      <c r="F31" s="63">
        <f t="shared" si="10"/>
        <v>0</v>
      </c>
      <c r="G31" s="63">
        <f t="shared" si="10"/>
        <v>0</v>
      </c>
      <c r="H31" s="63">
        <f t="shared" si="10"/>
        <v>0</v>
      </c>
      <c r="I31" s="63">
        <f t="shared" ref="I31:R31" si="11">SUM(I21:I30)</f>
        <v>0</v>
      </c>
      <c r="J31" s="63">
        <f t="shared" si="11"/>
        <v>0</v>
      </c>
      <c r="K31" s="63">
        <f t="shared" si="11"/>
        <v>0</v>
      </c>
      <c r="L31" s="63">
        <f>SUM(L21:L30)</f>
        <v>0</v>
      </c>
      <c r="M31" s="63">
        <f>SUM(M21:M30)</f>
        <v>0</v>
      </c>
      <c r="N31" s="63">
        <f>SUM(N21:N30)</f>
        <v>0</v>
      </c>
      <c r="O31" s="63">
        <f>SUM(O21:O30)</f>
        <v>0</v>
      </c>
      <c r="P31" s="63">
        <f t="shared" si="11"/>
        <v>0</v>
      </c>
      <c r="Q31" s="64">
        <f t="shared" si="11"/>
        <v>1505</v>
      </c>
      <c r="R31" s="65">
        <f t="shared" si="11"/>
        <v>9</v>
      </c>
      <c r="S31" s="66">
        <f>ROUND((Q31/R31),1)</f>
        <v>167.2</v>
      </c>
      <c r="T31" s="67" t="e">
        <f>SUM(T21:T30)</f>
        <v>#DIV/0!</v>
      </c>
    </row>
    <row r="32" spans="1:20" ht="23.25" thickTop="1" x14ac:dyDescent="0.3">
      <c r="A32" s="98" t="s">
        <v>72</v>
      </c>
      <c r="B32" s="47" t="s">
        <v>113</v>
      </c>
      <c r="C32" s="48">
        <v>397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50">
        <f>SUM(C32:P32)</f>
        <v>397</v>
      </c>
      <c r="R32" s="51">
        <f>COUNT(C32:P32)*3</f>
        <v>3</v>
      </c>
      <c r="S32" s="52">
        <f>ROUND((Q32/R32),1)</f>
        <v>132.30000000000001</v>
      </c>
      <c r="T32" s="53">
        <f>ROUNDDOWN(+S32-190,1)</f>
        <v>-57.7</v>
      </c>
    </row>
    <row r="33" spans="1:20" ht="22.5" x14ac:dyDescent="0.3">
      <c r="A33" s="99"/>
      <c r="B33" s="54" t="s">
        <v>114</v>
      </c>
      <c r="C33" s="55">
        <v>425</v>
      </c>
      <c r="D33" s="56"/>
      <c r="E33" s="56"/>
      <c r="F33" s="56"/>
      <c r="G33" s="56"/>
      <c r="H33" s="56"/>
      <c r="I33" s="56"/>
      <c r="J33" s="56"/>
      <c r="K33" s="56"/>
      <c r="L33" s="49"/>
      <c r="M33" s="49"/>
      <c r="N33" s="49"/>
      <c r="O33" s="49"/>
      <c r="P33" s="49"/>
      <c r="Q33" s="50">
        <f>SUM(C33:P33)</f>
        <v>425</v>
      </c>
      <c r="R33" s="57">
        <f>COUNT(C33:P33)*3</f>
        <v>3</v>
      </c>
      <c r="S33" s="52">
        <f t="shared" ref="S33:S41" si="12">ROUND((Q33/R33),1)</f>
        <v>141.69999999999999</v>
      </c>
      <c r="T33" s="53">
        <f t="shared" ref="T33:T41" si="13">ROUNDDOWN(+S33-190,1)</f>
        <v>-48.3</v>
      </c>
    </row>
    <row r="34" spans="1:20" ht="22.5" x14ac:dyDescent="0.3">
      <c r="A34" s="99"/>
      <c r="B34" s="54" t="s">
        <v>115</v>
      </c>
      <c r="C34" s="55">
        <v>500</v>
      </c>
      <c r="D34" s="56"/>
      <c r="E34" s="56"/>
      <c r="F34" s="56"/>
      <c r="G34" s="56"/>
      <c r="H34" s="56"/>
      <c r="I34" s="56"/>
      <c r="J34" s="56"/>
      <c r="K34" s="56"/>
      <c r="L34" s="49"/>
      <c r="M34" s="49"/>
      <c r="N34" s="49"/>
      <c r="O34" s="49"/>
      <c r="P34" s="49"/>
      <c r="Q34" s="50">
        <f>SUM(C34:P34)</f>
        <v>500</v>
      </c>
      <c r="R34" s="57">
        <f>COUNT(C34:P34)*3</f>
        <v>3</v>
      </c>
      <c r="S34" s="52">
        <f t="shared" si="12"/>
        <v>166.7</v>
      </c>
      <c r="T34" s="53">
        <f t="shared" si="13"/>
        <v>-23.3</v>
      </c>
    </row>
    <row r="35" spans="1:20" ht="22.5" x14ac:dyDescent="0.3">
      <c r="A35" s="99"/>
      <c r="B35" s="54"/>
      <c r="C35" s="55"/>
      <c r="D35" s="56"/>
      <c r="E35" s="56"/>
      <c r="F35" s="56"/>
      <c r="G35" s="56"/>
      <c r="H35" s="56"/>
      <c r="I35" s="56"/>
      <c r="J35" s="56"/>
      <c r="K35" s="56"/>
      <c r="L35" s="49"/>
      <c r="M35" s="49"/>
      <c r="N35" s="49"/>
      <c r="O35" s="49"/>
      <c r="P35" s="49"/>
      <c r="Q35" s="50">
        <f>SUM(C35:P35)</f>
        <v>0</v>
      </c>
      <c r="R35" s="57">
        <f t="shared" ref="R35:R40" si="14">COUNT(C35:K35)*3</f>
        <v>0</v>
      </c>
      <c r="S35" s="52" t="e">
        <f t="shared" si="12"/>
        <v>#DIV/0!</v>
      </c>
      <c r="T35" s="53" t="e">
        <f t="shared" si="13"/>
        <v>#DIV/0!</v>
      </c>
    </row>
    <row r="36" spans="1:20" ht="22.5" x14ac:dyDescent="0.3">
      <c r="A36" s="99"/>
      <c r="B36" s="58"/>
      <c r="C36" s="55"/>
      <c r="D36" s="55"/>
      <c r="E36" s="55"/>
      <c r="F36" s="55"/>
      <c r="G36" s="55"/>
      <c r="H36" s="55"/>
      <c r="I36" s="55"/>
      <c r="J36" s="55"/>
      <c r="K36" s="55"/>
      <c r="L36" s="48"/>
      <c r="M36" s="48"/>
      <c r="N36" s="48"/>
      <c r="O36" s="48"/>
      <c r="P36" s="48"/>
      <c r="Q36" s="50">
        <f>SUM(C36:P36)</f>
        <v>0</v>
      </c>
      <c r="R36" s="57">
        <f t="shared" si="14"/>
        <v>0</v>
      </c>
      <c r="S36" s="52" t="e">
        <f t="shared" si="12"/>
        <v>#DIV/0!</v>
      </c>
      <c r="T36" s="53" t="e">
        <f t="shared" si="13"/>
        <v>#DIV/0!</v>
      </c>
    </row>
    <row r="37" spans="1:20" ht="22.5" x14ac:dyDescent="0.3">
      <c r="A37" s="99"/>
      <c r="B37" s="58"/>
      <c r="C37" s="55"/>
      <c r="D37" s="55"/>
      <c r="E37" s="55"/>
      <c r="F37" s="55"/>
      <c r="G37" s="55"/>
      <c r="H37" s="55"/>
      <c r="I37" s="55"/>
      <c r="J37" s="55"/>
      <c r="K37" s="55"/>
      <c r="L37" s="48"/>
      <c r="M37" s="48"/>
      <c r="N37" s="48"/>
      <c r="O37" s="48"/>
      <c r="P37" s="48"/>
      <c r="Q37" s="50">
        <f>SUM(C37:K37)</f>
        <v>0</v>
      </c>
      <c r="R37" s="57">
        <f t="shared" si="14"/>
        <v>0</v>
      </c>
      <c r="S37" s="52" t="e">
        <f t="shared" si="12"/>
        <v>#DIV/0!</v>
      </c>
      <c r="T37" s="53" t="e">
        <f t="shared" si="13"/>
        <v>#DIV/0!</v>
      </c>
    </row>
    <row r="38" spans="1:20" ht="22.5" x14ac:dyDescent="0.3">
      <c r="A38" s="99"/>
      <c r="B38" s="58"/>
      <c r="C38" s="55"/>
      <c r="D38" s="55"/>
      <c r="E38" s="55"/>
      <c r="F38" s="55"/>
      <c r="G38" s="55"/>
      <c r="H38" s="55"/>
      <c r="I38" s="55"/>
      <c r="J38" s="55"/>
      <c r="K38" s="55"/>
      <c r="L38" s="48"/>
      <c r="M38" s="48"/>
      <c r="N38" s="48"/>
      <c r="O38" s="48"/>
      <c r="P38" s="48"/>
      <c r="Q38" s="50">
        <f>SUM(C38:K38)</f>
        <v>0</v>
      </c>
      <c r="R38" s="57">
        <f t="shared" si="14"/>
        <v>0</v>
      </c>
      <c r="S38" s="52" t="e">
        <f t="shared" si="12"/>
        <v>#DIV/0!</v>
      </c>
      <c r="T38" s="53" t="e">
        <f t="shared" si="13"/>
        <v>#DIV/0!</v>
      </c>
    </row>
    <row r="39" spans="1:20" ht="22.5" x14ac:dyDescent="0.3">
      <c r="A39" s="99"/>
      <c r="B39" s="58"/>
      <c r="C39" s="55"/>
      <c r="D39" s="55"/>
      <c r="E39" s="55"/>
      <c r="F39" s="55"/>
      <c r="G39" s="55"/>
      <c r="H39" s="55"/>
      <c r="I39" s="55"/>
      <c r="J39" s="55"/>
      <c r="K39" s="55"/>
      <c r="L39" s="48"/>
      <c r="M39" s="48"/>
      <c r="N39" s="48"/>
      <c r="O39" s="48"/>
      <c r="P39" s="48"/>
      <c r="Q39" s="50">
        <f>SUM(C39:K39)</f>
        <v>0</v>
      </c>
      <c r="R39" s="57">
        <f t="shared" si="14"/>
        <v>0</v>
      </c>
      <c r="S39" s="52" t="e">
        <f t="shared" si="12"/>
        <v>#DIV/0!</v>
      </c>
      <c r="T39" s="53" t="e">
        <f t="shared" si="13"/>
        <v>#DIV/0!</v>
      </c>
    </row>
    <row r="40" spans="1:20" ht="22.5" x14ac:dyDescent="0.3">
      <c r="A40" s="99"/>
      <c r="B40" s="58"/>
      <c r="C40" s="55"/>
      <c r="D40" s="55"/>
      <c r="E40" s="55"/>
      <c r="F40" s="55"/>
      <c r="G40" s="55"/>
      <c r="H40" s="55"/>
      <c r="I40" s="55"/>
      <c r="J40" s="55"/>
      <c r="K40" s="55"/>
      <c r="L40" s="48"/>
      <c r="M40" s="48"/>
      <c r="N40" s="48"/>
      <c r="O40" s="48"/>
      <c r="P40" s="48"/>
      <c r="Q40" s="50">
        <f>SUM(C40:K40)</f>
        <v>0</v>
      </c>
      <c r="R40" s="57">
        <f t="shared" si="14"/>
        <v>0</v>
      </c>
      <c r="S40" s="52" t="e">
        <f t="shared" si="12"/>
        <v>#DIV/0!</v>
      </c>
      <c r="T40" s="53" t="e">
        <f t="shared" si="13"/>
        <v>#DIV/0!</v>
      </c>
    </row>
    <row r="41" spans="1:20" ht="22.5" x14ac:dyDescent="0.3">
      <c r="A41" s="99"/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60"/>
      <c r="M41" s="60"/>
      <c r="N41" s="60"/>
      <c r="O41" s="60"/>
      <c r="P41" s="60"/>
      <c r="Q41" s="50">
        <f>SUM(C41:P41)</f>
        <v>0</v>
      </c>
      <c r="R41" s="57">
        <f>COUNT(C41:P41)*3</f>
        <v>0</v>
      </c>
      <c r="S41" s="52" t="e">
        <f t="shared" si="12"/>
        <v>#DIV/0!</v>
      </c>
      <c r="T41" s="53" t="e">
        <f t="shared" si="13"/>
        <v>#DIV/0!</v>
      </c>
    </row>
    <row r="42" spans="1:20" ht="23.25" thickBot="1" x14ac:dyDescent="0.35">
      <c r="A42" s="100"/>
      <c r="B42" s="61" t="s">
        <v>65</v>
      </c>
      <c r="C42" s="62">
        <f t="shared" ref="C42:I42" si="15">SUM(C32:C41)</f>
        <v>1322</v>
      </c>
      <c r="D42" s="63">
        <f t="shared" si="15"/>
        <v>0</v>
      </c>
      <c r="E42" s="63">
        <f t="shared" si="15"/>
        <v>0</v>
      </c>
      <c r="F42" s="63">
        <f t="shared" si="15"/>
        <v>0</v>
      </c>
      <c r="G42" s="63">
        <f t="shared" si="15"/>
        <v>0</v>
      </c>
      <c r="H42" s="63">
        <f t="shared" si="15"/>
        <v>0</v>
      </c>
      <c r="I42" s="63">
        <f t="shared" si="15"/>
        <v>0</v>
      </c>
      <c r="J42" s="63">
        <f t="shared" ref="J42:R42" si="16">SUM(J32:J41)</f>
        <v>0</v>
      </c>
      <c r="K42" s="63">
        <f t="shared" si="16"/>
        <v>0</v>
      </c>
      <c r="L42" s="63">
        <f>SUM(L32:L41)</f>
        <v>0</v>
      </c>
      <c r="M42" s="63">
        <f>SUM(M32:M41)</f>
        <v>0</v>
      </c>
      <c r="N42" s="63">
        <f>SUM(N32:N41)</f>
        <v>0</v>
      </c>
      <c r="O42" s="63">
        <f>SUM(O32:O41)</f>
        <v>0</v>
      </c>
      <c r="P42" s="63">
        <f t="shared" si="16"/>
        <v>0</v>
      </c>
      <c r="Q42" s="64">
        <f t="shared" si="16"/>
        <v>1322</v>
      </c>
      <c r="R42" s="65">
        <f t="shared" si="16"/>
        <v>9</v>
      </c>
      <c r="S42" s="66">
        <f>ROUND((Q42/R42),1)</f>
        <v>146.9</v>
      </c>
      <c r="T42" s="67" t="e">
        <f>SUM(T32:T41)</f>
        <v>#DIV/0!</v>
      </c>
    </row>
    <row r="44" spans="1:20" ht="26.25" thickBot="1" x14ac:dyDescent="0.35">
      <c r="A44" s="84" t="s">
        <v>56</v>
      </c>
      <c r="B44" s="84"/>
      <c r="C44" s="85" t="s">
        <v>43</v>
      </c>
      <c r="D44" s="85"/>
      <c r="E44" s="85"/>
      <c r="F44" s="85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40"/>
      <c r="R44" s="41"/>
      <c r="S44" s="42"/>
      <c r="T44" s="43"/>
    </row>
    <row r="45" spans="1:20" ht="22.5" x14ac:dyDescent="0.3">
      <c r="A45" s="86" t="s">
        <v>58</v>
      </c>
      <c r="B45" s="88" t="s">
        <v>59</v>
      </c>
      <c r="C45" s="90" t="s">
        <v>60</v>
      </c>
      <c r="D45" s="91"/>
      <c r="E45" s="91"/>
      <c r="F45" s="91"/>
      <c r="G45" s="91"/>
      <c r="H45" s="91"/>
      <c r="I45" s="91"/>
      <c r="J45" s="91"/>
      <c r="K45" s="91"/>
      <c r="L45" s="44"/>
      <c r="M45" s="44"/>
      <c r="N45" s="44"/>
      <c r="O45" s="44"/>
      <c r="P45" s="44"/>
      <c r="Q45" s="92" t="s">
        <v>61</v>
      </c>
      <c r="R45" s="94" t="s">
        <v>62</v>
      </c>
      <c r="S45" s="96" t="s">
        <v>63</v>
      </c>
      <c r="T45" s="88" t="s">
        <v>64</v>
      </c>
    </row>
    <row r="46" spans="1:20" ht="23.25" thickBot="1" x14ac:dyDescent="0.35">
      <c r="A46" s="87"/>
      <c r="B46" s="89"/>
      <c r="C46" s="45">
        <v>1</v>
      </c>
      <c r="D46" s="46">
        <v>2</v>
      </c>
      <c r="E46" s="46">
        <v>3</v>
      </c>
      <c r="F46" s="46">
        <v>4</v>
      </c>
      <c r="G46" s="46">
        <v>5</v>
      </c>
      <c r="H46" s="46">
        <v>6</v>
      </c>
      <c r="I46" s="46">
        <v>7</v>
      </c>
      <c r="J46" s="46">
        <v>8</v>
      </c>
      <c r="K46" s="46">
        <v>9</v>
      </c>
      <c r="L46" s="46">
        <v>10</v>
      </c>
      <c r="M46" s="46">
        <v>11</v>
      </c>
      <c r="N46" s="46">
        <v>12</v>
      </c>
      <c r="O46" s="46">
        <v>13</v>
      </c>
      <c r="P46" s="46">
        <v>14</v>
      </c>
      <c r="Q46" s="93"/>
      <c r="R46" s="95"/>
      <c r="S46" s="97"/>
      <c r="T46" s="89"/>
    </row>
    <row r="47" spans="1:20" ht="23.25" thickTop="1" x14ac:dyDescent="0.3">
      <c r="A47" s="98" t="s">
        <v>81</v>
      </c>
      <c r="B47" s="47" t="s">
        <v>116</v>
      </c>
      <c r="C47" s="48">
        <v>472</v>
      </c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50">
        <f>SUM(C47:P47)</f>
        <v>472</v>
      </c>
      <c r="R47" s="51">
        <f>COUNT(C47:P47)*3</f>
        <v>3</v>
      </c>
      <c r="S47" s="52">
        <f>ROUND((Q47/R47),1)</f>
        <v>157.30000000000001</v>
      </c>
      <c r="T47" s="53">
        <f>ROUNDDOWN(+S47-190,1)</f>
        <v>-32.700000000000003</v>
      </c>
    </row>
    <row r="48" spans="1:20" ht="22.5" x14ac:dyDescent="0.3">
      <c r="A48" s="99"/>
      <c r="B48" s="54" t="s">
        <v>117</v>
      </c>
      <c r="C48" s="55">
        <v>531</v>
      </c>
      <c r="D48" s="56"/>
      <c r="E48" s="56"/>
      <c r="F48" s="56"/>
      <c r="G48" s="56"/>
      <c r="H48" s="56"/>
      <c r="I48" s="56"/>
      <c r="J48" s="56"/>
      <c r="K48" s="56"/>
      <c r="L48" s="49"/>
      <c r="M48" s="49"/>
      <c r="N48" s="49"/>
      <c r="O48" s="49"/>
      <c r="P48" s="49"/>
      <c r="Q48" s="50">
        <f>SUM(C48:P48)</f>
        <v>531</v>
      </c>
      <c r="R48" s="57">
        <f>COUNT(C48:K48)*3</f>
        <v>3</v>
      </c>
      <c r="S48" s="52">
        <f t="shared" ref="S48:S56" si="17">ROUND((Q48/R48),1)</f>
        <v>177</v>
      </c>
      <c r="T48" s="53">
        <f t="shared" ref="T48:T56" si="18">ROUNDDOWN(+S48-190,1)</f>
        <v>-13</v>
      </c>
    </row>
    <row r="49" spans="1:20" ht="22.5" x14ac:dyDescent="0.3">
      <c r="A49" s="99"/>
      <c r="B49" s="54" t="s">
        <v>118</v>
      </c>
      <c r="C49" s="55">
        <v>476</v>
      </c>
      <c r="D49" s="56"/>
      <c r="E49" s="56"/>
      <c r="F49" s="56"/>
      <c r="G49" s="56"/>
      <c r="H49" s="56"/>
      <c r="I49" s="56"/>
      <c r="J49" s="56"/>
      <c r="K49" s="56"/>
      <c r="L49" s="49"/>
      <c r="M49" s="49"/>
      <c r="N49" s="49"/>
      <c r="O49" s="49"/>
      <c r="P49" s="49"/>
      <c r="Q49" s="50">
        <f>SUM(C49:P49)</f>
        <v>476</v>
      </c>
      <c r="R49" s="57">
        <f>COUNT(C49:P49)*3</f>
        <v>3</v>
      </c>
      <c r="S49" s="52">
        <f t="shared" si="17"/>
        <v>158.69999999999999</v>
      </c>
      <c r="T49" s="53">
        <f t="shared" si="18"/>
        <v>-31.3</v>
      </c>
    </row>
    <row r="50" spans="1:20" ht="22.5" x14ac:dyDescent="0.3">
      <c r="A50" s="99"/>
      <c r="B50" s="54"/>
      <c r="C50" s="55"/>
      <c r="D50" s="56"/>
      <c r="E50" s="56"/>
      <c r="F50" s="56"/>
      <c r="G50" s="56"/>
      <c r="H50" s="56"/>
      <c r="I50" s="56"/>
      <c r="J50" s="56"/>
      <c r="K50" s="56"/>
      <c r="L50" s="49"/>
      <c r="M50" s="49"/>
      <c r="N50" s="49"/>
      <c r="O50" s="49"/>
      <c r="P50" s="49"/>
      <c r="Q50" s="50">
        <f>SUM(C50:P50)</f>
        <v>0</v>
      </c>
      <c r="R50" s="57">
        <f>COUNT(C50:P50)*3</f>
        <v>0</v>
      </c>
      <c r="S50" s="52" t="e">
        <f t="shared" si="17"/>
        <v>#DIV/0!</v>
      </c>
      <c r="T50" s="53" t="e">
        <f t="shared" si="18"/>
        <v>#DIV/0!</v>
      </c>
    </row>
    <row r="51" spans="1:20" ht="22.5" x14ac:dyDescent="0.3">
      <c r="A51" s="99"/>
      <c r="B51" s="58"/>
      <c r="C51" s="55"/>
      <c r="D51" s="55"/>
      <c r="E51" s="55"/>
      <c r="F51" s="55"/>
      <c r="G51" s="55"/>
      <c r="H51" s="55"/>
      <c r="I51" s="55"/>
      <c r="J51" s="55"/>
      <c r="K51" s="55"/>
      <c r="L51" s="48"/>
      <c r="M51" s="48"/>
      <c r="N51" s="48"/>
      <c r="O51" s="48"/>
      <c r="P51" s="48"/>
      <c r="Q51" s="50">
        <f t="shared" ref="Q51:Q55" si="19">SUM(C51:K51)</f>
        <v>0</v>
      </c>
      <c r="R51" s="57">
        <f t="shared" ref="R51:R55" si="20">COUNT(C51:K51)*3</f>
        <v>0</v>
      </c>
      <c r="S51" s="52" t="e">
        <f t="shared" si="17"/>
        <v>#DIV/0!</v>
      </c>
      <c r="T51" s="53" t="e">
        <f t="shared" si="18"/>
        <v>#DIV/0!</v>
      </c>
    </row>
    <row r="52" spans="1:20" ht="22.5" x14ac:dyDescent="0.3">
      <c r="A52" s="99"/>
      <c r="B52" s="58"/>
      <c r="C52" s="55"/>
      <c r="D52" s="55"/>
      <c r="E52" s="55"/>
      <c r="F52" s="55"/>
      <c r="G52" s="55"/>
      <c r="H52" s="55"/>
      <c r="I52" s="55"/>
      <c r="J52" s="55"/>
      <c r="K52" s="55"/>
      <c r="L52" s="48"/>
      <c r="M52" s="48"/>
      <c r="N52" s="48"/>
      <c r="O52" s="48"/>
      <c r="P52" s="48"/>
      <c r="Q52" s="50">
        <f t="shared" si="19"/>
        <v>0</v>
      </c>
      <c r="R52" s="57">
        <f t="shared" si="20"/>
        <v>0</v>
      </c>
      <c r="S52" s="52" t="e">
        <f t="shared" si="17"/>
        <v>#DIV/0!</v>
      </c>
      <c r="T52" s="53" t="e">
        <f t="shared" si="18"/>
        <v>#DIV/0!</v>
      </c>
    </row>
    <row r="53" spans="1:20" ht="22.5" x14ac:dyDescent="0.3">
      <c r="A53" s="99"/>
      <c r="B53" s="58"/>
      <c r="C53" s="55"/>
      <c r="D53" s="55"/>
      <c r="E53" s="55"/>
      <c r="F53" s="55"/>
      <c r="G53" s="55"/>
      <c r="H53" s="55"/>
      <c r="I53" s="55"/>
      <c r="J53" s="55"/>
      <c r="K53" s="55"/>
      <c r="L53" s="48"/>
      <c r="M53" s="48"/>
      <c r="N53" s="48"/>
      <c r="O53" s="48"/>
      <c r="P53" s="48"/>
      <c r="Q53" s="50">
        <f t="shared" si="19"/>
        <v>0</v>
      </c>
      <c r="R53" s="57">
        <f t="shared" si="20"/>
        <v>0</v>
      </c>
      <c r="S53" s="52" t="e">
        <f t="shared" si="17"/>
        <v>#DIV/0!</v>
      </c>
      <c r="T53" s="53" t="e">
        <f t="shared" si="18"/>
        <v>#DIV/0!</v>
      </c>
    </row>
    <row r="54" spans="1:20" ht="22.5" x14ac:dyDescent="0.3">
      <c r="A54" s="99"/>
      <c r="B54" s="58"/>
      <c r="C54" s="55"/>
      <c r="D54" s="55"/>
      <c r="E54" s="55"/>
      <c r="F54" s="55"/>
      <c r="G54" s="55"/>
      <c r="H54" s="55"/>
      <c r="I54" s="55"/>
      <c r="J54" s="55"/>
      <c r="K54" s="55"/>
      <c r="L54" s="48"/>
      <c r="M54" s="48"/>
      <c r="N54" s="48"/>
      <c r="O54" s="48"/>
      <c r="P54" s="48"/>
      <c r="Q54" s="50">
        <f t="shared" si="19"/>
        <v>0</v>
      </c>
      <c r="R54" s="57">
        <f t="shared" si="20"/>
        <v>0</v>
      </c>
      <c r="S54" s="52" t="e">
        <f t="shared" si="17"/>
        <v>#DIV/0!</v>
      </c>
      <c r="T54" s="53" t="e">
        <f t="shared" si="18"/>
        <v>#DIV/0!</v>
      </c>
    </row>
    <row r="55" spans="1:20" ht="22.5" x14ac:dyDescent="0.3">
      <c r="A55" s="99"/>
      <c r="B55" s="58"/>
      <c r="C55" s="55"/>
      <c r="D55" s="55"/>
      <c r="E55" s="55"/>
      <c r="F55" s="55"/>
      <c r="G55" s="55"/>
      <c r="H55" s="55"/>
      <c r="I55" s="55"/>
      <c r="J55" s="55"/>
      <c r="K55" s="55"/>
      <c r="L55" s="48"/>
      <c r="M55" s="48"/>
      <c r="N55" s="48"/>
      <c r="O55" s="48"/>
      <c r="P55" s="48"/>
      <c r="Q55" s="50">
        <f t="shared" si="19"/>
        <v>0</v>
      </c>
      <c r="R55" s="57">
        <f t="shared" si="20"/>
        <v>0</v>
      </c>
      <c r="S55" s="52" t="e">
        <f t="shared" si="17"/>
        <v>#DIV/0!</v>
      </c>
      <c r="T55" s="53" t="e">
        <f t="shared" si="18"/>
        <v>#DIV/0!</v>
      </c>
    </row>
    <row r="56" spans="1:20" ht="22.5" x14ac:dyDescent="0.3">
      <c r="A56" s="99"/>
      <c r="B56" s="58"/>
      <c r="C56" s="59"/>
      <c r="D56" s="59"/>
      <c r="E56" s="59"/>
      <c r="F56" s="59"/>
      <c r="G56" s="59"/>
      <c r="H56" s="59"/>
      <c r="I56" s="59"/>
      <c r="J56" s="59"/>
      <c r="K56" s="59"/>
      <c r="L56" s="60"/>
      <c r="M56" s="60"/>
      <c r="N56" s="60"/>
      <c r="O56" s="60"/>
      <c r="P56" s="60"/>
      <c r="Q56" s="50">
        <f>SUM(C56:P56)</f>
        <v>0</v>
      </c>
      <c r="R56" s="57">
        <f>COUNT(C56:P56)*3</f>
        <v>0</v>
      </c>
      <c r="S56" s="52" t="e">
        <f t="shared" si="17"/>
        <v>#DIV/0!</v>
      </c>
      <c r="T56" s="53" t="e">
        <f t="shared" si="18"/>
        <v>#DIV/0!</v>
      </c>
    </row>
    <row r="57" spans="1:20" ht="23.25" thickBot="1" x14ac:dyDescent="0.35">
      <c r="A57" s="100"/>
      <c r="B57" s="61" t="s">
        <v>65</v>
      </c>
      <c r="C57" s="62">
        <f t="shared" ref="C57:H57" si="21">SUM(C47:C56)</f>
        <v>1479</v>
      </c>
      <c r="D57" s="63">
        <f t="shared" si="21"/>
        <v>0</v>
      </c>
      <c r="E57" s="63">
        <f t="shared" si="21"/>
        <v>0</v>
      </c>
      <c r="F57" s="63">
        <f t="shared" si="21"/>
        <v>0</v>
      </c>
      <c r="G57" s="63">
        <f t="shared" si="21"/>
        <v>0</v>
      </c>
      <c r="H57" s="63">
        <f t="shared" si="21"/>
        <v>0</v>
      </c>
      <c r="I57" s="63">
        <f t="shared" ref="I57:K57" si="22">SUM(I47:I56)</f>
        <v>0</v>
      </c>
      <c r="J57" s="63">
        <f t="shared" si="22"/>
        <v>0</v>
      </c>
      <c r="K57" s="63">
        <f t="shared" si="22"/>
        <v>0</v>
      </c>
      <c r="L57" s="63">
        <f>SUM(L47:L56)</f>
        <v>0</v>
      </c>
      <c r="M57" s="63">
        <f>SUM(M47:M56)</f>
        <v>0</v>
      </c>
      <c r="N57" s="63">
        <f>SUM(N47:N56)</f>
        <v>0</v>
      </c>
      <c r="O57" s="63">
        <f>SUM(O47:O56)</f>
        <v>0</v>
      </c>
      <c r="P57" s="63">
        <f t="shared" ref="P57:R57" si="23">SUM(P47:P56)</f>
        <v>0</v>
      </c>
      <c r="Q57" s="64">
        <f t="shared" si="23"/>
        <v>1479</v>
      </c>
      <c r="R57" s="65">
        <f t="shared" si="23"/>
        <v>9</v>
      </c>
      <c r="S57" s="66">
        <f>ROUND((Q57/R57),1)</f>
        <v>164.3</v>
      </c>
      <c r="T57" s="67" t="e">
        <f>SUM(T47:T56)</f>
        <v>#DIV/0!</v>
      </c>
    </row>
    <row r="58" spans="1:20" ht="23.25" thickTop="1" x14ac:dyDescent="0.3">
      <c r="A58" s="98" t="s">
        <v>82</v>
      </c>
      <c r="B58" s="47" t="s">
        <v>120</v>
      </c>
      <c r="C58" s="48">
        <v>515</v>
      </c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50">
        <f>SUM(C58:P58)</f>
        <v>515</v>
      </c>
      <c r="R58" s="51">
        <f>COUNT(C58:P58)*3</f>
        <v>3</v>
      </c>
      <c r="S58" s="52">
        <f>ROUND((Q58/R58),1)</f>
        <v>171.7</v>
      </c>
      <c r="T58" s="53">
        <f>ROUNDDOWN(+S58-190,1)</f>
        <v>-18.3</v>
      </c>
    </row>
    <row r="59" spans="1:20" ht="22.5" x14ac:dyDescent="0.3">
      <c r="A59" s="99"/>
      <c r="B59" s="54" t="s">
        <v>119</v>
      </c>
      <c r="C59" s="55">
        <v>545</v>
      </c>
      <c r="D59" s="56"/>
      <c r="E59" s="56"/>
      <c r="F59" s="56"/>
      <c r="G59" s="56"/>
      <c r="H59" s="56"/>
      <c r="I59" s="56"/>
      <c r="J59" s="56"/>
      <c r="K59" s="56"/>
      <c r="L59" s="49"/>
      <c r="M59" s="49"/>
      <c r="N59" s="49"/>
      <c r="O59" s="49"/>
      <c r="P59" s="49"/>
      <c r="Q59" s="50">
        <f>SUM(C59:P59)</f>
        <v>545</v>
      </c>
      <c r="R59" s="57">
        <f t="shared" ref="R59" si="24">COUNT(C59:K59)*3</f>
        <v>3</v>
      </c>
      <c r="S59" s="52">
        <f t="shared" ref="S59:S67" si="25">ROUND((Q59/R59),1)</f>
        <v>181.7</v>
      </c>
      <c r="T59" s="53">
        <f t="shared" ref="T59:T67" si="26">ROUNDDOWN(+S59-190,1)</f>
        <v>-8.3000000000000007</v>
      </c>
    </row>
    <row r="60" spans="1:20" ht="22.5" x14ac:dyDescent="0.3">
      <c r="A60" s="99"/>
      <c r="B60" s="54" t="s">
        <v>121</v>
      </c>
      <c r="C60" s="55">
        <v>528</v>
      </c>
      <c r="D60" s="56"/>
      <c r="E60" s="56"/>
      <c r="F60" s="56"/>
      <c r="G60" s="56"/>
      <c r="H60" s="56"/>
      <c r="I60" s="56"/>
      <c r="J60" s="56"/>
      <c r="K60" s="56"/>
      <c r="L60" s="49"/>
      <c r="M60" s="49"/>
      <c r="N60" s="49"/>
      <c r="O60" s="49"/>
      <c r="P60" s="49"/>
      <c r="Q60" s="50">
        <f>SUM(C60:P60)</f>
        <v>528</v>
      </c>
      <c r="R60" s="57">
        <f>COUNT(C60:P60)*3</f>
        <v>3</v>
      </c>
      <c r="S60" s="52">
        <f t="shared" si="25"/>
        <v>176</v>
      </c>
      <c r="T60" s="53">
        <f t="shared" si="26"/>
        <v>-14</v>
      </c>
    </row>
    <row r="61" spans="1:20" ht="22.5" x14ac:dyDescent="0.3">
      <c r="A61" s="99"/>
      <c r="B61" s="54"/>
      <c r="C61" s="55"/>
      <c r="D61" s="56"/>
      <c r="E61" s="56"/>
      <c r="F61" s="56"/>
      <c r="G61" s="56"/>
      <c r="H61" s="56"/>
      <c r="I61" s="56"/>
      <c r="J61" s="56"/>
      <c r="K61" s="56"/>
      <c r="L61" s="49"/>
      <c r="M61" s="49"/>
      <c r="N61" s="49"/>
      <c r="O61" s="49"/>
      <c r="P61" s="49"/>
      <c r="Q61" s="50">
        <f>SUM(C61:P61)</f>
        <v>0</v>
      </c>
      <c r="R61" s="57">
        <f t="shared" ref="R61:R66" si="27">COUNT(C61:K61)*3</f>
        <v>0</v>
      </c>
      <c r="S61" s="52" t="e">
        <f t="shared" si="25"/>
        <v>#DIV/0!</v>
      </c>
      <c r="T61" s="53" t="e">
        <f t="shared" si="26"/>
        <v>#DIV/0!</v>
      </c>
    </row>
    <row r="62" spans="1:20" ht="22.5" x14ac:dyDescent="0.3">
      <c r="A62" s="99"/>
      <c r="B62" s="58"/>
      <c r="C62" s="55"/>
      <c r="D62" s="55"/>
      <c r="E62" s="55"/>
      <c r="F62" s="55"/>
      <c r="G62" s="55"/>
      <c r="H62" s="55"/>
      <c r="I62" s="55"/>
      <c r="J62" s="55"/>
      <c r="K62" s="55"/>
      <c r="L62" s="48"/>
      <c r="M62" s="48"/>
      <c r="N62" s="48"/>
      <c r="O62" s="48"/>
      <c r="P62" s="48"/>
      <c r="Q62" s="50">
        <f t="shared" ref="Q62:Q66" si="28">SUM(C62:K62)</f>
        <v>0</v>
      </c>
      <c r="R62" s="57">
        <f t="shared" si="27"/>
        <v>0</v>
      </c>
      <c r="S62" s="52" t="e">
        <f t="shared" si="25"/>
        <v>#DIV/0!</v>
      </c>
      <c r="T62" s="53" t="e">
        <f t="shared" si="26"/>
        <v>#DIV/0!</v>
      </c>
    </row>
    <row r="63" spans="1:20" ht="22.5" x14ac:dyDescent="0.3">
      <c r="A63" s="99"/>
      <c r="B63" s="58"/>
      <c r="C63" s="55"/>
      <c r="D63" s="55"/>
      <c r="E63" s="55"/>
      <c r="F63" s="55"/>
      <c r="G63" s="55"/>
      <c r="H63" s="55"/>
      <c r="I63" s="55"/>
      <c r="J63" s="55"/>
      <c r="K63" s="55"/>
      <c r="L63" s="48"/>
      <c r="M63" s="48"/>
      <c r="N63" s="48"/>
      <c r="O63" s="48"/>
      <c r="P63" s="48"/>
      <c r="Q63" s="50">
        <f t="shared" si="28"/>
        <v>0</v>
      </c>
      <c r="R63" s="57">
        <f t="shared" si="27"/>
        <v>0</v>
      </c>
      <c r="S63" s="52" t="e">
        <f t="shared" si="25"/>
        <v>#DIV/0!</v>
      </c>
      <c r="T63" s="53" t="e">
        <f t="shared" si="26"/>
        <v>#DIV/0!</v>
      </c>
    </row>
    <row r="64" spans="1:20" ht="22.5" x14ac:dyDescent="0.3">
      <c r="A64" s="99"/>
      <c r="B64" s="58"/>
      <c r="C64" s="55"/>
      <c r="D64" s="55"/>
      <c r="E64" s="55"/>
      <c r="F64" s="55"/>
      <c r="G64" s="55"/>
      <c r="H64" s="55"/>
      <c r="I64" s="55"/>
      <c r="J64" s="55"/>
      <c r="K64" s="55"/>
      <c r="L64" s="48"/>
      <c r="M64" s="48"/>
      <c r="N64" s="48"/>
      <c r="O64" s="48"/>
      <c r="P64" s="48"/>
      <c r="Q64" s="50">
        <f t="shared" si="28"/>
        <v>0</v>
      </c>
      <c r="R64" s="57">
        <f t="shared" si="27"/>
        <v>0</v>
      </c>
      <c r="S64" s="52" t="e">
        <f t="shared" si="25"/>
        <v>#DIV/0!</v>
      </c>
      <c r="T64" s="53" t="e">
        <f t="shared" si="26"/>
        <v>#DIV/0!</v>
      </c>
    </row>
    <row r="65" spans="1:20" ht="22.5" x14ac:dyDescent="0.3">
      <c r="A65" s="99"/>
      <c r="B65" s="58"/>
      <c r="C65" s="55"/>
      <c r="D65" s="55"/>
      <c r="E65" s="55"/>
      <c r="F65" s="55"/>
      <c r="G65" s="55"/>
      <c r="H65" s="55"/>
      <c r="I65" s="55"/>
      <c r="J65" s="55"/>
      <c r="K65" s="55"/>
      <c r="L65" s="48"/>
      <c r="M65" s="48"/>
      <c r="N65" s="48"/>
      <c r="O65" s="48"/>
      <c r="P65" s="48"/>
      <c r="Q65" s="50">
        <f t="shared" si="28"/>
        <v>0</v>
      </c>
      <c r="R65" s="57">
        <f t="shared" si="27"/>
        <v>0</v>
      </c>
      <c r="S65" s="52" t="e">
        <f t="shared" si="25"/>
        <v>#DIV/0!</v>
      </c>
      <c r="T65" s="53" t="e">
        <f t="shared" si="26"/>
        <v>#DIV/0!</v>
      </c>
    </row>
    <row r="66" spans="1:20" ht="22.5" x14ac:dyDescent="0.3">
      <c r="A66" s="99"/>
      <c r="B66" s="58"/>
      <c r="C66" s="55"/>
      <c r="D66" s="55"/>
      <c r="E66" s="55"/>
      <c r="F66" s="55"/>
      <c r="G66" s="55"/>
      <c r="H66" s="55"/>
      <c r="I66" s="55"/>
      <c r="J66" s="55"/>
      <c r="K66" s="55"/>
      <c r="L66" s="48"/>
      <c r="M66" s="48"/>
      <c r="N66" s="48"/>
      <c r="O66" s="48"/>
      <c r="P66" s="48"/>
      <c r="Q66" s="50">
        <f t="shared" si="28"/>
        <v>0</v>
      </c>
      <c r="R66" s="57">
        <f t="shared" si="27"/>
        <v>0</v>
      </c>
      <c r="S66" s="52" t="e">
        <f t="shared" si="25"/>
        <v>#DIV/0!</v>
      </c>
      <c r="T66" s="53" t="e">
        <f t="shared" si="26"/>
        <v>#DIV/0!</v>
      </c>
    </row>
    <row r="67" spans="1:20" ht="22.5" x14ac:dyDescent="0.3">
      <c r="A67" s="99"/>
      <c r="B67" s="58"/>
      <c r="C67" s="59"/>
      <c r="D67" s="59"/>
      <c r="E67" s="59"/>
      <c r="F67" s="59"/>
      <c r="G67" s="59"/>
      <c r="H67" s="59"/>
      <c r="I67" s="59"/>
      <c r="J67" s="59"/>
      <c r="K67" s="59"/>
      <c r="L67" s="60"/>
      <c r="M67" s="60"/>
      <c r="N67" s="60"/>
      <c r="O67" s="60"/>
      <c r="P67" s="60"/>
      <c r="Q67" s="50">
        <f>SUM(C67:P67)</f>
        <v>0</v>
      </c>
      <c r="R67" s="57">
        <f>COUNT(C67:P67)*3</f>
        <v>0</v>
      </c>
      <c r="S67" s="52" t="e">
        <f t="shared" si="25"/>
        <v>#DIV/0!</v>
      </c>
      <c r="T67" s="53" t="e">
        <f t="shared" si="26"/>
        <v>#DIV/0!</v>
      </c>
    </row>
    <row r="68" spans="1:20" ht="23.25" thickBot="1" x14ac:dyDescent="0.35">
      <c r="A68" s="100"/>
      <c r="B68" s="61" t="s">
        <v>65</v>
      </c>
      <c r="C68" s="62">
        <f t="shared" ref="C68:H68" si="29">SUM(C58:C67)</f>
        <v>1588</v>
      </c>
      <c r="D68" s="63">
        <f t="shared" si="29"/>
        <v>0</v>
      </c>
      <c r="E68" s="63">
        <f t="shared" si="29"/>
        <v>0</v>
      </c>
      <c r="F68" s="63">
        <f t="shared" si="29"/>
        <v>0</v>
      </c>
      <c r="G68" s="63">
        <f t="shared" si="29"/>
        <v>0</v>
      </c>
      <c r="H68" s="63">
        <f t="shared" si="29"/>
        <v>0</v>
      </c>
      <c r="I68" s="63">
        <f t="shared" ref="I68:K68" si="30">SUM(I58:I67)</f>
        <v>0</v>
      </c>
      <c r="J68" s="63">
        <f t="shared" si="30"/>
        <v>0</v>
      </c>
      <c r="K68" s="63">
        <f t="shared" si="30"/>
        <v>0</v>
      </c>
      <c r="L68" s="63">
        <f>SUM(L58:L67)</f>
        <v>0</v>
      </c>
      <c r="M68" s="63">
        <f>SUM(M58:M67)</f>
        <v>0</v>
      </c>
      <c r="N68" s="63">
        <f>SUM(N58:N67)</f>
        <v>0</v>
      </c>
      <c r="O68" s="63">
        <f>SUM(O58:O67)</f>
        <v>0</v>
      </c>
      <c r="P68" s="63">
        <f t="shared" ref="P68:R68" si="31">SUM(P58:P67)</f>
        <v>0</v>
      </c>
      <c r="Q68" s="64">
        <f t="shared" si="31"/>
        <v>1588</v>
      </c>
      <c r="R68" s="65">
        <f t="shared" si="31"/>
        <v>9</v>
      </c>
      <c r="S68" s="66">
        <f>ROUND((Q68/R68),1)</f>
        <v>176.4</v>
      </c>
      <c r="T68" s="67" t="e">
        <f>SUM(T58:T67)</f>
        <v>#DIV/0!</v>
      </c>
    </row>
    <row r="71" spans="1:20" ht="26.25" thickBot="1" x14ac:dyDescent="0.35">
      <c r="A71" s="84" t="s">
        <v>56</v>
      </c>
      <c r="B71" s="84"/>
      <c r="C71" s="85" t="s">
        <v>67</v>
      </c>
      <c r="D71" s="85"/>
      <c r="E71" s="85"/>
      <c r="F71" s="85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40"/>
      <c r="R71" s="41"/>
      <c r="S71" s="42"/>
      <c r="T71" s="43"/>
    </row>
    <row r="72" spans="1:20" ht="22.5" x14ac:dyDescent="0.3">
      <c r="A72" s="86" t="s">
        <v>58</v>
      </c>
      <c r="B72" s="88" t="s">
        <v>59</v>
      </c>
      <c r="C72" s="90" t="s">
        <v>60</v>
      </c>
      <c r="D72" s="91"/>
      <c r="E72" s="91"/>
      <c r="F72" s="91"/>
      <c r="G72" s="91"/>
      <c r="H72" s="91"/>
      <c r="I72" s="91"/>
      <c r="J72" s="91"/>
      <c r="K72" s="91"/>
      <c r="L72" s="44"/>
      <c r="M72" s="44"/>
      <c r="N72" s="44"/>
      <c r="O72" s="44"/>
      <c r="P72" s="44"/>
      <c r="Q72" s="92" t="s">
        <v>61</v>
      </c>
      <c r="R72" s="94" t="s">
        <v>62</v>
      </c>
      <c r="S72" s="96" t="s">
        <v>63</v>
      </c>
      <c r="T72" s="88" t="s">
        <v>64</v>
      </c>
    </row>
    <row r="73" spans="1:20" ht="23.25" thickBot="1" x14ac:dyDescent="0.35">
      <c r="A73" s="87"/>
      <c r="B73" s="89"/>
      <c r="C73" s="45">
        <v>1</v>
      </c>
      <c r="D73" s="46">
        <v>2</v>
      </c>
      <c r="E73" s="46">
        <v>3</v>
      </c>
      <c r="F73" s="46">
        <v>4</v>
      </c>
      <c r="G73" s="46">
        <v>5</v>
      </c>
      <c r="H73" s="46">
        <v>6</v>
      </c>
      <c r="I73" s="46">
        <v>7</v>
      </c>
      <c r="J73" s="46">
        <v>8</v>
      </c>
      <c r="K73" s="46">
        <v>9</v>
      </c>
      <c r="L73" s="46">
        <v>10</v>
      </c>
      <c r="M73" s="46">
        <v>11</v>
      </c>
      <c r="N73" s="46">
        <v>12</v>
      </c>
      <c r="O73" s="46">
        <v>13</v>
      </c>
      <c r="P73" s="46">
        <v>14</v>
      </c>
      <c r="Q73" s="93"/>
      <c r="R73" s="95"/>
      <c r="S73" s="97"/>
      <c r="T73" s="89"/>
    </row>
    <row r="74" spans="1:20" ht="23.25" thickTop="1" x14ac:dyDescent="0.3">
      <c r="A74" s="98" t="s">
        <v>75</v>
      </c>
      <c r="B74" s="47" t="s">
        <v>122</v>
      </c>
      <c r="C74" s="48">
        <v>588</v>
      </c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50">
        <f>SUM(C74:P74)</f>
        <v>588</v>
      </c>
      <c r="R74" s="51">
        <f>COUNT(C74:P74)*3</f>
        <v>3</v>
      </c>
      <c r="S74" s="52">
        <f>ROUND((Q74/R74),1)</f>
        <v>196</v>
      </c>
      <c r="T74" s="53">
        <f>ROUNDDOWN(+S74-190,1)</f>
        <v>6</v>
      </c>
    </row>
    <row r="75" spans="1:20" ht="22.5" x14ac:dyDescent="0.3">
      <c r="A75" s="99"/>
      <c r="B75" s="54" t="s">
        <v>123</v>
      </c>
      <c r="C75" s="55">
        <v>417</v>
      </c>
      <c r="D75" s="56"/>
      <c r="E75" s="56"/>
      <c r="F75" s="56"/>
      <c r="G75" s="56"/>
      <c r="H75" s="56"/>
      <c r="I75" s="56"/>
      <c r="J75" s="56"/>
      <c r="K75" s="56"/>
      <c r="L75" s="49"/>
      <c r="M75" s="49"/>
      <c r="N75" s="49"/>
      <c r="O75" s="49"/>
      <c r="P75" s="49"/>
      <c r="Q75" s="50">
        <f>SUM(C75:P75)</f>
        <v>417</v>
      </c>
      <c r="R75" s="57">
        <f>COUNT(C75:P75)*3</f>
        <v>3</v>
      </c>
      <c r="S75" s="52">
        <f t="shared" ref="S75:S83" si="32">ROUND((Q75/R75),1)</f>
        <v>139</v>
      </c>
      <c r="T75" s="53">
        <f t="shared" ref="T75:T83" si="33">ROUNDDOWN(+S75-190,1)</f>
        <v>-51</v>
      </c>
    </row>
    <row r="76" spans="1:20" ht="22.5" x14ac:dyDescent="0.3">
      <c r="A76" s="99"/>
      <c r="B76" s="54" t="s">
        <v>124</v>
      </c>
      <c r="C76" s="55">
        <v>388</v>
      </c>
      <c r="D76" s="56"/>
      <c r="E76" s="56"/>
      <c r="F76" s="56"/>
      <c r="G76" s="56"/>
      <c r="H76" s="56"/>
      <c r="I76" s="56"/>
      <c r="J76" s="56"/>
      <c r="K76" s="56"/>
      <c r="L76" s="49"/>
      <c r="M76" s="49"/>
      <c r="N76" s="49"/>
      <c r="O76" s="49"/>
      <c r="P76" s="49"/>
      <c r="Q76" s="50">
        <f>SUM(C76:P76)</f>
        <v>388</v>
      </c>
      <c r="R76" s="57">
        <f>COUNT(C76:P76)*3</f>
        <v>3</v>
      </c>
      <c r="S76" s="52">
        <f t="shared" si="32"/>
        <v>129.30000000000001</v>
      </c>
      <c r="T76" s="53">
        <f t="shared" si="33"/>
        <v>-60.7</v>
      </c>
    </row>
    <row r="77" spans="1:20" ht="22.5" x14ac:dyDescent="0.3">
      <c r="A77" s="99"/>
      <c r="B77" s="54"/>
      <c r="C77" s="55"/>
      <c r="D77" s="56"/>
      <c r="E77" s="56"/>
      <c r="F77" s="56"/>
      <c r="G77" s="56"/>
      <c r="H77" s="56"/>
      <c r="I77" s="56"/>
      <c r="J77" s="56"/>
      <c r="K77" s="56"/>
      <c r="L77" s="49"/>
      <c r="M77" s="49"/>
      <c r="N77" s="49"/>
      <c r="O77" s="49"/>
      <c r="P77" s="49"/>
      <c r="Q77" s="50">
        <f>SUM(C77:P77)</f>
        <v>0</v>
      </c>
      <c r="R77" s="57">
        <f t="shared" ref="R77:R82" si="34">COUNT(C77:K77)*3</f>
        <v>0</v>
      </c>
      <c r="S77" s="52" t="e">
        <f t="shared" si="32"/>
        <v>#DIV/0!</v>
      </c>
      <c r="T77" s="53" t="e">
        <f t="shared" si="33"/>
        <v>#DIV/0!</v>
      </c>
    </row>
    <row r="78" spans="1:20" ht="22.5" x14ac:dyDescent="0.3">
      <c r="A78" s="99"/>
      <c r="B78" s="58"/>
      <c r="C78" s="55"/>
      <c r="D78" s="55"/>
      <c r="E78" s="55"/>
      <c r="F78" s="55"/>
      <c r="G78" s="55"/>
      <c r="H78" s="55"/>
      <c r="I78" s="55"/>
      <c r="J78" s="55"/>
      <c r="K78" s="55"/>
      <c r="L78" s="48"/>
      <c r="M78" s="48"/>
      <c r="N78" s="48"/>
      <c r="O78" s="48"/>
      <c r="P78" s="48"/>
      <c r="Q78" s="50">
        <f t="shared" ref="Q78:Q82" si="35">SUM(C78:K78)</f>
        <v>0</v>
      </c>
      <c r="R78" s="57">
        <f t="shared" si="34"/>
        <v>0</v>
      </c>
      <c r="S78" s="52" t="e">
        <f t="shared" si="32"/>
        <v>#DIV/0!</v>
      </c>
      <c r="T78" s="53" t="e">
        <f t="shared" si="33"/>
        <v>#DIV/0!</v>
      </c>
    </row>
    <row r="79" spans="1:20" ht="22.5" x14ac:dyDescent="0.3">
      <c r="A79" s="99"/>
      <c r="B79" s="58"/>
      <c r="C79" s="55"/>
      <c r="D79" s="55"/>
      <c r="E79" s="55"/>
      <c r="F79" s="55"/>
      <c r="G79" s="55"/>
      <c r="H79" s="55"/>
      <c r="I79" s="55"/>
      <c r="J79" s="55"/>
      <c r="K79" s="55"/>
      <c r="L79" s="48"/>
      <c r="M79" s="48"/>
      <c r="N79" s="48"/>
      <c r="O79" s="48"/>
      <c r="P79" s="48"/>
      <c r="Q79" s="50">
        <f t="shared" si="35"/>
        <v>0</v>
      </c>
      <c r="R79" s="57">
        <f t="shared" si="34"/>
        <v>0</v>
      </c>
      <c r="S79" s="52" t="e">
        <f t="shared" si="32"/>
        <v>#DIV/0!</v>
      </c>
      <c r="T79" s="53" t="e">
        <f t="shared" si="33"/>
        <v>#DIV/0!</v>
      </c>
    </row>
    <row r="80" spans="1:20" ht="22.5" x14ac:dyDescent="0.3">
      <c r="A80" s="99"/>
      <c r="B80" s="58"/>
      <c r="C80" s="55"/>
      <c r="D80" s="55"/>
      <c r="E80" s="55"/>
      <c r="F80" s="55"/>
      <c r="G80" s="55"/>
      <c r="H80" s="55"/>
      <c r="I80" s="55"/>
      <c r="J80" s="55"/>
      <c r="K80" s="55"/>
      <c r="L80" s="48"/>
      <c r="M80" s="48"/>
      <c r="N80" s="48"/>
      <c r="O80" s="48"/>
      <c r="P80" s="48"/>
      <c r="Q80" s="50">
        <f t="shared" si="35"/>
        <v>0</v>
      </c>
      <c r="R80" s="57">
        <f t="shared" si="34"/>
        <v>0</v>
      </c>
      <c r="S80" s="52" t="e">
        <f t="shared" si="32"/>
        <v>#DIV/0!</v>
      </c>
      <c r="T80" s="53" t="e">
        <f t="shared" si="33"/>
        <v>#DIV/0!</v>
      </c>
    </row>
    <row r="81" spans="1:20" ht="22.5" x14ac:dyDescent="0.3">
      <c r="A81" s="99"/>
      <c r="B81" s="58"/>
      <c r="C81" s="55"/>
      <c r="D81" s="55"/>
      <c r="E81" s="55"/>
      <c r="F81" s="55"/>
      <c r="G81" s="55"/>
      <c r="H81" s="55"/>
      <c r="I81" s="55"/>
      <c r="J81" s="55"/>
      <c r="K81" s="55"/>
      <c r="L81" s="48"/>
      <c r="M81" s="48"/>
      <c r="N81" s="48"/>
      <c r="O81" s="48"/>
      <c r="P81" s="48"/>
      <c r="Q81" s="50">
        <f t="shared" si="35"/>
        <v>0</v>
      </c>
      <c r="R81" s="57">
        <f t="shared" si="34"/>
        <v>0</v>
      </c>
      <c r="S81" s="52" t="e">
        <f t="shared" si="32"/>
        <v>#DIV/0!</v>
      </c>
      <c r="T81" s="53" t="e">
        <f t="shared" si="33"/>
        <v>#DIV/0!</v>
      </c>
    </row>
    <row r="82" spans="1:20" ht="22.5" x14ac:dyDescent="0.3">
      <c r="A82" s="99"/>
      <c r="B82" s="58"/>
      <c r="C82" s="55"/>
      <c r="D82" s="55"/>
      <c r="E82" s="55"/>
      <c r="F82" s="55"/>
      <c r="G82" s="55"/>
      <c r="H82" s="55"/>
      <c r="I82" s="55"/>
      <c r="J82" s="55"/>
      <c r="K82" s="55"/>
      <c r="L82" s="48"/>
      <c r="M82" s="48"/>
      <c r="N82" s="48"/>
      <c r="O82" s="48"/>
      <c r="P82" s="48"/>
      <c r="Q82" s="50">
        <f t="shared" si="35"/>
        <v>0</v>
      </c>
      <c r="R82" s="57">
        <f t="shared" si="34"/>
        <v>0</v>
      </c>
      <c r="S82" s="52" t="e">
        <f t="shared" si="32"/>
        <v>#DIV/0!</v>
      </c>
      <c r="T82" s="53" t="e">
        <f t="shared" si="33"/>
        <v>#DIV/0!</v>
      </c>
    </row>
    <row r="83" spans="1:20" ht="22.5" x14ac:dyDescent="0.3">
      <c r="A83" s="99"/>
      <c r="B83" s="58"/>
      <c r="C83" s="59"/>
      <c r="D83" s="59"/>
      <c r="E83" s="59"/>
      <c r="F83" s="59"/>
      <c r="G83" s="59"/>
      <c r="H83" s="59"/>
      <c r="I83" s="59"/>
      <c r="J83" s="59"/>
      <c r="K83" s="59"/>
      <c r="L83" s="60"/>
      <c r="M83" s="60"/>
      <c r="N83" s="60"/>
      <c r="O83" s="60"/>
      <c r="P83" s="60"/>
      <c r="Q83" s="50">
        <f>SUM(C83:P83)</f>
        <v>0</v>
      </c>
      <c r="R83" s="57">
        <f>COUNT(C83:P83)*3</f>
        <v>0</v>
      </c>
      <c r="S83" s="52" t="e">
        <f t="shared" si="32"/>
        <v>#DIV/0!</v>
      </c>
      <c r="T83" s="53" t="e">
        <f t="shared" si="33"/>
        <v>#DIV/0!</v>
      </c>
    </row>
    <row r="84" spans="1:20" ht="23.25" thickBot="1" x14ac:dyDescent="0.35">
      <c r="A84" s="100"/>
      <c r="B84" s="61" t="s">
        <v>65</v>
      </c>
      <c r="C84" s="62">
        <f t="shared" ref="C84:H84" si="36">SUM(C74:C83)</f>
        <v>1393</v>
      </c>
      <c r="D84" s="63">
        <f t="shared" si="36"/>
        <v>0</v>
      </c>
      <c r="E84" s="63">
        <f t="shared" si="36"/>
        <v>0</v>
      </c>
      <c r="F84" s="63">
        <f t="shared" si="36"/>
        <v>0</v>
      </c>
      <c r="G84" s="63">
        <f t="shared" si="36"/>
        <v>0</v>
      </c>
      <c r="H84" s="63">
        <f t="shared" si="36"/>
        <v>0</v>
      </c>
      <c r="I84" s="63">
        <f t="shared" ref="I84:R84" si="37">SUM(I74:I83)</f>
        <v>0</v>
      </c>
      <c r="J84" s="63">
        <f t="shared" si="37"/>
        <v>0</v>
      </c>
      <c r="K84" s="63">
        <f t="shared" si="37"/>
        <v>0</v>
      </c>
      <c r="L84" s="63">
        <f>SUM(L74:L83)</f>
        <v>0</v>
      </c>
      <c r="M84" s="63">
        <f>SUM(M74:M83)</f>
        <v>0</v>
      </c>
      <c r="N84" s="63">
        <f>SUM(N74:N83)</f>
        <v>0</v>
      </c>
      <c r="O84" s="63">
        <f>SUM(O74:O83)</f>
        <v>0</v>
      </c>
      <c r="P84" s="63">
        <f t="shared" si="37"/>
        <v>0</v>
      </c>
      <c r="Q84" s="64">
        <f t="shared" si="37"/>
        <v>1393</v>
      </c>
      <c r="R84" s="65">
        <f t="shared" si="37"/>
        <v>9</v>
      </c>
      <c r="S84" s="66">
        <f>ROUND((Q84/R84),1)</f>
        <v>154.80000000000001</v>
      </c>
      <c r="T84" s="67" t="e">
        <f>SUM(T74:T83)</f>
        <v>#DIV/0!</v>
      </c>
    </row>
    <row r="86" spans="1:20" ht="26.25" thickBot="1" x14ac:dyDescent="0.35">
      <c r="A86" s="84" t="s">
        <v>56</v>
      </c>
      <c r="B86" s="84"/>
      <c r="C86" s="85" t="s">
        <v>68</v>
      </c>
      <c r="D86" s="85"/>
      <c r="E86" s="85"/>
      <c r="F86" s="85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40"/>
      <c r="R86" s="41"/>
      <c r="S86" s="42"/>
      <c r="T86" s="43"/>
    </row>
    <row r="87" spans="1:20" ht="22.5" x14ac:dyDescent="0.3">
      <c r="A87" s="86" t="s">
        <v>58</v>
      </c>
      <c r="B87" s="88" t="s">
        <v>59</v>
      </c>
      <c r="C87" s="90" t="s">
        <v>60</v>
      </c>
      <c r="D87" s="91"/>
      <c r="E87" s="91"/>
      <c r="F87" s="91"/>
      <c r="G87" s="91"/>
      <c r="H87" s="91"/>
      <c r="I87" s="91"/>
      <c r="J87" s="91"/>
      <c r="K87" s="91"/>
      <c r="L87" s="44"/>
      <c r="M87" s="44"/>
      <c r="N87" s="44"/>
      <c r="O87" s="44"/>
      <c r="P87" s="44"/>
      <c r="Q87" s="92" t="s">
        <v>61</v>
      </c>
      <c r="R87" s="94" t="s">
        <v>62</v>
      </c>
      <c r="S87" s="96" t="s">
        <v>63</v>
      </c>
      <c r="T87" s="88" t="s">
        <v>64</v>
      </c>
    </row>
    <row r="88" spans="1:20" ht="23.25" thickBot="1" x14ac:dyDescent="0.35">
      <c r="A88" s="87"/>
      <c r="B88" s="89"/>
      <c r="C88" s="45">
        <v>1</v>
      </c>
      <c r="D88" s="46">
        <v>2</v>
      </c>
      <c r="E88" s="46">
        <v>3</v>
      </c>
      <c r="F88" s="46">
        <v>4</v>
      </c>
      <c r="G88" s="46">
        <v>5</v>
      </c>
      <c r="H88" s="46">
        <v>6</v>
      </c>
      <c r="I88" s="46">
        <v>7</v>
      </c>
      <c r="J88" s="46">
        <v>8</v>
      </c>
      <c r="K88" s="46">
        <v>9</v>
      </c>
      <c r="L88" s="46">
        <v>10</v>
      </c>
      <c r="M88" s="46">
        <v>11</v>
      </c>
      <c r="N88" s="46">
        <v>12</v>
      </c>
      <c r="O88" s="46">
        <v>13</v>
      </c>
      <c r="P88" s="46">
        <v>14</v>
      </c>
      <c r="Q88" s="93"/>
      <c r="R88" s="95"/>
      <c r="S88" s="97"/>
      <c r="T88" s="89"/>
    </row>
    <row r="89" spans="1:20" ht="23.25" thickTop="1" x14ac:dyDescent="0.3">
      <c r="A89" s="98" t="s">
        <v>76</v>
      </c>
      <c r="B89" s="47" t="s">
        <v>125</v>
      </c>
      <c r="C89" s="48">
        <v>498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50">
        <f>SUM(C89:P89)</f>
        <v>498</v>
      </c>
      <c r="R89" s="51">
        <f>COUNT(C89:P89)*3</f>
        <v>3</v>
      </c>
      <c r="S89" s="52">
        <f>ROUND((Q89/R89),1)</f>
        <v>166</v>
      </c>
      <c r="T89" s="53">
        <f>ROUNDDOWN(+S89-190,1)</f>
        <v>-24</v>
      </c>
    </row>
    <row r="90" spans="1:20" ht="22.5" x14ac:dyDescent="0.3">
      <c r="A90" s="99"/>
      <c r="B90" s="54" t="s">
        <v>126</v>
      </c>
      <c r="C90" s="55">
        <v>505</v>
      </c>
      <c r="D90" s="56"/>
      <c r="E90" s="56"/>
      <c r="F90" s="56"/>
      <c r="G90" s="56"/>
      <c r="H90" s="56"/>
      <c r="I90" s="56"/>
      <c r="J90" s="56"/>
      <c r="K90" s="56"/>
      <c r="L90" s="49"/>
      <c r="M90" s="49"/>
      <c r="N90" s="49"/>
      <c r="O90" s="49"/>
      <c r="P90" s="49"/>
      <c r="Q90" s="50">
        <f>SUM(C90:P90)</f>
        <v>505</v>
      </c>
      <c r="R90" s="57">
        <f>COUNT(C90:K90)*3</f>
        <v>3</v>
      </c>
      <c r="S90" s="52">
        <f t="shared" ref="S90:S98" si="38">ROUND((Q90/R90),1)</f>
        <v>168.3</v>
      </c>
      <c r="T90" s="53">
        <f t="shared" ref="T90:T98" si="39">ROUNDDOWN(+S90-190,1)</f>
        <v>-21.7</v>
      </c>
    </row>
    <row r="91" spans="1:20" ht="22.5" x14ac:dyDescent="0.3">
      <c r="A91" s="99"/>
      <c r="B91" s="54" t="s">
        <v>127</v>
      </c>
      <c r="C91" s="55">
        <v>494</v>
      </c>
      <c r="D91" s="56"/>
      <c r="E91" s="56"/>
      <c r="F91" s="56"/>
      <c r="G91" s="56"/>
      <c r="H91" s="56"/>
      <c r="I91" s="56"/>
      <c r="J91" s="56"/>
      <c r="K91" s="56"/>
      <c r="L91" s="49"/>
      <c r="M91" s="49"/>
      <c r="N91" s="49"/>
      <c r="O91" s="49"/>
      <c r="P91" s="49"/>
      <c r="Q91" s="50">
        <f>SUM(C91:P91)</f>
        <v>494</v>
      </c>
      <c r="R91" s="57">
        <f>COUNT(C91:P91)*3</f>
        <v>3</v>
      </c>
      <c r="S91" s="52">
        <f t="shared" si="38"/>
        <v>164.7</v>
      </c>
      <c r="T91" s="53">
        <f t="shared" si="39"/>
        <v>-25.3</v>
      </c>
    </row>
    <row r="92" spans="1:20" ht="22.5" x14ac:dyDescent="0.3">
      <c r="A92" s="99"/>
      <c r="B92" s="54"/>
      <c r="C92" s="55"/>
      <c r="D92" s="56"/>
      <c r="E92" s="56"/>
      <c r="F92" s="56"/>
      <c r="G92" s="56"/>
      <c r="H92" s="56"/>
      <c r="I92" s="56"/>
      <c r="J92" s="56"/>
      <c r="K92" s="56"/>
      <c r="L92" s="49"/>
      <c r="M92" s="49"/>
      <c r="N92" s="49"/>
      <c r="O92" s="49"/>
      <c r="P92" s="49"/>
      <c r="Q92" s="50">
        <f>SUM(C92:P92)</f>
        <v>0</v>
      </c>
      <c r="R92" s="57">
        <f>COUNT(C92:P92)*3</f>
        <v>0</v>
      </c>
      <c r="S92" s="52" t="e">
        <f t="shared" si="38"/>
        <v>#DIV/0!</v>
      </c>
      <c r="T92" s="53" t="e">
        <f t="shared" si="39"/>
        <v>#DIV/0!</v>
      </c>
    </row>
    <row r="93" spans="1:20" ht="22.5" x14ac:dyDescent="0.3">
      <c r="A93" s="99"/>
      <c r="B93" s="58"/>
      <c r="C93" s="55"/>
      <c r="D93" s="55"/>
      <c r="E93" s="55"/>
      <c r="F93" s="55"/>
      <c r="G93" s="55"/>
      <c r="H93" s="55"/>
      <c r="I93" s="55"/>
      <c r="J93" s="55"/>
      <c r="K93" s="55"/>
      <c r="L93" s="48"/>
      <c r="M93" s="48"/>
      <c r="N93" s="48"/>
      <c r="O93" s="48"/>
      <c r="P93" s="48"/>
      <c r="Q93" s="50">
        <f t="shared" ref="Q93:Q97" si="40">SUM(C93:K93)</f>
        <v>0</v>
      </c>
      <c r="R93" s="57">
        <f t="shared" ref="R93:R97" si="41">COUNT(C93:K93)*3</f>
        <v>0</v>
      </c>
      <c r="S93" s="52" t="e">
        <f t="shared" si="38"/>
        <v>#DIV/0!</v>
      </c>
      <c r="T93" s="53" t="e">
        <f t="shared" si="39"/>
        <v>#DIV/0!</v>
      </c>
    </row>
    <row r="94" spans="1:20" ht="22.5" x14ac:dyDescent="0.3">
      <c r="A94" s="99"/>
      <c r="B94" s="58"/>
      <c r="C94" s="55"/>
      <c r="D94" s="55"/>
      <c r="E94" s="55"/>
      <c r="F94" s="55"/>
      <c r="G94" s="55"/>
      <c r="H94" s="55"/>
      <c r="I94" s="55"/>
      <c r="J94" s="55"/>
      <c r="K94" s="55"/>
      <c r="L94" s="48"/>
      <c r="M94" s="48"/>
      <c r="N94" s="48"/>
      <c r="O94" s="48"/>
      <c r="P94" s="48"/>
      <c r="Q94" s="50">
        <f t="shared" si="40"/>
        <v>0</v>
      </c>
      <c r="R94" s="57">
        <f t="shared" si="41"/>
        <v>0</v>
      </c>
      <c r="S94" s="52" t="e">
        <f t="shared" si="38"/>
        <v>#DIV/0!</v>
      </c>
      <c r="T94" s="53" t="e">
        <f t="shared" si="39"/>
        <v>#DIV/0!</v>
      </c>
    </row>
    <row r="95" spans="1:20" ht="22.5" x14ac:dyDescent="0.3">
      <c r="A95" s="99"/>
      <c r="B95" s="58"/>
      <c r="C95" s="55"/>
      <c r="D95" s="55"/>
      <c r="E95" s="55"/>
      <c r="F95" s="55"/>
      <c r="G95" s="55"/>
      <c r="H95" s="55"/>
      <c r="I95" s="55"/>
      <c r="J95" s="55"/>
      <c r="K95" s="55"/>
      <c r="L95" s="48"/>
      <c r="M95" s="48"/>
      <c r="N95" s="48"/>
      <c r="O95" s="48"/>
      <c r="P95" s="48"/>
      <c r="Q95" s="50">
        <f t="shared" si="40"/>
        <v>0</v>
      </c>
      <c r="R95" s="57">
        <f t="shared" si="41"/>
        <v>0</v>
      </c>
      <c r="S95" s="52" t="e">
        <f t="shared" si="38"/>
        <v>#DIV/0!</v>
      </c>
      <c r="T95" s="53" t="e">
        <f t="shared" si="39"/>
        <v>#DIV/0!</v>
      </c>
    </row>
    <row r="96" spans="1:20" ht="22.5" x14ac:dyDescent="0.3">
      <c r="A96" s="99"/>
      <c r="B96" s="58"/>
      <c r="C96" s="55"/>
      <c r="D96" s="55"/>
      <c r="E96" s="55"/>
      <c r="F96" s="55"/>
      <c r="G96" s="55"/>
      <c r="H96" s="55"/>
      <c r="I96" s="55"/>
      <c r="J96" s="55"/>
      <c r="K96" s="55"/>
      <c r="L96" s="48"/>
      <c r="M96" s="48"/>
      <c r="N96" s="48"/>
      <c r="O96" s="48"/>
      <c r="P96" s="48"/>
      <c r="Q96" s="50">
        <f t="shared" si="40"/>
        <v>0</v>
      </c>
      <c r="R96" s="57">
        <f t="shared" si="41"/>
        <v>0</v>
      </c>
      <c r="S96" s="52" t="e">
        <f t="shared" si="38"/>
        <v>#DIV/0!</v>
      </c>
      <c r="T96" s="53" t="e">
        <f t="shared" si="39"/>
        <v>#DIV/0!</v>
      </c>
    </row>
    <row r="97" spans="1:20" ht="22.5" x14ac:dyDescent="0.3">
      <c r="A97" s="99"/>
      <c r="B97" s="58"/>
      <c r="C97" s="55"/>
      <c r="D97" s="55"/>
      <c r="E97" s="55"/>
      <c r="F97" s="55"/>
      <c r="G97" s="55"/>
      <c r="H97" s="55"/>
      <c r="I97" s="55"/>
      <c r="J97" s="55"/>
      <c r="K97" s="55"/>
      <c r="L97" s="48"/>
      <c r="M97" s="48"/>
      <c r="N97" s="48"/>
      <c r="O97" s="48"/>
      <c r="P97" s="48"/>
      <c r="Q97" s="50">
        <f t="shared" si="40"/>
        <v>0</v>
      </c>
      <c r="R97" s="57">
        <f t="shared" si="41"/>
        <v>0</v>
      </c>
      <c r="S97" s="52" t="e">
        <f t="shared" si="38"/>
        <v>#DIV/0!</v>
      </c>
      <c r="T97" s="53" t="e">
        <f t="shared" si="39"/>
        <v>#DIV/0!</v>
      </c>
    </row>
    <row r="98" spans="1:20" ht="22.5" x14ac:dyDescent="0.3">
      <c r="A98" s="99"/>
      <c r="B98" s="58"/>
      <c r="C98" s="59"/>
      <c r="D98" s="59"/>
      <c r="E98" s="59"/>
      <c r="F98" s="59"/>
      <c r="G98" s="59"/>
      <c r="H98" s="59"/>
      <c r="I98" s="59"/>
      <c r="J98" s="59"/>
      <c r="K98" s="59"/>
      <c r="L98" s="60"/>
      <c r="M98" s="60"/>
      <c r="N98" s="60"/>
      <c r="O98" s="60"/>
      <c r="P98" s="60"/>
      <c r="Q98" s="50">
        <f>SUM(C98:P98)</f>
        <v>0</v>
      </c>
      <c r="R98" s="57">
        <f>COUNT(C98:P98)*3</f>
        <v>0</v>
      </c>
      <c r="S98" s="52" t="e">
        <f t="shared" si="38"/>
        <v>#DIV/0!</v>
      </c>
      <c r="T98" s="53" t="e">
        <f t="shared" si="39"/>
        <v>#DIV/0!</v>
      </c>
    </row>
    <row r="99" spans="1:20" ht="23.25" thickBot="1" x14ac:dyDescent="0.35">
      <c r="A99" s="100"/>
      <c r="B99" s="61" t="s">
        <v>65</v>
      </c>
      <c r="C99" s="62">
        <f t="shared" ref="C99:H99" si="42">SUM(C89:C98)</f>
        <v>1497</v>
      </c>
      <c r="D99" s="63">
        <f t="shared" si="42"/>
        <v>0</v>
      </c>
      <c r="E99" s="63">
        <f t="shared" si="42"/>
        <v>0</v>
      </c>
      <c r="F99" s="63">
        <f t="shared" si="42"/>
        <v>0</v>
      </c>
      <c r="G99" s="63">
        <f t="shared" si="42"/>
        <v>0</v>
      </c>
      <c r="H99" s="63">
        <f t="shared" si="42"/>
        <v>0</v>
      </c>
      <c r="I99" s="63">
        <f t="shared" ref="I99:R99" si="43">SUM(I89:I98)</f>
        <v>0</v>
      </c>
      <c r="J99" s="63">
        <f t="shared" si="43"/>
        <v>0</v>
      </c>
      <c r="K99" s="63">
        <f t="shared" si="43"/>
        <v>0</v>
      </c>
      <c r="L99" s="63">
        <f>SUM(L89:L98)</f>
        <v>0</v>
      </c>
      <c r="M99" s="63">
        <f>SUM(M89:M98)</f>
        <v>0</v>
      </c>
      <c r="N99" s="63">
        <f>SUM(N89:N98)</f>
        <v>0</v>
      </c>
      <c r="O99" s="63">
        <f>SUM(O89:O98)</f>
        <v>0</v>
      </c>
      <c r="P99" s="63">
        <f t="shared" si="43"/>
        <v>0</v>
      </c>
      <c r="Q99" s="64">
        <f t="shared" si="43"/>
        <v>1497</v>
      </c>
      <c r="R99" s="65">
        <f t="shared" si="43"/>
        <v>9</v>
      </c>
      <c r="S99" s="66">
        <f>ROUND((Q99/R99),1)</f>
        <v>166.3</v>
      </c>
      <c r="T99" s="67" t="e">
        <f>SUM(T89:T98)</f>
        <v>#DIV/0!</v>
      </c>
    </row>
    <row r="100" spans="1:20" ht="23.25" thickTop="1" x14ac:dyDescent="0.3">
      <c r="A100" s="98" t="s">
        <v>77</v>
      </c>
      <c r="B100" s="47" t="s">
        <v>128</v>
      </c>
      <c r="C100" s="48">
        <v>547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50">
        <f>SUM(C100:P100)</f>
        <v>547</v>
      </c>
      <c r="R100" s="51">
        <f>COUNT(C100:P100)*3</f>
        <v>3</v>
      </c>
      <c r="S100" s="52">
        <f>ROUND((Q100/R100),1)</f>
        <v>182.3</v>
      </c>
      <c r="T100" s="53">
        <f>ROUNDDOWN(+S100-190,1)</f>
        <v>-7.6</v>
      </c>
    </row>
    <row r="101" spans="1:20" ht="22.5" x14ac:dyDescent="0.3">
      <c r="A101" s="99"/>
      <c r="B101" s="54" t="s">
        <v>130</v>
      </c>
      <c r="C101" s="55">
        <v>540</v>
      </c>
      <c r="D101" s="56"/>
      <c r="E101" s="56"/>
      <c r="F101" s="56"/>
      <c r="G101" s="56"/>
      <c r="H101" s="56"/>
      <c r="I101" s="56"/>
      <c r="J101" s="56"/>
      <c r="K101" s="56"/>
      <c r="L101" s="49"/>
      <c r="M101" s="49"/>
      <c r="N101" s="49"/>
      <c r="O101" s="49"/>
      <c r="P101" s="49"/>
      <c r="Q101" s="50">
        <f>SUM(C101:P101)</f>
        <v>540</v>
      </c>
      <c r="R101" s="57">
        <f t="shared" ref="R101" si="44">COUNT(C101:K101)*3</f>
        <v>3</v>
      </c>
      <c r="S101" s="52">
        <f t="shared" ref="S101:S109" si="45">ROUND((Q101/R101),1)</f>
        <v>180</v>
      </c>
      <c r="T101" s="53">
        <f t="shared" ref="T101:T109" si="46">ROUNDDOWN(+S101-190,1)</f>
        <v>-10</v>
      </c>
    </row>
    <row r="102" spans="1:20" ht="22.5" x14ac:dyDescent="0.3">
      <c r="A102" s="99"/>
      <c r="B102" s="54" t="s">
        <v>129</v>
      </c>
      <c r="C102" s="55">
        <v>485</v>
      </c>
      <c r="D102" s="56"/>
      <c r="E102" s="56"/>
      <c r="F102" s="56"/>
      <c r="G102" s="56"/>
      <c r="H102" s="56"/>
      <c r="I102" s="56"/>
      <c r="J102" s="56"/>
      <c r="K102" s="56"/>
      <c r="L102" s="49"/>
      <c r="M102" s="49"/>
      <c r="N102" s="49"/>
      <c r="O102" s="49"/>
      <c r="P102" s="49"/>
      <c r="Q102" s="50">
        <f>SUM(C102:P102)</f>
        <v>485</v>
      </c>
      <c r="R102" s="57">
        <f>COUNT(C102:P102)*3</f>
        <v>3</v>
      </c>
      <c r="S102" s="52">
        <f t="shared" si="45"/>
        <v>161.69999999999999</v>
      </c>
      <c r="T102" s="53">
        <f t="shared" si="46"/>
        <v>-28.3</v>
      </c>
    </row>
    <row r="103" spans="1:20" ht="22.5" x14ac:dyDescent="0.3">
      <c r="A103" s="99"/>
      <c r="B103" s="54"/>
      <c r="C103" s="55"/>
      <c r="D103" s="56"/>
      <c r="E103" s="56"/>
      <c r="F103" s="56"/>
      <c r="G103" s="56"/>
      <c r="H103" s="56"/>
      <c r="I103" s="56"/>
      <c r="J103" s="56"/>
      <c r="K103" s="56"/>
      <c r="L103" s="49"/>
      <c r="M103" s="49"/>
      <c r="N103" s="49"/>
      <c r="O103" s="49"/>
      <c r="P103" s="49"/>
      <c r="Q103" s="50">
        <f>SUM(C103:P103)</f>
        <v>0</v>
      </c>
      <c r="R103" s="57">
        <f t="shared" ref="R103:R108" si="47">COUNT(C103:K103)*3</f>
        <v>0</v>
      </c>
      <c r="S103" s="52" t="e">
        <f t="shared" si="45"/>
        <v>#DIV/0!</v>
      </c>
      <c r="T103" s="53" t="e">
        <f t="shared" si="46"/>
        <v>#DIV/0!</v>
      </c>
    </row>
    <row r="104" spans="1:20" ht="22.5" x14ac:dyDescent="0.3">
      <c r="A104" s="99"/>
      <c r="B104" s="58"/>
      <c r="C104" s="55"/>
      <c r="D104" s="55"/>
      <c r="E104" s="55"/>
      <c r="F104" s="55"/>
      <c r="G104" s="55"/>
      <c r="H104" s="55"/>
      <c r="I104" s="55"/>
      <c r="J104" s="55"/>
      <c r="K104" s="55"/>
      <c r="L104" s="48"/>
      <c r="M104" s="48"/>
      <c r="N104" s="48"/>
      <c r="O104" s="48"/>
      <c r="P104" s="48"/>
      <c r="Q104" s="50">
        <f t="shared" ref="Q104:Q108" si="48">SUM(C104:K104)</f>
        <v>0</v>
      </c>
      <c r="R104" s="57">
        <f t="shared" si="47"/>
        <v>0</v>
      </c>
      <c r="S104" s="52" t="e">
        <f t="shared" si="45"/>
        <v>#DIV/0!</v>
      </c>
      <c r="T104" s="53" t="e">
        <f t="shared" si="46"/>
        <v>#DIV/0!</v>
      </c>
    </row>
    <row r="105" spans="1:20" ht="22.5" x14ac:dyDescent="0.3">
      <c r="A105" s="99"/>
      <c r="B105" s="58"/>
      <c r="C105" s="55"/>
      <c r="D105" s="55"/>
      <c r="E105" s="55"/>
      <c r="F105" s="55"/>
      <c r="G105" s="55"/>
      <c r="H105" s="55"/>
      <c r="I105" s="55"/>
      <c r="J105" s="55"/>
      <c r="K105" s="55"/>
      <c r="L105" s="48"/>
      <c r="M105" s="48"/>
      <c r="N105" s="48"/>
      <c r="O105" s="48"/>
      <c r="P105" s="48"/>
      <c r="Q105" s="50">
        <f t="shared" si="48"/>
        <v>0</v>
      </c>
      <c r="R105" s="57">
        <f t="shared" si="47"/>
        <v>0</v>
      </c>
      <c r="S105" s="52" t="e">
        <f t="shared" si="45"/>
        <v>#DIV/0!</v>
      </c>
      <c r="T105" s="53" t="e">
        <f t="shared" si="46"/>
        <v>#DIV/0!</v>
      </c>
    </row>
    <row r="106" spans="1:20" ht="22.5" x14ac:dyDescent="0.3">
      <c r="A106" s="99"/>
      <c r="B106" s="58"/>
      <c r="C106" s="55"/>
      <c r="D106" s="55"/>
      <c r="E106" s="55"/>
      <c r="F106" s="55"/>
      <c r="G106" s="55"/>
      <c r="H106" s="55"/>
      <c r="I106" s="55"/>
      <c r="J106" s="55"/>
      <c r="K106" s="55"/>
      <c r="L106" s="48"/>
      <c r="M106" s="48"/>
      <c r="N106" s="48"/>
      <c r="O106" s="48"/>
      <c r="P106" s="48"/>
      <c r="Q106" s="50">
        <f t="shared" si="48"/>
        <v>0</v>
      </c>
      <c r="R106" s="57">
        <f t="shared" si="47"/>
        <v>0</v>
      </c>
      <c r="S106" s="52" t="e">
        <f t="shared" si="45"/>
        <v>#DIV/0!</v>
      </c>
      <c r="T106" s="53" t="e">
        <f t="shared" si="46"/>
        <v>#DIV/0!</v>
      </c>
    </row>
    <row r="107" spans="1:20" ht="22.5" x14ac:dyDescent="0.3">
      <c r="A107" s="99"/>
      <c r="B107" s="58"/>
      <c r="C107" s="55"/>
      <c r="D107" s="55"/>
      <c r="E107" s="55"/>
      <c r="F107" s="55"/>
      <c r="G107" s="55"/>
      <c r="H107" s="55"/>
      <c r="I107" s="55"/>
      <c r="J107" s="55"/>
      <c r="K107" s="55"/>
      <c r="L107" s="48"/>
      <c r="M107" s="48"/>
      <c r="N107" s="48"/>
      <c r="O107" s="48"/>
      <c r="P107" s="48"/>
      <c r="Q107" s="50">
        <f t="shared" si="48"/>
        <v>0</v>
      </c>
      <c r="R107" s="57">
        <f t="shared" si="47"/>
        <v>0</v>
      </c>
      <c r="S107" s="52" t="e">
        <f t="shared" si="45"/>
        <v>#DIV/0!</v>
      </c>
      <c r="T107" s="53" t="e">
        <f t="shared" si="46"/>
        <v>#DIV/0!</v>
      </c>
    </row>
    <row r="108" spans="1:20" ht="22.5" x14ac:dyDescent="0.3">
      <c r="A108" s="99"/>
      <c r="B108" s="58"/>
      <c r="C108" s="55"/>
      <c r="D108" s="55"/>
      <c r="E108" s="55"/>
      <c r="F108" s="55"/>
      <c r="G108" s="55"/>
      <c r="H108" s="55"/>
      <c r="I108" s="55"/>
      <c r="J108" s="55"/>
      <c r="K108" s="55"/>
      <c r="L108" s="48"/>
      <c r="M108" s="48"/>
      <c r="N108" s="48"/>
      <c r="O108" s="48"/>
      <c r="P108" s="48"/>
      <c r="Q108" s="50">
        <f t="shared" si="48"/>
        <v>0</v>
      </c>
      <c r="R108" s="57">
        <f t="shared" si="47"/>
        <v>0</v>
      </c>
      <c r="S108" s="52" t="e">
        <f t="shared" si="45"/>
        <v>#DIV/0!</v>
      </c>
      <c r="T108" s="53" t="e">
        <f t="shared" si="46"/>
        <v>#DIV/0!</v>
      </c>
    </row>
    <row r="109" spans="1:20" ht="22.5" x14ac:dyDescent="0.3">
      <c r="A109" s="99"/>
      <c r="B109" s="58"/>
      <c r="C109" s="59"/>
      <c r="D109" s="59"/>
      <c r="E109" s="59"/>
      <c r="F109" s="59"/>
      <c r="G109" s="59"/>
      <c r="H109" s="59"/>
      <c r="I109" s="59"/>
      <c r="J109" s="59"/>
      <c r="K109" s="59"/>
      <c r="L109" s="60"/>
      <c r="M109" s="60"/>
      <c r="N109" s="60"/>
      <c r="O109" s="60"/>
      <c r="P109" s="60"/>
      <c r="Q109" s="50">
        <f>SUM(C109:P109)</f>
        <v>0</v>
      </c>
      <c r="R109" s="57">
        <f>COUNT(C109:P109)*3</f>
        <v>0</v>
      </c>
      <c r="S109" s="52" t="e">
        <f t="shared" si="45"/>
        <v>#DIV/0!</v>
      </c>
      <c r="T109" s="53" t="e">
        <f t="shared" si="46"/>
        <v>#DIV/0!</v>
      </c>
    </row>
    <row r="110" spans="1:20" ht="23.25" thickBot="1" x14ac:dyDescent="0.35">
      <c r="A110" s="100"/>
      <c r="B110" s="61" t="s">
        <v>65</v>
      </c>
      <c r="C110" s="62">
        <f t="shared" ref="C110:H110" si="49">SUM(C100:C109)</f>
        <v>1572</v>
      </c>
      <c r="D110" s="63">
        <f t="shared" si="49"/>
        <v>0</v>
      </c>
      <c r="E110" s="63">
        <f t="shared" si="49"/>
        <v>0</v>
      </c>
      <c r="F110" s="63">
        <f t="shared" si="49"/>
        <v>0</v>
      </c>
      <c r="G110" s="63">
        <f t="shared" si="49"/>
        <v>0</v>
      </c>
      <c r="H110" s="63">
        <f t="shared" si="49"/>
        <v>0</v>
      </c>
      <c r="I110" s="63">
        <f t="shared" ref="I110:R110" si="50">SUM(I100:I109)</f>
        <v>0</v>
      </c>
      <c r="J110" s="63">
        <f t="shared" si="50"/>
        <v>0</v>
      </c>
      <c r="K110" s="63">
        <f t="shared" si="50"/>
        <v>0</v>
      </c>
      <c r="L110" s="63">
        <f>SUM(L100:L109)</f>
        <v>0</v>
      </c>
      <c r="M110" s="63">
        <f>SUM(M100:M109)</f>
        <v>0</v>
      </c>
      <c r="N110" s="63">
        <f>SUM(N100:N109)</f>
        <v>0</v>
      </c>
      <c r="O110" s="63">
        <f>SUM(O100:O109)</f>
        <v>0</v>
      </c>
      <c r="P110" s="63">
        <f t="shared" si="50"/>
        <v>0</v>
      </c>
      <c r="Q110" s="64">
        <f t="shared" si="50"/>
        <v>1572</v>
      </c>
      <c r="R110" s="65">
        <f t="shared" si="50"/>
        <v>9</v>
      </c>
      <c r="S110" s="66">
        <f>ROUND((Q110/R110),1)</f>
        <v>174.7</v>
      </c>
      <c r="T110" s="67" t="e">
        <f>SUM(T100:T109)</f>
        <v>#DIV/0!</v>
      </c>
    </row>
    <row r="112" spans="1:20" ht="26.25" thickBot="1" x14ac:dyDescent="0.35">
      <c r="A112" s="84" t="s">
        <v>56</v>
      </c>
      <c r="B112" s="84"/>
      <c r="C112" s="85" t="s">
        <v>69</v>
      </c>
      <c r="D112" s="85"/>
      <c r="E112" s="85"/>
      <c r="F112" s="85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40"/>
      <c r="R112" s="41"/>
      <c r="S112" s="42"/>
      <c r="T112" s="43"/>
    </row>
    <row r="113" spans="1:20" ht="22.5" x14ac:dyDescent="0.3">
      <c r="A113" s="86" t="s">
        <v>58</v>
      </c>
      <c r="B113" s="88" t="s">
        <v>59</v>
      </c>
      <c r="C113" s="90" t="s">
        <v>60</v>
      </c>
      <c r="D113" s="91"/>
      <c r="E113" s="91"/>
      <c r="F113" s="91"/>
      <c r="G113" s="91"/>
      <c r="H113" s="91"/>
      <c r="I113" s="91"/>
      <c r="J113" s="91"/>
      <c r="K113" s="91"/>
      <c r="L113" s="44"/>
      <c r="M113" s="44"/>
      <c r="N113" s="44"/>
      <c r="O113" s="44"/>
      <c r="P113" s="44"/>
      <c r="Q113" s="92" t="s">
        <v>61</v>
      </c>
      <c r="R113" s="94" t="s">
        <v>62</v>
      </c>
      <c r="S113" s="96" t="s">
        <v>63</v>
      </c>
      <c r="T113" s="88" t="s">
        <v>64</v>
      </c>
    </row>
    <row r="114" spans="1:20" ht="23.25" thickBot="1" x14ac:dyDescent="0.35">
      <c r="A114" s="87"/>
      <c r="B114" s="89"/>
      <c r="C114" s="45">
        <v>1</v>
      </c>
      <c r="D114" s="46">
        <v>2</v>
      </c>
      <c r="E114" s="46">
        <v>3</v>
      </c>
      <c r="F114" s="46">
        <v>4</v>
      </c>
      <c r="G114" s="46">
        <v>5</v>
      </c>
      <c r="H114" s="46">
        <v>6</v>
      </c>
      <c r="I114" s="46">
        <v>7</v>
      </c>
      <c r="J114" s="46">
        <v>8</v>
      </c>
      <c r="K114" s="46">
        <v>9</v>
      </c>
      <c r="L114" s="46">
        <v>10</v>
      </c>
      <c r="M114" s="46">
        <v>11</v>
      </c>
      <c r="N114" s="46">
        <v>12</v>
      </c>
      <c r="O114" s="46">
        <v>13</v>
      </c>
      <c r="P114" s="46">
        <v>14</v>
      </c>
      <c r="Q114" s="93"/>
      <c r="R114" s="95"/>
      <c r="S114" s="97"/>
      <c r="T114" s="89"/>
    </row>
    <row r="115" spans="1:20" ht="23.25" thickTop="1" x14ac:dyDescent="0.3">
      <c r="A115" s="98" t="s">
        <v>70</v>
      </c>
      <c r="B115" s="47" t="s">
        <v>133</v>
      </c>
      <c r="C115" s="48">
        <v>532</v>
      </c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50">
        <f>SUM(C115:P115)</f>
        <v>532</v>
      </c>
      <c r="R115" s="51">
        <f>COUNT(C115:P115)*3</f>
        <v>3</v>
      </c>
      <c r="S115" s="52">
        <f>ROUND((Q115/R115),1)</f>
        <v>177.3</v>
      </c>
      <c r="T115" s="53">
        <f>ROUNDDOWN(+S115-190,1)</f>
        <v>-12.7</v>
      </c>
    </row>
    <row r="116" spans="1:20" ht="22.5" x14ac:dyDescent="0.3">
      <c r="A116" s="99"/>
      <c r="B116" s="54" t="s">
        <v>134</v>
      </c>
      <c r="C116" s="55">
        <v>512</v>
      </c>
      <c r="D116" s="56"/>
      <c r="E116" s="56"/>
      <c r="F116" s="56"/>
      <c r="G116" s="56"/>
      <c r="H116" s="56"/>
      <c r="I116" s="56"/>
      <c r="J116" s="56"/>
      <c r="K116" s="56"/>
      <c r="L116" s="49"/>
      <c r="M116" s="49"/>
      <c r="N116" s="49"/>
      <c r="O116" s="49"/>
      <c r="P116" s="49"/>
      <c r="Q116" s="50">
        <f>SUM(C116:P116)</f>
        <v>512</v>
      </c>
      <c r="R116" s="57">
        <f>COUNT(C116:K116)*3</f>
        <v>3</v>
      </c>
      <c r="S116" s="52">
        <f t="shared" ref="S116:S124" si="51">ROUND((Q116/R116),1)</f>
        <v>170.7</v>
      </c>
      <c r="T116" s="53">
        <f t="shared" ref="T116:T124" si="52">ROUNDDOWN(+S116-190,1)</f>
        <v>-19.3</v>
      </c>
    </row>
    <row r="117" spans="1:20" ht="22.5" x14ac:dyDescent="0.3">
      <c r="A117" s="99"/>
      <c r="B117" s="54" t="s">
        <v>135</v>
      </c>
      <c r="C117" s="55">
        <v>548</v>
      </c>
      <c r="D117" s="56"/>
      <c r="E117" s="56"/>
      <c r="F117" s="56"/>
      <c r="G117" s="56"/>
      <c r="H117" s="56"/>
      <c r="I117" s="56"/>
      <c r="J117" s="56"/>
      <c r="K117" s="56"/>
      <c r="L117" s="49"/>
      <c r="M117" s="49"/>
      <c r="N117" s="49"/>
      <c r="O117" s="49"/>
      <c r="P117" s="49"/>
      <c r="Q117" s="50">
        <f>SUM(C117:P117)</f>
        <v>548</v>
      </c>
      <c r="R117" s="57">
        <f>COUNT(C117:P117)*3</f>
        <v>3</v>
      </c>
      <c r="S117" s="52">
        <f t="shared" si="51"/>
        <v>182.7</v>
      </c>
      <c r="T117" s="53">
        <f t="shared" si="52"/>
        <v>-7.3</v>
      </c>
    </row>
    <row r="118" spans="1:20" ht="22.5" x14ac:dyDescent="0.3">
      <c r="A118" s="99"/>
      <c r="B118" s="54"/>
      <c r="C118" s="55"/>
      <c r="D118" s="56"/>
      <c r="E118" s="56"/>
      <c r="F118" s="56"/>
      <c r="G118" s="56"/>
      <c r="H118" s="56"/>
      <c r="I118" s="56"/>
      <c r="J118" s="56"/>
      <c r="K118" s="56"/>
      <c r="L118" s="49"/>
      <c r="M118" s="49"/>
      <c r="N118" s="49"/>
      <c r="O118" s="49"/>
      <c r="P118" s="49"/>
      <c r="Q118" s="50">
        <f>SUM(C118:P118)</f>
        <v>0</v>
      </c>
      <c r="R118" s="57">
        <f>COUNT(C118:P118)*3</f>
        <v>0</v>
      </c>
      <c r="S118" s="52" t="e">
        <f t="shared" si="51"/>
        <v>#DIV/0!</v>
      </c>
      <c r="T118" s="53" t="e">
        <f t="shared" si="52"/>
        <v>#DIV/0!</v>
      </c>
    </row>
    <row r="119" spans="1:20" ht="22.5" x14ac:dyDescent="0.3">
      <c r="A119" s="99"/>
      <c r="B119" s="58"/>
      <c r="C119" s="55"/>
      <c r="D119" s="55"/>
      <c r="E119" s="55"/>
      <c r="F119" s="55"/>
      <c r="G119" s="55"/>
      <c r="H119" s="55"/>
      <c r="I119" s="55"/>
      <c r="J119" s="55"/>
      <c r="K119" s="55"/>
      <c r="L119" s="48"/>
      <c r="M119" s="48"/>
      <c r="N119" s="48"/>
      <c r="O119" s="48"/>
      <c r="P119" s="48"/>
      <c r="Q119" s="50">
        <f t="shared" ref="Q119:Q123" si="53">SUM(C119:K119)</f>
        <v>0</v>
      </c>
      <c r="R119" s="57">
        <f t="shared" ref="R119:R123" si="54">COUNT(C119:K119)*3</f>
        <v>0</v>
      </c>
      <c r="S119" s="52" t="e">
        <f t="shared" si="51"/>
        <v>#DIV/0!</v>
      </c>
      <c r="T119" s="53" t="e">
        <f t="shared" si="52"/>
        <v>#DIV/0!</v>
      </c>
    </row>
    <row r="120" spans="1:20" ht="22.5" x14ac:dyDescent="0.3">
      <c r="A120" s="99"/>
      <c r="B120" s="58"/>
      <c r="C120" s="55"/>
      <c r="D120" s="55"/>
      <c r="E120" s="55"/>
      <c r="F120" s="55"/>
      <c r="G120" s="55"/>
      <c r="H120" s="55"/>
      <c r="I120" s="55"/>
      <c r="J120" s="55"/>
      <c r="K120" s="55"/>
      <c r="L120" s="48"/>
      <c r="M120" s="48"/>
      <c r="N120" s="48"/>
      <c r="O120" s="48"/>
      <c r="P120" s="48"/>
      <c r="Q120" s="50">
        <f t="shared" si="53"/>
        <v>0</v>
      </c>
      <c r="R120" s="57">
        <f t="shared" si="54"/>
        <v>0</v>
      </c>
      <c r="S120" s="52" t="e">
        <f t="shared" si="51"/>
        <v>#DIV/0!</v>
      </c>
      <c r="T120" s="53" t="e">
        <f t="shared" si="52"/>
        <v>#DIV/0!</v>
      </c>
    </row>
    <row r="121" spans="1:20" ht="22.5" x14ac:dyDescent="0.3">
      <c r="A121" s="99"/>
      <c r="B121" s="58"/>
      <c r="C121" s="55"/>
      <c r="D121" s="55"/>
      <c r="E121" s="55"/>
      <c r="F121" s="55"/>
      <c r="G121" s="55"/>
      <c r="H121" s="55"/>
      <c r="I121" s="55"/>
      <c r="J121" s="55"/>
      <c r="K121" s="55"/>
      <c r="L121" s="48"/>
      <c r="M121" s="48"/>
      <c r="N121" s="48"/>
      <c r="O121" s="48"/>
      <c r="P121" s="48"/>
      <c r="Q121" s="50">
        <f t="shared" si="53"/>
        <v>0</v>
      </c>
      <c r="R121" s="57">
        <f t="shared" si="54"/>
        <v>0</v>
      </c>
      <c r="S121" s="52" t="e">
        <f t="shared" si="51"/>
        <v>#DIV/0!</v>
      </c>
      <c r="T121" s="53" t="e">
        <f t="shared" si="52"/>
        <v>#DIV/0!</v>
      </c>
    </row>
    <row r="122" spans="1:20" ht="22.5" x14ac:dyDescent="0.3">
      <c r="A122" s="99"/>
      <c r="B122" s="58"/>
      <c r="C122" s="55"/>
      <c r="D122" s="55"/>
      <c r="E122" s="55"/>
      <c r="F122" s="55"/>
      <c r="G122" s="55"/>
      <c r="H122" s="55"/>
      <c r="I122" s="55"/>
      <c r="J122" s="55"/>
      <c r="K122" s="55"/>
      <c r="L122" s="48"/>
      <c r="M122" s="48"/>
      <c r="N122" s="48"/>
      <c r="O122" s="48"/>
      <c r="P122" s="48"/>
      <c r="Q122" s="50">
        <f t="shared" si="53"/>
        <v>0</v>
      </c>
      <c r="R122" s="57">
        <f t="shared" si="54"/>
        <v>0</v>
      </c>
      <c r="S122" s="52" t="e">
        <f t="shared" si="51"/>
        <v>#DIV/0!</v>
      </c>
      <c r="T122" s="53" t="e">
        <f t="shared" si="52"/>
        <v>#DIV/0!</v>
      </c>
    </row>
    <row r="123" spans="1:20" ht="22.5" x14ac:dyDescent="0.3">
      <c r="A123" s="99"/>
      <c r="B123" s="58"/>
      <c r="C123" s="55"/>
      <c r="D123" s="55"/>
      <c r="E123" s="55"/>
      <c r="F123" s="55"/>
      <c r="G123" s="55"/>
      <c r="H123" s="55"/>
      <c r="I123" s="55"/>
      <c r="J123" s="55"/>
      <c r="K123" s="55"/>
      <c r="L123" s="48"/>
      <c r="M123" s="48"/>
      <c r="N123" s="48"/>
      <c r="O123" s="48"/>
      <c r="P123" s="48"/>
      <c r="Q123" s="50">
        <f t="shared" si="53"/>
        <v>0</v>
      </c>
      <c r="R123" s="57">
        <f t="shared" si="54"/>
        <v>0</v>
      </c>
      <c r="S123" s="52" t="e">
        <f t="shared" si="51"/>
        <v>#DIV/0!</v>
      </c>
      <c r="T123" s="53" t="e">
        <f t="shared" si="52"/>
        <v>#DIV/0!</v>
      </c>
    </row>
    <row r="124" spans="1:20" ht="22.5" x14ac:dyDescent="0.3">
      <c r="A124" s="99"/>
      <c r="B124" s="58"/>
      <c r="C124" s="59"/>
      <c r="D124" s="59"/>
      <c r="E124" s="59"/>
      <c r="F124" s="59"/>
      <c r="G124" s="59"/>
      <c r="H124" s="59"/>
      <c r="I124" s="59"/>
      <c r="J124" s="59"/>
      <c r="K124" s="59"/>
      <c r="L124" s="60"/>
      <c r="M124" s="60"/>
      <c r="N124" s="60"/>
      <c r="O124" s="60"/>
      <c r="P124" s="60"/>
      <c r="Q124" s="50">
        <f>SUM(C124:P124)</f>
        <v>0</v>
      </c>
      <c r="R124" s="57">
        <f>COUNT(C124:P124)*3</f>
        <v>0</v>
      </c>
      <c r="S124" s="52" t="e">
        <f t="shared" si="51"/>
        <v>#DIV/0!</v>
      </c>
      <c r="T124" s="53" t="e">
        <f t="shared" si="52"/>
        <v>#DIV/0!</v>
      </c>
    </row>
    <row r="125" spans="1:20" ht="23.25" thickBot="1" x14ac:dyDescent="0.35">
      <c r="A125" s="100"/>
      <c r="B125" s="61" t="s">
        <v>65</v>
      </c>
      <c r="C125" s="62">
        <f t="shared" ref="C125:H125" si="55">SUM(C115:C124)</f>
        <v>1592</v>
      </c>
      <c r="D125" s="63">
        <f t="shared" si="55"/>
        <v>0</v>
      </c>
      <c r="E125" s="63">
        <f t="shared" si="55"/>
        <v>0</v>
      </c>
      <c r="F125" s="63">
        <f t="shared" si="55"/>
        <v>0</v>
      </c>
      <c r="G125" s="63">
        <f t="shared" si="55"/>
        <v>0</v>
      </c>
      <c r="H125" s="63">
        <f t="shared" si="55"/>
        <v>0</v>
      </c>
      <c r="I125" s="63">
        <f t="shared" ref="I125:K125" si="56">SUM(I115:I124)</f>
        <v>0</v>
      </c>
      <c r="J125" s="63">
        <f t="shared" si="56"/>
        <v>0</v>
      </c>
      <c r="K125" s="63">
        <f t="shared" si="56"/>
        <v>0</v>
      </c>
      <c r="L125" s="63">
        <f>SUM(L115:L124)</f>
        <v>0</v>
      </c>
      <c r="M125" s="63">
        <f>SUM(M115:M124)</f>
        <v>0</v>
      </c>
      <c r="N125" s="63">
        <f>SUM(N115:N124)</f>
        <v>0</v>
      </c>
      <c r="O125" s="63">
        <f>SUM(O115:O124)</f>
        <v>0</v>
      </c>
      <c r="P125" s="63">
        <f t="shared" ref="P125:R125" si="57">SUM(P115:P124)</f>
        <v>0</v>
      </c>
      <c r="Q125" s="64">
        <f t="shared" si="57"/>
        <v>1592</v>
      </c>
      <c r="R125" s="65">
        <f t="shared" si="57"/>
        <v>9</v>
      </c>
      <c r="S125" s="66">
        <f>ROUND((Q125/R125),1)</f>
        <v>176.9</v>
      </c>
      <c r="T125" s="67" t="e">
        <f>SUM(T115:T124)</f>
        <v>#DIV/0!</v>
      </c>
    </row>
    <row r="126" spans="1:20" ht="23.25" thickTop="1" x14ac:dyDescent="0.3">
      <c r="A126" s="98" t="s">
        <v>71</v>
      </c>
      <c r="B126" s="47" t="s">
        <v>131</v>
      </c>
      <c r="C126" s="48">
        <v>459</v>
      </c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50">
        <f>SUM(C126:P126)</f>
        <v>459</v>
      </c>
      <c r="R126" s="51">
        <f>COUNT(C126:P126)*3</f>
        <v>3</v>
      </c>
      <c r="S126" s="52">
        <f>ROUND((Q126/R126),1)</f>
        <v>153</v>
      </c>
      <c r="T126" s="53">
        <f>ROUNDDOWN(+S126-190,1)</f>
        <v>-37</v>
      </c>
    </row>
    <row r="127" spans="1:20" ht="22.5" x14ac:dyDescent="0.3">
      <c r="A127" s="99"/>
      <c r="B127" s="54" t="s">
        <v>132</v>
      </c>
      <c r="C127" s="55">
        <v>440</v>
      </c>
      <c r="D127" s="56"/>
      <c r="E127" s="56"/>
      <c r="F127" s="56"/>
      <c r="G127" s="56"/>
      <c r="H127" s="56"/>
      <c r="I127" s="56"/>
      <c r="J127" s="56"/>
      <c r="K127" s="56"/>
      <c r="L127" s="49"/>
      <c r="M127" s="49"/>
      <c r="N127" s="49"/>
      <c r="O127" s="49"/>
      <c r="P127" s="49"/>
      <c r="Q127" s="50">
        <f>SUM(C127:P127)</f>
        <v>440</v>
      </c>
      <c r="R127" s="57">
        <f t="shared" ref="R127" si="58">COUNT(C127:K127)*3</f>
        <v>3</v>
      </c>
      <c r="S127" s="52">
        <f t="shared" ref="S127:S135" si="59">ROUND((Q127/R127),1)</f>
        <v>146.69999999999999</v>
      </c>
      <c r="T127" s="53">
        <f t="shared" ref="T127:T135" si="60">ROUNDDOWN(+S127-190,1)</f>
        <v>-43.3</v>
      </c>
    </row>
    <row r="128" spans="1:20" ht="22.5" x14ac:dyDescent="0.3">
      <c r="A128" s="99"/>
      <c r="B128" s="54" t="s">
        <v>147</v>
      </c>
      <c r="C128" s="55">
        <v>542</v>
      </c>
      <c r="D128" s="56"/>
      <c r="E128" s="56"/>
      <c r="F128" s="56"/>
      <c r="G128" s="56"/>
      <c r="H128" s="56"/>
      <c r="I128" s="56"/>
      <c r="J128" s="56"/>
      <c r="K128" s="56"/>
      <c r="L128" s="49"/>
      <c r="M128" s="49"/>
      <c r="N128" s="49"/>
      <c r="O128" s="49"/>
      <c r="P128" s="49"/>
      <c r="Q128" s="50">
        <f>SUM(C128:P128)</f>
        <v>542</v>
      </c>
      <c r="R128" s="57">
        <f>COUNT(C128:P128)*3</f>
        <v>3</v>
      </c>
      <c r="S128" s="52">
        <f t="shared" si="59"/>
        <v>180.7</v>
      </c>
      <c r="T128" s="53">
        <f t="shared" si="60"/>
        <v>-9.3000000000000007</v>
      </c>
    </row>
    <row r="129" spans="1:20" ht="22.5" x14ac:dyDescent="0.3">
      <c r="A129" s="99"/>
      <c r="B129" s="54"/>
      <c r="C129" s="55"/>
      <c r="D129" s="56"/>
      <c r="E129" s="56"/>
      <c r="F129" s="56"/>
      <c r="G129" s="56"/>
      <c r="H129" s="56"/>
      <c r="I129" s="56"/>
      <c r="J129" s="56"/>
      <c r="K129" s="56"/>
      <c r="L129" s="49"/>
      <c r="M129" s="49"/>
      <c r="N129" s="49"/>
      <c r="O129" s="49"/>
      <c r="P129" s="49"/>
      <c r="Q129" s="50">
        <f>SUM(C129:P129)</f>
        <v>0</v>
      </c>
      <c r="R129" s="57">
        <f t="shared" ref="R129:R134" si="61">COUNT(C129:K129)*3</f>
        <v>0</v>
      </c>
      <c r="S129" s="52" t="e">
        <f t="shared" si="59"/>
        <v>#DIV/0!</v>
      </c>
      <c r="T129" s="53" t="e">
        <f t="shared" si="60"/>
        <v>#DIV/0!</v>
      </c>
    </row>
    <row r="130" spans="1:20" ht="22.5" x14ac:dyDescent="0.3">
      <c r="A130" s="99"/>
      <c r="B130" s="58"/>
      <c r="C130" s="55"/>
      <c r="D130" s="55"/>
      <c r="E130" s="55"/>
      <c r="F130" s="55"/>
      <c r="G130" s="55"/>
      <c r="H130" s="55"/>
      <c r="I130" s="55"/>
      <c r="J130" s="55"/>
      <c r="K130" s="55"/>
      <c r="L130" s="48"/>
      <c r="M130" s="48"/>
      <c r="N130" s="48"/>
      <c r="O130" s="48"/>
      <c r="P130" s="48"/>
      <c r="Q130" s="50">
        <f t="shared" ref="Q130:Q134" si="62">SUM(C130:K130)</f>
        <v>0</v>
      </c>
      <c r="R130" s="57">
        <f t="shared" si="61"/>
        <v>0</v>
      </c>
      <c r="S130" s="52" t="e">
        <f t="shared" si="59"/>
        <v>#DIV/0!</v>
      </c>
      <c r="T130" s="53" t="e">
        <f t="shared" si="60"/>
        <v>#DIV/0!</v>
      </c>
    </row>
    <row r="131" spans="1:20" ht="22.5" x14ac:dyDescent="0.3">
      <c r="A131" s="99"/>
      <c r="B131" s="58"/>
      <c r="C131" s="55"/>
      <c r="D131" s="55"/>
      <c r="E131" s="55"/>
      <c r="F131" s="55"/>
      <c r="G131" s="55"/>
      <c r="H131" s="55"/>
      <c r="I131" s="55"/>
      <c r="J131" s="55"/>
      <c r="K131" s="55"/>
      <c r="L131" s="48"/>
      <c r="M131" s="48"/>
      <c r="N131" s="48"/>
      <c r="O131" s="48"/>
      <c r="P131" s="48"/>
      <c r="Q131" s="50">
        <f t="shared" si="62"/>
        <v>0</v>
      </c>
      <c r="R131" s="57">
        <f t="shared" si="61"/>
        <v>0</v>
      </c>
      <c r="S131" s="52" t="e">
        <f t="shared" si="59"/>
        <v>#DIV/0!</v>
      </c>
      <c r="T131" s="53" t="e">
        <f t="shared" si="60"/>
        <v>#DIV/0!</v>
      </c>
    </row>
    <row r="132" spans="1:20" ht="22.5" x14ac:dyDescent="0.3">
      <c r="A132" s="99"/>
      <c r="B132" s="58"/>
      <c r="C132" s="55"/>
      <c r="D132" s="55"/>
      <c r="E132" s="55"/>
      <c r="F132" s="55"/>
      <c r="G132" s="55"/>
      <c r="H132" s="55"/>
      <c r="I132" s="55"/>
      <c r="J132" s="55"/>
      <c r="K132" s="55"/>
      <c r="L132" s="48"/>
      <c r="M132" s="48"/>
      <c r="N132" s="48"/>
      <c r="O132" s="48"/>
      <c r="P132" s="48"/>
      <c r="Q132" s="50">
        <f t="shared" si="62"/>
        <v>0</v>
      </c>
      <c r="R132" s="57">
        <f t="shared" si="61"/>
        <v>0</v>
      </c>
      <c r="S132" s="52" t="e">
        <f t="shared" si="59"/>
        <v>#DIV/0!</v>
      </c>
      <c r="T132" s="53" t="e">
        <f t="shared" si="60"/>
        <v>#DIV/0!</v>
      </c>
    </row>
    <row r="133" spans="1:20" ht="22.5" x14ac:dyDescent="0.3">
      <c r="A133" s="99"/>
      <c r="B133" s="58"/>
      <c r="C133" s="55"/>
      <c r="D133" s="55"/>
      <c r="E133" s="55"/>
      <c r="F133" s="55"/>
      <c r="G133" s="55"/>
      <c r="H133" s="55"/>
      <c r="I133" s="55"/>
      <c r="J133" s="55"/>
      <c r="K133" s="55"/>
      <c r="L133" s="48"/>
      <c r="M133" s="48"/>
      <c r="N133" s="48"/>
      <c r="O133" s="48"/>
      <c r="P133" s="48"/>
      <c r="Q133" s="50">
        <f t="shared" si="62"/>
        <v>0</v>
      </c>
      <c r="R133" s="57">
        <f t="shared" si="61"/>
        <v>0</v>
      </c>
      <c r="S133" s="52" t="e">
        <f t="shared" si="59"/>
        <v>#DIV/0!</v>
      </c>
      <c r="T133" s="53" t="e">
        <f t="shared" si="60"/>
        <v>#DIV/0!</v>
      </c>
    </row>
    <row r="134" spans="1:20" ht="22.5" x14ac:dyDescent="0.3">
      <c r="A134" s="99"/>
      <c r="B134" s="58"/>
      <c r="C134" s="55"/>
      <c r="D134" s="55"/>
      <c r="E134" s="55"/>
      <c r="F134" s="55"/>
      <c r="G134" s="55"/>
      <c r="H134" s="55"/>
      <c r="I134" s="55"/>
      <c r="J134" s="55"/>
      <c r="K134" s="55"/>
      <c r="L134" s="48"/>
      <c r="M134" s="48"/>
      <c r="N134" s="48"/>
      <c r="O134" s="48"/>
      <c r="P134" s="48"/>
      <c r="Q134" s="50">
        <f t="shared" si="62"/>
        <v>0</v>
      </c>
      <c r="R134" s="57">
        <f t="shared" si="61"/>
        <v>0</v>
      </c>
      <c r="S134" s="52" t="e">
        <f t="shared" si="59"/>
        <v>#DIV/0!</v>
      </c>
      <c r="T134" s="53" t="e">
        <f t="shared" si="60"/>
        <v>#DIV/0!</v>
      </c>
    </row>
    <row r="135" spans="1:20" ht="22.5" x14ac:dyDescent="0.3">
      <c r="A135" s="99"/>
      <c r="B135" s="58"/>
      <c r="C135" s="59"/>
      <c r="D135" s="59"/>
      <c r="E135" s="59"/>
      <c r="F135" s="59"/>
      <c r="G135" s="59"/>
      <c r="H135" s="59"/>
      <c r="I135" s="59"/>
      <c r="J135" s="59"/>
      <c r="K135" s="59"/>
      <c r="L135" s="60"/>
      <c r="M135" s="60"/>
      <c r="N135" s="60"/>
      <c r="O135" s="60"/>
      <c r="P135" s="60"/>
      <c r="Q135" s="50">
        <f>SUM(C135:P135)</f>
        <v>0</v>
      </c>
      <c r="R135" s="57">
        <f>COUNT(C135:P135)*3</f>
        <v>0</v>
      </c>
      <c r="S135" s="52" t="e">
        <f t="shared" si="59"/>
        <v>#DIV/0!</v>
      </c>
      <c r="T135" s="53" t="e">
        <f t="shared" si="60"/>
        <v>#DIV/0!</v>
      </c>
    </row>
    <row r="136" spans="1:20" ht="23.25" thickBot="1" x14ac:dyDescent="0.35">
      <c r="A136" s="100"/>
      <c r="B136" s="61" t="s">
        <v>65</v>
      </c>
      <c r="C136" s="62">
        <f t="shared" ref="C136:H136" si="63">SUM(C126:C135)</f>
        <v>1441</v>
      </c>
      <c r="D136" s="63">
        <f t="shared" si="63"/>
        <v>0</v>
      </c>
      <c r="E136" s="63">
        <f t="shared" si="63"/>
        <v>0</v>
      </c>
      <c r="F136" s="63">
        <f t="shared" si="63"/>
        <v>0</v>
      </c>
      <c r="G136" s="63">
        <f t="shared" si="63"/>
        <v>0</v>
      </c>
      <c r="H136" s="63">
        <f t="shared" si="63"/>
        <v>0</v>
      </c>
      <c r="I136" s="63">
        <f t="shared" ref="I136:K136" si="64">SUM(I126:I135)</f>
        <v>0</v>
      </c>
      <c r="J136" s="63">
        <f t="shared" si="64"/>
        <v>0</v>
      </c>
      <c r="K136" s="63">
        <f t="shared" si="64"/>
        <v>0</v>
      </c>
      <c r="L136" s="63">
        <f>SUM(L126:L135)</f>
        <v>0</v>
      </c>
      <c r="M136" s="63">
        <f>SUM(M126:M135)</f>
        <v>0</v>
      </c>
      <c r="N136" s="63">
        <f>SUM(N126:N135)</f>
        <v>0</v>
      </c>
      <c r="O136" s="63">
        <f>SUM(O126:O135)</f>
        <v>0</v>
      </c>
      <c r="P136" s="63">
        <f t="shared" ref="P136:R136" si="65">SUM(P126:P135)</f>
        <v>0</v>
      </c>
      <c r="Q136" s="64">
        <f t="shared" si="65"/>
        <v>1441</v>
      </c>
      <c r="R136" s="65">
        <f t="shared" si="65"/>
        <v>9</v>
      </c>
      <c r="S136" s="66">
        <f>ROUND((Q136/R136),1)</f>
        <v>160.1</v>
      </c>
      <c r="T136" s="67" t="e">
        <f>SUM(T126:T135)</f>
        <v>#DIV/0!</v>
      </c>
    </row>
    <row r="138" spans="1:20" ht="26.25" thickBot="1" x14ac:dyDescent="0.35">
      <c r="A138" s="84" t="s">
        <v>56</v>
      </c>
      <c r="B138" s="84"/>
      <c r="C138" s="85" t="s">
        <v>78</v>
      </c>
      <c r="D138" s="85"/>
      <c r="E138" s="85"/>
      <c r="F138" s="85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40"/>
      <c r="R138" s="41"/>
      <c r="S138" s="42"/>
      <c r="T138" s="43"/>
    </row>
    <row r="139" spans="1:20" ht="22.5" x14ac:dyDescent="0.3">
      <c r="A139" s="86" t="s">
        <v>58</v>
      </c>
      <c r="B139" s="88" t="s">
        <v>59</v>
      </c>
      <c r="C139" s="90" t="s">
        <v>60</v>
      </c>
      <c r="D139" s="91"/>
      <c r="E139" s="91"/>
      <c r="F139" s="91"/>
      <c r="G139" s="91"/>
      <c r="H139" s="91"/>
      <c r="I139" s="91"/>
      <c r="J139" s="91"/>
      <c r="K139" s="91"/>
      <c r="L139" s="44"/>
      <c r="M139" s="44"/>
      <c r="N139" s="44"/>
      <c r="O139" s="44"/>
      <c r="P139" s="44"/>
      <c r="Q139" s="92" t="s">
        <v>61</v>
      </c>
      <c r="R139" s="94" t="s">
        <v>62</v>
      </c>
      <c r="S139" s="96" t="s">
        <v>63</v>
      </c>
      <c r="T139" s="88" t="s">
        <v>64</v>
      </c>
    </row>
    <row r="140" spans="1:20" ht="23.25" thickBot="1" x14ac:dyDescent="0.35">
      <c r="A140" s="87"/>
      <c r="B140" s="89"/>
      <c r="C140" s="45">
        <v>1</v>
      </c>
      <c r="D140" s="46">
        <v>2</v>
      </c>
      <c r="E140" s="46">
        <v>3</v>
      </c>
      <c r="F140" s="46">
        <v>4</v>
      </c>
      <c r="G140" s="46">
        <v>5</v>
      </c>
      <c r="H140" s="46">
        <v>6</v>
      </c>
      <c r="I140" s="46">
        <v>7</v>
      </c>
      <c r="J140" s="46">
        <v>8</v>
      </c>
      <c r="K140" s="46">
        <v>9</v>
      </c>
      <c r="L140" s="46">
        <v>10</v>
      </c>
      <c r="M140" s="46">
        <v>11</v>
      </c>
      <c r="N140" s="46">
        <v>12</v>
      </c>
      <c r="O140" s="46">
        <v>13</v>
      </c>
      <c r="P140" s="46">
        <v>14</v>
      </c>
      <c r="Q140" s="93"/>
      <c r="R140" s="95"/>
      <c r="S140" s="97"/>
      <c r="T140" s="89"/>
    </row>
    <row r="141" spans="1:20" ht="23.25" thickTop="1" x14ac:dyDescent="0.3">
      <c r="A141" s="98" t="s">
        <v>79</v>
      </c>
      <c r="B141" s="47" t="s">
        <v>136</v>
      </c>
      <c r="C141" s="48">
        <v>536</v>
      </c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50">
        <f>SUM(C141:P141)</f>
        <v>536</v>
      </c>
      <c r="R141" s="51">
        <f>COUNT(C141:P141)*3</f>
        <v>3</v>
      </c>
      <c r="S141" s="52">
        <f>ROUND((Q141/R141),1)</f>
        <v>178.7</v>
      </c>
      <c r="T141" s="53">
        <f>ROUNDDOWN(+S141-190,1)</f>
        <v>-11.3</v>
      </c>
    </row>
    <row r="142" spans="1:20" ht="22.5" x14ac:dyDescent="0.3">
      <c r="A142" s="99"/>
      <c r="B142" s="54" t="s">
        <v>137</v>
      </c>
      <c r="C142" s="55">
        <v>495</v>
      </c>
      <c r="D142" s="56"/>
      <c r="E142" s="56"/>
      <c r="F142" s="56"/>
      <c r="G142" s="56"/>
      <c r="H142" s="56"/>
      <c r="I142" s="56"/>
      <c r="J142" s="56"/>
      <c r="K142" s="56"/>
      <c r="L142" s="49"/>
      <c r="M142" s="49"/>
      <c r="N142" s="49"/>
      <c r="O142" s="49"/>
      <c r="P142" s="49"/>
      <c r="Q142" s="50">
        <f>SUM(C142:P142)</f>
        <v>495</v>
      </c>
      <c r="R142" s="57">
        <f>COUNT(C142:K142)*3</f>
        <v>3</v>
      </c>
      <c r="S142" s="52">
        <f t="shared" ref="S142:S150" si="66">ROUND((Q142/R142),1)</f>
        <v>165</v>
      </c>
      <c r="T142" s="53">
        <f t="shared" ref="T142:T150" si="67">ROUNDDOWN(+S142-190,1)</f>
        <v>-25</v>
      </c>
    </row>
    <row r="143" spans="1:20" ht="22.5" x14ac:dyDescent="0.3">
      <c r="A143" s="99"/>
      <c r="B143" s="54" t="s">
        <v>138</v>
      </c>
      <c r="C143" s="55">
        <v>487</v>
      </c>
      <c r="D143" s="56"/>
      <c r="E143" s="56"/>
      <c r="F143" s="56"/>
      <c r="G143" s="56"/>
      <c r="H143" s="56"/>
      <c r="I143" s="56"/>
      <c r="J143" s="56"/>
      <c r="K143" s="56"/>
      <c r="L143" s="49"/>
      <c r="M143" s="49"/>
      <c r="N143" s="49"/>
      <c r="O143" s="49"/>
      <c r="P143" s="49"/>
      <c r="Q143" s="50">
        <f>SUM(C143:P143)</f>
        <v>487</v>
      </c>
      <c r="R143" s="57">
        <f>COUNT(C143:P143)*3</f>
        <v>3</v>
      </c>
      <c r="S143" s="52">
        <f t="shared" si="66"/>
        <v>162.30000000000001</v>
      </c>
      <c r="T143" s="53">
        <f t="shared" si="67"/>
        <v>-27.7</v>
      </c>
    </row>
    <row r="144" spans="1:20" ht="22.5" x14ac:dyDescent="0.3">
      <c r="A144" s="99"/>
      <c r="B144" s="54"/>
      <c r="C144" s="55"/>
      <c r="D144" s="56"/>
      <c r="E144" s="56"/>
      <c r="F144" s="56"/>
      <c r="G144" s="56"/>
      <c r="H144" s="56"/>
      <c r="I144" s="56"/>
      <c r="J144" s="56"/>
      <c r="K144" s="56"/>
      <c r="L144" s="49"/>
      <c r="M144" s="49"/>
      <c r="N144" s="49"/>
      <c r="O144" s="49"/>
      <c r="P144" s="49"/>
      <c r="Q144" s="50">
        <f>SUM(C144:P144)</f>
        <v>0</v>
      </c>
      <c r="R144" s="57">
        <f>COUNT(C144:P144)*3</f>
        <v>0</v>
      </c>
      <c r="S144" s="52" t="e">
        <f t="shared" si="66"/>
        <v>#DIV/0!</v>
      </c>
      <c r="T144" s="53" t="e">
        <f t="shared" si="67"/>
        <v>#DIV/0!</v>
      </c>
    </row>
    <row r="145" spans="1:20" ht="22.5" x14ac:dyDescent="0.3">
      <c r="A145" s="99"/>
      <c r="B145" s="58"/>
      <c r="C145" s="55"/>
      <c r="D145" s="55"/>
      <c r="E145" s="55"/>
      <c r="F145" s="55"/>
      <c r="G145" s="55"/>
      <c r="H145" s="55"/>
      <c r="I145" s="55"/>
      <c r="J145" s="55"/>
      <c r="K145" s="55"/>
      <c r="L145" s="48"/>
      <c r="M145" s="48"/>
      <c r="N145" s="48"/>
      <c r="O145" s="48"/>
      <c r="P145" s="48"/>
      <c r="Q145" s="50">
        <f t="shared" ref="Q145:Q149" si="68">SUM(C145:K145)</f>
        <v>0</v>
      </c>
      <c r="R145" s="57">
        <f t="shared" ref="R145:R149" si="69">COUNT(C145:K145)*3</f>
        <v>0</v>
      </c>
      <c r="S145" s="52" t="e">
        <f t="shared" si="66"/>
        <v>#DIV/0!</v>
      </c>
      <c r="T145" s="53" t="e">
        <f t="shared" si="67"/>
        <v>#DIV/0!</v>
      </c>
    </row>
    <row r="146" spans="1:20" ht="22.5" x14ac:dyDescent="0.3">
      <c r="A146" s="99"/>
      <c r="B146" s="58"/>
      <c r="C146" s="55"/>
      <c r="D146" s="55"/>
      <c r="E146" s="55"/>
      <c r="F146" s="55"/>
      <c r="G146" s="55"/>
      <c r="H146" s="55"/>
      <c r="I146" s="55"/>
      <c r="J146" s="55"/>
      <c r="K146" s="55"/>
      <c r="L146" s="48"/>
      <c r="M146" s="48"/>
      <c r="N146" s="48"/>
      <c r="O146" s="48"/>
      <c r="P146" s="48"/>
      <c r="Q146" s="50">
        <f t="shared" si="68"/>
        <v>0</v>
      </c>
      <c r="R146" s="57">
        <f t="shared" si="69"/>
        <v>0</v>
      </c>
      <c r="S146" s="52" t="e">
        <f t="shared" si="66"/>
        <v>#DIV/0!</v>
      </c>
      <c r="T146" s="53" t="e">
        <f t="shared" si="67"/>
        <v>#DIV/0!</v>
      </c>
    </row>
    <row r="147" spans="1:20" ht="22.5" x14ac:dyDescent="0.3">
      <c r="A147" s="99"/>
      <c r="B147" s="58"/>
      <c r="C147" s="55"/>
      <c r="D147" s="55"/>
      <c r="E147" s="55"/>
      <c r="F147" s="55"/>
      <c r="G147" s="55"/>
      <c r="H147" s="55"/>
      <c r="I147" s="55"/>
      <c r="J147" s="55"/>
      <c r="K147" s="55"/>
      <c r="L147" s="48"/>
      <c r="M147" s="48"/>
      <c r="N147" s="48"/>
      <c r="O147" s="48"/>
      <c r="P147" s="48"/>
      <c r="Q147" s="50">
        <f t="shared" si="68"/>
        <v>0</v>
      </c>
      <c r="R147" s="57">
        <f t="shared" si="69"/>
        <v>0</v>
      </c>
      <c r="S147" s="52" t="e">
        <f t="shared" si="66"/>
        <v>#DIV/0!</v>
      </c>
      <c r="T147" s="53" t="e">
        <f t="shared" si="67"/>
        <v>#DIV/0!</v>
      </c>
    </row>
    <row r="148" spans="1:20" ht="22.5" x14ac:dyDescent="0.3">
      <c r="A148" s="99"/>
      <c r="B148" s="58"/>
      <c r="C148" s="55"/>
      <c r="D148" s="55"/>
      <c r="E148" s="55"/>
      <c r="F148" s="55"/>
      <c r="G148" s="55"/>
      <c r="H148" s="55"/>
      <c r="I148" s="55"/>
      <c r="J148" s="55"/>
      <c r="K148" s="55"/>
      <c r="L148" s="48"/>
      <c r="M148" s="48"/>
      <c r="N148" s="48"/>
      <c r="O148" s="48"/>
      <c r="P148" s="48"/>
      <c r="Q148" s="50">
        <f t="shared" si="68"/>
        <v>0</v>
      </c>
      <c r="R148" s="57">
        <f t="shared" si="69"/>
        <v>0</v>
      </c>
      <c r="S148" s="52" t="e">
        <f t="shared" si="66"/>
        <v>#DIV/0!</v>
      </c>
      <c r="T148" s="53" t="e">
        <f t="shared" si="67"/>
        <v>#DIV/0!</v>
      </c>
    </row>
    <row r="149" spans="1:20" ht="22.5" x14ac:dyDescent="0.3">
      <c r="A149" s="99"/>
      <c r="B149" s="58"/>
      <c r="C149" s="55"/>
      <c r="D149" s="55"/>
      <c r="E149" s="55"/>
      <c r="F149" s="55"/>
      <c r="G149" s="55"/>
      <c r="H149" s="55"/>
      <c r="I149" s="55"/>
      <c r="J149" s="55"/>
      <c r="K149" s="55"/>
      <c r="L149" s="48"/>
      <c r="M149" s="48"/>
      <c r="N149" s="48"/>
      <c r="O149" s="48"/>
      <c r="P149" s="48"/>
      <c r="Q149" s="50">
        <f t="shared" si="68"/>
        <v>0</v>
      </c>
      <c r="R149" s="57">
        <f t="shared" si="69"/>
        <v>0</v>
      </c>
      <c r="S149" s="52" t="e">
        <f t="shared" si="66"/>
        <v>#DIV/0!</v>
      </c>
      <c r="T149" s="53" t="e">
        <f t="shared" si="67"/>
        <v>#DIV/0!</v>
      </c>
    </row>
    <row r="150" spans="1:20" ht="22.5" x14ac:dyDescent="0.3">
      <c r="A150" s="99"/>
      <c r="B150" s="58"/>
      <c r="C150" s="59"/>
      <c r="D150" s="59"/>
      <c r="E150" s="59"/>
      <c r="F150" s="59"/>
      <c r="G150" s="59"/>
      <c r="H150" s="59"/>
      <c r="I150" s="59"/>
      <c r="J150" s="59"/>
      <c r="K150" s="59"/>
      <c r="L150" s="60"/>
      <c r="M150" s="60"/>
      <c r="N150" s="60"/>
      <c r="O150" s="60"/>
      <c r="P150" s="60"/>
      <c r="Q150" s="50">
        <f>SUM(C150:P150)</f>
        <v>0</v>
      </c>
      <c r="R150" s="57">
        <f>COUNT(C150:P150)*3</f>
        <v>0</v>
      </c>
      <c r="S150" s="52" t="e">
        <f t="shared" si="66"/>
        <v>#DIV/0!</v>
      </c>
      <c r="T150" s="53" t="e">
        <f t="shared" si="67"/>
        <v>#DIV/0!</v>
      </c>
    </row>
    <row r="151" spans="1:20" ht="23.25" thickBot="1" x14ac:dyDescent="0.35">
      <c r="A151" s="100"/>
      <c r="B151" s="61" t="s">
        <v>65</v>
      </c>
      <c r="C151" s="62">
        <f t="shared" ref="C151:H151" si="70">SUM(C141:C150)</f>
        <v>1518</v>
      </c>
      <c r="D151" s="63">
        <f t="shared" si="70"/>
        <v>0</v>
      </c>
      <c r="E151" s="63">
        <f t="shared" si="70"/>
        <v>0</v>
      </c>
      <c r="F151" s="63">
        <f t="shared" si="70"/>
        <v>0</v>
      </c>
      <c r="G151" s="63">
        <f t="shared" si="70"/>
        <v>0</v>
      </c>
      <c r="H151" s="63">
        <f t="shared" si="70"/>
        <v>0</v>
      </c>
      <c r="I151" s="63">
        <f t="shared" ref="I151:K151" si="71">SUM(I141:I150)</f>
        <v>0</v>
      </c>
      <c r="J151" s="63">
        <f t="shared" si="71"/>
        <v>0</v>
      </c>
      <c r="K151" s="63">
        <f t="shared" si="71"/>
        <v>0</v>
      </c>
      <c r="L151" s="63">
        <f>SUM(L141:L150)</f>
        <v>0</v>
      </c>
      <c r="M151" s="63">
        <f>SUM(M141:M150)</f>
        <v>0</v>
      </c>
      <c r="N151" s="63">
        <f>SUM(N141:N150)</f>
        <v>0</v>
      </c>
      <c r="O151" s="63">
        <f>SUM(O141:O150)</f>
        <v>0</v>
      </c>
      <c r="P151" s="63">
        <f t="shared" ref="P151:R151" si="72">SUM(P141:P150)</f>
        <v>0</v>
      </c>
      <c r="Q151" s="64">
        <f t="shared" si="72"/>
        <v>1518</v>
      </c>
      <c r="R151" s="65">
        <f t="shared" si="72"/>
        <v>9</v>
      </c>
      <c r="S151" s="66">
        <f>ROUND((Q151/R151),1)</f>
        <v>168.7</v>
      </c>
      <c r="T151" s="67" t="e">
        <f>SUM(T141:T150)</f>
        <v>#DIV/0!</v>
      </c>
    </row>
    <row r="152" spans="1:20" ht="23.25" thickTop="1" x14ac:dyDescent="0.3">
      <c r="A152" s="98" t="s">
        <v>80</v>
      </c>
      <c r="B152" s="47" t="s">
        <v>140</v>
      </c>
      <c r="C152" s="48">
        <v>428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50">
        <f>SUM(C152:P152)</f>
        <v>428</v>
      </c>
      <c r="R152" s="51">
        <f>COUNT(C152:P152)*3</f>
        <v>3</v>
      </c>
      <c r="S152" s="52">
        <f>ROUND((Q152/R152),1)</f>
        <v>142.69999999999999</v>
      </c>
      <c r="T152" s="53">
        <f>ROUNDDOWN(+S152-190,1)</f>
        <v>-47.3</v>
      </c>
    </row>
    <row r="153" spans="1:20" ht="22.5" x14ac:dyDescent="0.3">
      <c r="A153" s="99"/>
      <c r="B153" s="54" t="s">
        <v>141</v>
      </c>
      <c r="C153" s="55">
        <v>435</v>
      </c>
      <c r="D153" s="56"/>
      <c r="E153" s="56"/>
      <c r="F153" s="56"/>
      <c r="G153" s="56"/>
      <c r="H153" s="56"/>
      <c r="I153" s="56"/>
      <c r="J153" s="56"/>
      <c r="K153" s="56"/>
      <c r="L153" s="49"/>
      <c r="M153" s="49"/>
      <c r="N153" s="49"/>
      <c r="O153" s="49"/>
      <c r="P153" s="49"/>
      <c r="Q153" s="50">
        <f>SUM(C153:P153)</f>
        <v>435</v>
      </c>
      <c r="R153" s="57">
        <f t="shared" ref="R153" si="73">COUNT(C153:K153)*3</f>
        <v>3</v>
      </c>
      <c r="S153" s="52">
        <f t="shared" ref="S153:S161" si="74">ROUND((Q153/R153),1)</f>
        <v>145</v>
      </c>
      <c r="T153" s="53">
        <f t="shared" ref="T153:T161" si="75">ROUNDDOWN(+S153-190,1)</f>
        <v>-45</v>
      </c>
    </row>
    <row r="154" spans="1:20" ht="22.5" x14ac:dyDescent="0.3">
      <c r="A154" s="99"/>
      <c r="B154" s="54" t="s">
        <v>139</v>
      </c>
      <c r="C154" s="55">
        <v>419</v>
      </c>
      <c r="D154" s="56"/>
      <c r="E154" s="56"/>
      <c r="F154" s="56"/>
      <c r="G154" s="56"/>
      <c r="H154" s="56"/>
      <c r="I154" s="56"/>
      <c r="J154" s="56"/>
      <c r="K154" s="56"/>
      <c r="L154" s="49"/>
      <c r="M154" s="49"/>
      <c r="N154" s="49"/>
      <c r="O154" s="49"/>
      <c r="P154" s="49"/>
      <c r="Q154" s="50">
        <f>SUM(C154:P154)</f>
        <v>419</v>
      </c>
      <c r="R154" s="57">
        <f>COUNT(C154:P154)*3</f>
        <v>3</v>
      </c>
      <c r="S154" s="52">
        <f t="shared" si="74"/>
        <v>139.69999999999999</v>
      </c>
      <c r="T154" s="53">
        <f t="shared" si="75"/>
        <v>-50.3</v>
      </c>
    </row>
    <row r="155" spans="1:20" ht="22.5" x14ac:dyDescent="0.3">
      <c r="A155" s="99"/>
      <c r="B155" s="54"/>
      <c r="C155" s="55"/>
      <c r="D155" s="56"/>
      <c r="E155" s="56"/>
      <c r="F155" s="56"/>
      <c r="G155" s="56"/>
      <c r="H155" s="56"/>
      <c r="I155" s="56"/>
      <c r="J155" s="56"/>
      <c r="K155" s="56"/>
      <c r="L155" s="49"/>
      <c r="M155" s="49"/>
      <c r="N155" s="49"/>
      <c r="O155" s="49"/>
      <c r="P155" s="49"/>
      <c r="Q155" s="50">
        <f>SUM(C155:P155)</f>
        <v>0</v>
      </c>
      <c r="R155" s="57">
        <f t="shared" ref="R155:R160" si="76">COUNT(C155:K155)*3</f>
        <v>0</v>
      </c>
      <c r="S155" s="52" t="e">
        <f t="shared" si="74"/>
        <v>#DIV/0!</v>
      </c>
      <c r="T155" s="53" t="e">
        <f t="shared" si="75"/>
        <v>#DIV/0!</v>
      </c>
    </row>
    <row r="156" spans="1:20" ht="22.5" x14ac:dyDescent="0.3">
      <c r="A156" s="99"/>
      <c r="B156" s="58"/>
      <c r="C156" s="55"/>
      <c r="D156" s="55"/>
      <c r="E156" s="55"/>
      <c r="F156" s="55"/>
      <c r="G156" s="55"/>
      <c r="H156" s="55"/>
      <c r="I156" s="55"/>
      <c r="J156" s="55"/>
      <c r="K156" s="55"/>
      <c r="L156" s="48"/>
      <c r="M156" s="48"/>
      <c r="N156" s="48"/>
      <c r="O156" s="48"/>
      <c r="P156" s="48"/>
      <c r="Q156" s="50">
        <f t="shared" ref="Q156:Q160" si="77">SUM(C156:K156)</f>
        <v>0</v>
      </c>
      <c r="R156" s="57">
        <f t="shared" si="76"/>
        <v>0</v>
      </c>
      <c r="S156" s="52" t="e">
        <f t="shared" si="74"/>
        <v>#DIV/0!</v>
      </c>
      <c r="T156" s="53" t="e">
        <f t="shared" si="75"/>
        <v>#DIV/0!</v>
      </c>
    </row>
    <row r="157" spans="1:20" ht="22.5" x14ac:dyDescent="0.3">
      <c r="A157" s="99"/>
      <c r="B157" s="58"/>
      <c r="C157" s="55"/>
      <c r="D157" s="55"/>
      <c r="E157" s="55"/>
      <c r="F157" s="55"/>
      <c r="G157" s="55"/>
      <c r="H157" s="55"/>
      <c r="I157" s="55"/>
      <c r="J157" s="55"/>
      <c r="K157" s="55"/>
      <c r="L157" s="48"/>
      <c r="M157" s="48"/>
      <c r="N157" s="48"/>
      <c r="O157" s="48"/>
      <c r="P157" s="48"/>
      <c r="Q157" s="50">
        <f t="shared" si="77"/>
        <v>0</v>
      </c>
      <c r="R157" s="57">
        <f t="shared" si="76"/>
        <v>0</v>
      </c>
      <c r="S157" s="52" t="e">
        <f t="shared" si="74"/>
        <v>#DIV/0!</v>
      </c>
      <c r="T157" s="53" t="e">
        <f t="shared" si="75"/>
        <v>#DIV/0!</v>
      </c>
    </row>
    <row r="158" spans="1:20" ht="22.5" x14ac:dyDescent="0.3">
      <c r="A158" s="99"/>
      <c r="B158" s="58"/>
      <c r="C158" s="55"/>
      <c r="D158" s="55"/>
      <c r="E158" s="55"/>
      <c r="F158" s="55"/>
      <c r="G158" s="55"/>
      <c r="H158" s="55"/>
      <c r="I158" s="55"/>
      <c r="J158" s="55"/>
      <c r="K158" s="55"/>
      <c r="L158" s="48"/>
      <c r="M158" s="48"/>
      <c r="N158" s="48"/>
      <c r="O158" s="48"/>
      <c r="P158" s="48"/>
      <c r="Q158" s="50">
        <f t="shared" si="77"/>
        <v>0</v>
      </c>
      <c r="R158" s="57">
        <f t="shared" si="76"/>
        <v>0</v>
      </c>
      <c r="S158" s="52" t="e">
        <f t="shared" si="74"/>
        <v>#DIV/0!</v>
      </c>
      <c r="T158" s="53" t="e">
        <f t="shared" si="75"/>
        <v>#DIV/0!</v>
      </c>
    </row>
    <row r="159" spans="1:20" ht="22.5" x14ac:dyDescent="0.3">
      <c r="A159" s="99"/>
      <c r="B159" s="58"/>
      <c r="C159" s="55"/>
      <c r="D159" s="55"/>
      <c r="E159" s="55"/>
      <c r="F159" s="55"/>
      <c r="G159" s="55"/>
      <c r="H159" s="55"/>
      <c r="I159" s="55"/>
      <c r="J159" s="55"/>
      <c r="K159" s="55"/>
      <c r="L159" s="48"/>
      <c r="M159" s="48"/>
      <c r="N159" s="48"/>
      <c r="O159" s="48"/>
      <c r="P159" s="48"/>
      <c r="Q159" s="50">
        <f t="shared" si="77"/>
        <v>0</v>
      </c>
      <c r="R159" s="57">
        <f t="shared" si="76"/>
        <v>0</v>
      </c>
      <c r="S159" s="52" t="e">
        <f t="shared" si="74"/>
        <v>#DIV/0!</v>
      </c>
      <c r="T159" s="53" t="e">
        <f t="shared" si="75"/>
        <v>#DIV/0!</v>
      </c>
    </row>
    <row r="160" spans="1:20" ht="22.5" x14ac:dyDescent="0.3">
      <c r="A160" s="99"/>
      <c r="B160" s="58"/>
      <c r="C160" s="55"/>
      <c r="D160" s="55"/>
      <c r="E160" s="55"/>
      <c r="F160" s="55"/>
      <c r="G160" s="55"/>
      <c r="H160" s="55"/>
      <c r="I160" s="55"/>
      <c r="J160" s="55"/>
      <c r="K160" s="55"/>
      <c r="L160" s="48"/>
      <c r="M160" s="48"/>
      <c r="N160" s="48"/>
      <c r="O160" s="48"/>
      <c r="P160" s="48"/>
      <c r="Q160" s="50">
        <f t="shared" si="77"/>
        <v>0</v>
      </c>
      <c r="R160" s="57">
        <f t="shared" si="76"/>
        <v>0</v>
      </c>
      <c r="S160" s="52" t="e">
        <f t="shared" si="74"/>
        <v>#DIV/0!</v>
      </c>
      <c r="T160" s="53" t="e">
        <f t="shared" si="75"/>
        <v>#DIV/0!</v>
      </c>
    </row>
    <row r="161" spans="1:20" ht="22.5" x14ac:dyDescent="0.3">
      <c r="A161" s="99"/>
      <c r="B161" s="58"/>
      <c r="C161" s="59"/>
      <c r="D161" s="59"/>
      <c r="E161" s="59"/>
      <c r="F161" s="59"/>
      <c r="G161" s="59"/>
      <c r="H161" s="59"/>
      <c r="I161" s="59"/>
      <c r="J161" s="59"/>
      <c r="K161" s="59"/>
      <c r="L161" s="60"/>
      <c r="M161" s="60"/>
      <c r="N161" s="60"/>
      <c r="O161" s="60"/>
      <c r="P161" s="60"/>
      <c r="Q161" s="50">
        <f>SUM(C161:P161)</f>
        <v>0</v>
      </c>
      <c r="R161" s="57">
        <f>COUNT(C161:P161)*3</f>
        <v>0</v>
      </c>
      <c r="S161" s="52" t="e">
        <f t="shared" si="74"/>
        <v>#DIV/0!</v>
      </c>
      <c r="T161" s="53" t="e">
        <f t="shared" si="75"/>
        <v>#DIV/0!</v>
      </c>
    </row>
    <row r="162" spans="1:20" ht="23.25" thickBot="1" x14ac:dyDescent="0.35">
      <c r="A162" s="100"/>
      <c r="B162" s="61" t="s">
        <v>65</v>
      </c>
      <c r="C162" s="62">
        <f t="shared" ref="C162:H162" si="78">SUM(C152:C161)</f>
        <v>1282</v>
      </c>
      <c r="D162" s="63">
        <f t="shared" si="78"/>
        <v>0</v>
      </c>
      <c r="E162" s="63">
        <f t="shared" si="78"/>
        <v>0</v>
      </c>
      <c r="F162" s="63">
        <f t="shared" si="78"/>
        <v>0</v>
      </c>
      <c r="G162" s="63">
        <f t="shared" si="78"/>
        <v>0</v>
      </c>
      <c r="H162" s="63">
        <f t="shared" si="78"/>
        <v>0</v>
      </c>
      <c r="I162" s="63">
        <f t="shared" ref="I162:K162" si="79">SUM(I152:I161)</f>
        <v>0</v>
      </c>
      <c r="J162" s="63">
        <f t="shared" si="79"/>
        <v>0</v>
      </c>
      <c r="K162" s="63">
        <f t="shared" si="79"/>
        <v>0</v>
      </c>
      <c r="L162" s="63">
        <f>SUM(L152:L161)</f>
        <v>0</v>
      </c>
      <c r="M162" s="63">
        <f>SUM(M152:M161)</f>
        <v>0</v>
      </c>
      <c r="N162" s="63">
        <f>SUM(N152:N161)</f>
        <v>0</v>
      </c>
      <c r="O162" s="63">
        <f>SUM(O152:O161)</f>
        <v>0</v>
      </c>
      <c r="P162" s="63">
        <f t="shared" ref="P162:R162" si="80">SUM(P152:P161)</f>
        <v>0</v>
      </c>
      <c r="Q162" s="64">
        <f t="shared" si="80"/>
        <v>1282</v>
      </c>
      <c r="R162" s="65">
        <f t="shared" si="80"/>
        <v>9</v>
      </c>
      <c r="S162" s="66">
        <f>ROUND((Q162/R162),1)</f>
        <v>142.4</v>
      </c>
      <c r="T162" s="67" t="e">
        <f>SUM(T152:T161)</f>
        <v>#DIV/0!</v>
      </c>
    </row>
    <row r="164" spans="1:20" ht="26.25" thickBot="1" x14ac:dyDescent="0.35">
      <c r="A164" s="84" t="s">
        <v>56</v>
      </c>
      <c r="B164" s="84"/>
      <c r="C164" s="85" t="s">
        <v>85</v>
      </c>
      <c r="D164" s="85"/>
      <c r="E164" s="85"/>
      <c r="F164" s="85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40"/>
      <c r="R164" s="41"/>
      <c r="S164" s="42"/>
      <c r="T164" s="43"/>
    </row>
    <row r="165" spans="1:20" ht="22.5" x14ac:dyDescent="0.3">
      <c r="A165" s="86" t="s">
        <v>58</v>
      </c>
      <c r="B165" s="88" t="s">
        <v>59</v>
      </c>
      <c r="C165" s="90" t="s">
        <v>60</v>
      </c>
      <c r="D165" s="91"/>
      <c r="E165" s="91"/>
      <c r="F165" s="91"/>
      <c r="G165" s="91"/>
      <c r="H165" s="91"/>
      <c r="I165" s="91"/>
      <c r="J165" s="91"/>
      <c r="K165" s="91"/>
      <c r="L165" s="44"/>
      <c r="M165" s="44"/>
      <c r="N165" s="44"/>
      <c r="O165" s="44"/>
      <c r="P165" s="44"/>
      <c r="Q165" s="92" t="s">
        <v>61</v>
      </c>
      <c r="R165" s="94" t="s">
        <v>62</v>
      </c>
      <c r="S165" s="96" t="s">
        <v>63</v>
      </c>
      <c r="T165" s="88" t="s">
        <v>64</v>
      </c>
    </row>
    <row r="166" spans="1:20" ht="23.25" thickBot="1" x14ac:dyDescent="0.35">
      <c r="A166" s="87"/>
      <c r="B166" s="89"/>
      <c r="C166" s="45">
        <v>1</v>
      </c>
      <c r="D166" s="46">
        <v>2</v>
      </c>
      <c r="E166" s="46">
        <v>3</v>
      </c>
      <c r="F166" s="46">
        <v>4</v>
      </c>
      <c r="G166" s="46">
        <v>5</v>
      </c>
      <c r="H166" s="46">
        <v>6</v>
      </c>
      <c r="I166" s="46">
        <v>7</v>
      </c>
      <c r="J166" s="46">
        <v>8</v>
      </c>
      <c r="K166" s="46">
        <v>9</v>
      </c>
      <c r="L166" s="46">
        <v>10</v>
      </c>
      <c r="M166" s="46">
        <v>11</v>
      </c>
      <c r="N166" s="46">
        <v>12</v>
      </c>
      <c r="O166" s="46">
        <v>13</v>
      </c>
      <c r="P166" s="46">
        <v>14</v>
      </c>
      <c r="Q166" s="93"/>
      <c r="R166" s="95"/>
      <c r="S166" s="97"/>
      <c r="T166" s="89"/>
    </row>
    <row r="167" spans="1:20" ht="23.25" thickTop="1" x14ac:dyDescent="0.3">
      <c r="A167" s="98" t="s">
        <v>83</v>
      </c>
      <c r="B167" s="47" t="s">
        <v>142</v>
      </c>
      <c r="C167" s="48">
        <v>597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50">
        <f>SUM(C167:P167)</f>
        <v>597</v>
      </c>
      <c r="R167" s="51">
        <f>COUNT(C167:P167)*3</f>
        <v>3</v>
      </c>
      <c r="S167" s="52">
        <f>ROUND((Q167/R167),1)</f>
        <v>199</v>
      </c>
      <c r="T167" s="53">
        <f>ROUNDDOWN(+S167-190,1)</f>
        <v>9</v>
      </c>
    </row>
    <row r="168" spans="1:20" ht="22.5" x14ac:dyDescent="0.3">
      <c r="A168" s="99"/>
      <c r="B168" s="54" t="s">
        <v>143</v>
      </c>
      <c r="C168" s="55">
        <v>468</v>
      </c>
      <c r="D168" s="56"/>
      <c r="E168" s="56"/>
      <c r="F168" s="56"/>
      <c r="G168" s="56"/>
      <c r="H168" s="56"/>
      <c r="I168" s="56"/>
      <c r="J168" s="56"/>
      <c r="K168" s="56"/>
      <c r="L168" s="49"/>
      <c r="M168" s="49"/>
      <c r="N168" s="49"/>
      <c r="O168" s="49"/>
      <c r="P168" s="49"/>
      <c r="Q168" s="50">
        <f>SUM(C168:P168)</f>
        <v>468</v>
      </c>
      <c r="R168" s="57">
        <f>COUNT(C168:K168)*3</f>
        <v>3</v>
      </c>
      <c r="S168" s="52">
        <f t="shared" ref="S168:S176" si="81">ROUND((Q168/R168),1)</f>
        <v>156</v>
      </c>
      <c r="T168" s="53">
        <f t="shared" ref="T168:T176" si="82">ROUNDDOWN(+S168-190,1)</f>
        <v>-34</v>
      </c>
    </row>
    <row r="169" spans="1:20" ht="22.5" x14ac:dyDescent="0.3">
      <c r="A169" s="99"/>
      <c r="B169" s="54" t="s">
        <v>148</v>
      </c>
      <c r="C169" s="55">
        <v>551</v>
      </c>
      <c r="D169" s="56"/>
      <c r="E169" s="56"/>
      <c r="F169" s="56"/>
      <c r="G169" s="56"/>
      <c r="H169" s="56"/>
      <c r="I169" s="56"/>
      <c r="J169" s="56"/>
      <c r="K169" s="56"/>
      <c r="L169" s="49"/>
      <c r="M169" s="49"/>
      <c r="N169" s="49"/>
      <c r="O169" s="49"/>
      <c r="P169" s="49"/>
      <c r="Q169" s="50">
        <f>SUM(C169:P169)</f>
        <v>551</v>
      </c>
      <c r="R169" s="57">
        <f>COUNT(C169:P169)*3</f>
        <v>3</v>
      </c>
      <c r="S169" s="52">
        <f t="shared" si="81"/>
        <v>183.7</v>
      </c>
      <c r="T169" s="53">
        <f t="shared" si="82"/>
        <v>-6.3</v>
      </c>
    </row>
    <row r="170" spans="1:20" ht="22.5" x14ac:dyDescent="0.3">
      <c r="A170" s="99"/>
      <c r="B170" s="54"/>
      <c r="C170" s="55"/>
      <c r="D170" s="56"/>
      <c r="E170" s="56"/>
      <c r="F170" s="56"/>
      <c r="G170" s="56"/>
      <c r="H170" s="56"/>
      <c r="I170" s="56"/>
      <c r="J170" s="56"/>
      <c r="K170" s="56"/>
      <c r="L170" s="49"/>
      <c r="M170" s="49"/>
      <c r="N170" s="49"/>
      <c r="O170" s="49"/>
      <c r="P170" s="49"/>
      <c r="Q170" s="50">
        <f>SUM(C170:P170)</f>
        <v>0</v>
      </c>
      <c r="R170" s="57">
        <f>COUNT(C170:P170)*3</f>
        <v>0</v>
      </c>
      <c r="S170" s="52" t="e">
        <f t="shared" si="81"/>
        <v>#DIV/0!</v>
      </c>
      <c r="T170" s="53" t="e">
        <f t="shared" si="82"/>
        <v>#DIV/0!</v>
      </c>
    </row>
    <row r="171" spans="1:20" ht="22.5" x14ac:dyDescent="0.3">
      <c r="A171" s="99"/>
      <c r="B171" s="58"/>
      <c r="C171" s="55"/>
      <c r="D171" s="55"/>
      <c r="E171" s="55"/>
      <c r="F171" s="55"/>
      <c r="G171" s="55"/>
      <c r="H171" s="55"/>
      <c r="I171" s="55"/>
      <c r="J171" s="55"/>
      <c r="K171" s="55"/>
      <c r="L171" s="48"/>
      <c r="M171" s="48"/>
      <c r="N171" s="48"/>
      <c r="O171" s="48"/>
      <c r="P171" s="48"/>
      <c r="Q171" s="50">
        <f t="shared" ref="Q171:Q175" si="83">SUM(C171:K171)</f>
        <v>0</v>
      </c>
      <c r="R171" s="57">
        <f t="shared" ref="R171:R175" si="84">COUNT(C171:K171)*3</f>
        <v>0</v>
      </c>
      <c r="S171" s="52" t="e">
        <f t="shared" si="81"/>
        <v>#DIV/0!</v>
      </c>
      <c r="T171" s="53" t="e">
        <f t="shared" si="82"/>
        <v>#DIV/0!</v>
      </c>
    </row>
    <row r="172" spans="1:20" ht="22.5" x14ac:dyDescent="0.3">
      <c r="A172" s="99"/>
      <c r="B172" s="58"/>
      <c r="C172" s="55"/>
      <c r="D172" s="55"/>
      <c r="E172" s="55"/>
      <c r="F172" s="55"/>
      <c r="G172" s="55"/>
      <c r="H172" s="55"/>
      <c r="I172" s="55"/>
      <c r="J172" s="55"/>
      <c r="K172" s="55"/>
      <c r="L172" s="48"/>
      <c r="M172" s="48"/>
      <c r="N172" s="48"/>
      <c r="O172" s="48"/>
      <c r="P172" s="48"/>
      <c r="Q172" s="50">
        <f t="shared" si="83"/>
        <v>0</v>
      </c>
      <c r="R172" s="57">
        <f t="shared" si="84"/>
        <v>0</v>
      </c>
      <c r="S172" s="52" t="e">
        <f t="shared" si="81"/>
        <v>#DIV/0!</v>
      </c>
      <c r="T172" s="53" t="e">
        <f t="shared" si="82"/>
        <v>#DIV/0!</v>
      </c>
    </row>
    <row r="173" spans="1:20" ht="22.5" x14ac:dyDescent="0.3">
      <c r="A173" s="99"/>
      <c r="B173" s="58"/>
      <c r="C173" s="55"/>
      <c r="D173" s="55"/>
      <c r="E173" s="55"/>
      <c r="F173" s="55"/>
      <c r="G173" s="55"/>
      <c r="H173" s="55"/>
      <c r="I173" s="55"/>
      <c r="J173" s="55"/>
      <c r="K173" s="55"/>
      <c r="L173" s="48"/>
      <c r="M173" s="48"/>
      <c r="N173" s="48"/>
      <c r="O173" s="48"/>
      <c r="P173" s="48"/>
      <c r="Q173" s="50">
        <f t="shared" si="83"/>
        <v>0</v>
      </c>
      <c r="R173" s="57">
        <f t="shared" si="84"/>
        <v>0</v>
      </c>
      <c r="S173" s="52" t="e">
        <f t="shared" si="81"/>
        <v>#DIV/0!</v>
      </c>
      <c r="T173" s="53" t="e">
        <f t="shared" si="82"/>
        <v>#DIV/0!</v>
      </c>
    </row>
    <row r="174" spans="1:20" ht="22.5" x14ac:dyDescent="0.3">
      <c r="A174" s="99"/>
      <c r="B174" s="58"/>
      <c r="C174" s="55"/>
      <c r="D174" s="55"/>
      <c r="E174" s="55"/>
      <c r="F174" s="55"/>
      <c r="G174" s="55"/>
      <c r="H174" s="55"/>
      <c r="I174" s="55"/>
      <c r="J174" s="55"/>
      <c r="K174" s="55"/>
      <c r="L174" s="48"/>
      <c r="M174" s="48"/>
      <c r="N174" s="48"/>
      <c r="O174" s="48"/>
      <c r="P174" s="48"/>
      <c r="Q174" s="50">
        <f t="shared" si="83"/>
        <v>0</v>
      </c>
      <c r="R174" s="57">
        <f t="shared" si="84"/>
        <v>0</v>
      </c>
      <c r="S174" s="52" t="e">
        <f t="shared" si="81"/>
        <v>#DIV/0!</v>
      </c>
      <c r="T174" s="53" t="e">
        <f t="shared" si="82"/>
        <v>#DIV/0!</v>
      </c>
    </row>
    <row r="175" spans="1:20" ht="22.5" x14ac:dyDescent="0.3">
      <c r="A175" s="99"/>
      <c r="B175" s="58"/>
      <c r="C175" s="55"/>
      <c r="D175" s="55"/>
      <c r="E175" s="55"/>
      <c r="F175" s="55"/>
      <c r="G175" s="55"/>
      <c r="H175" s="55"/>
      <c r="I175" s="55"/>
      <c r="J175" s="55"/>
      <c r="K175" s="55"/>
      <c r="L175" s="48"/>
      <c r="M175" s="48"/>
      <c r="N175" s="48"/>
      <c r="O175" s="48"/>
      <c r="P175" s="48"/>
      <c r="Q175" s="50">
        <f t="shared" si="83"/>
        <v>0</v>
      </c>
      <c r="R175" s="57">
        <f t="shared" si="84"/>
        <v>0</v>
      </c>
      <c r="S175" s="52" t="e">
        <f t="shared" si="81"/>
        <v>#DIV/0!</v>
      </c>
      <c r="T175" s="53" t="e">
        <f t="shared" si="82"/>
        <v>#DIV/0!</v>
      </c>
    </row>
    <row r="176" spans="1:20" ht="22.5" x14ac:dyDescent="0.3">
      <c r="A176" s="99"/>
      <c r="B176" s="58"/>
      <c r="C176" s="59"/>
      <c r="D176" s="59"/>
      <c r="E176" s="59"/>
      <c r="F176" s="59"/>
      <c r="G176" s="59"/>
      <c r="H176" s="59"/>
      <c r="I176" s="59"/>
      <c r="J176" s="59"/>
      <c r="K176" s="59"/>
      <c r="L176" s="60"/>
      <c r="M176" s="60"/>
      <c r="N176" s="60"/>
      <c r="O176" s="60"/>
      <c r="P176" s="60"/>
      <c r="Q176" s="50">
        <f>SUM(C176:P176)</f>
        <v>0</v>
      </c>
      <c r="R176" s="57">
        <f>COUNT(C176:P176)*3</f>
        <v>0</v>
      </c>
      <c r="S176" s="52" t="e">
        <f t="shared" si="81"/>
        <v>#DIV/0!</v>
      </c>
      <c r="T176" s="53" t="e">
        <f t="shared" si="82"/>
        <v>#DIV/0!</v>
      </c>
    </row>
    <row r="177" spans="1:20" ht="23.25" thickBot="1" x14ac:dyDescent="0.35">
      <c r="A177" s="100"/>
      <c r="B177" s="61" t="s">
        <v>65</v>
      </c>
      <c r="C177" s="62">
        <f t="shared" ref="C177:H177" si="85">SUM(C167:C176)</f>
        <v>1616</v>
      </c>
      <c r="D177" s="63">
        <f t="shared" si="85"/>
        <v>0</v>
      </c>
      <c r="E177" s="63">
        <f t="shared" si="85"/>
        <v>0</v>
      </c>
      <c r="F177" s="63">
        <f t="shared" si="85"/>
        <v>0</v>
      </c>
      <c r="G177" s="63">
        <f t="shared" si="85"/>
        <v>0</v>
      </c>
      <c r="H177" s="63">
        <f t="shared" si="85"/>
        <v>0</v>
      </c>
      <c r="I177" s="63">
        <f t="shared" ref="I177:K177" si="86">SUM(I167:I176)</f>
        <v>0</v>
      </c>
      <c r="J177" s="63">
        <f t="shared" si="86"/>
        <v>0</v>
      </c>
      <c r="K177" s="63">
        <f t="shared" si="86"/>
        <v>0</v>
      </c>
      <c r="L177" s="63">
        <f>SUM(L167:L176)</f>
        <v>0</v>
      </c>
      <c r="M177" s="63">
        <f>SUM(M167:M176)</f>
        <v>0</v>
      </c>
      <c r="N177" s="63">
        <f>SUM(N167:N176)</f>
        <v>0</v>
      </c>
      <c r="O177" s="63">
        <f>SUM(O167:O176)</f>
        <v>0</v>
      </c>
      <c r="P177" s="63">
        <f t="shared" ref="P177:R177" si="87">SUM(P167:P176)</f>
        <v>0</v>
      </c>
      <c r="Q177" s="64">
        <f t="shared" si="87"/>
        <v>1616</v>
      </c>
      <c r="R177" s="65">
        <f t="shared" si="87"/>
        <v>9</v>
      </c>
      <c r="S177" s="66">
        <f>ROUND((Q177/R177),1)</f>
        <v>179.6</v>
      </c>
      <c r="T177" s="67" t="e">
        <f>SUM(T167:T176)</f>
        <v>#DIV/0!</v>
      </c>
    </row>
    <row r="178" spans="1:20" ht="23.25" thickTop="1" x14ac:dyDescent="0.3">
      <c r="A178" s="98" t="s">
        <v>84</v>
      </c>
      <c r="B178" s="47" t="s">
        <v>144</v>
      </c>
      <c r="C178" s="48">
        <v>535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50">
        <f>SUM(C178:P178)</f>
        <v>535</v>
      </c>
      <c r="R178" s="51">
        <f>COUNT(C178:P178)*3</f>
        <v>3</v>
      </c>
      <c r="S178" s="52">
        <f>ROUND((Q178/R178),1)</f>
        <v>178.3</v>
      </c>
      <c r="T178" s="53">
        <f>ROUNDDOWN(+S178-190,1)</f>
        <v>-11.7</v>
      </c>
    </row>
    <row r="179" spans="1:20" ht="22.5" x14ac:dyDescent="0.3">
      <c r="A179" s="99"/>
      <c r="B179" s="54" t="s">
        <v>145</v>
      </c>
      <c r="C179" s="55">
        <v>441</v>
      </c>
      <c r="D179" s="56"/>
      <c r="E179" s="56"/>
      <c r="F179" s="56"/>
      <c r="G179" s="56"/>
      <c r="H179" s="56"/>
      <c r="I179" s="56"/>
      <c r="J179" s="56"/>
      <c r="K179" s="56"/>
      <c r="L179" s="49"/>
      <c r="M179" s="49"/>
      <c r="N179" s="49"/>
      <c r="O179" s="49"/>
      <c r="P179" s="49"/>
      <c r="Q179" s="50">
        <f>SUM(C179:P179)</f>
        <v>441</v>
      </c>
      <c r="R179" s="57">
        <f t="shared" ref="R179" si="88">COUNT(C179:K179)*3</f>
        <v>3</v>
      </c>
      <c r="S179" s="52">
        <f t="shared" ref="S179:S187" si="89">ROUND((Q179/R179),1)</f>
        <v>147</v>
      </c>
      <c r="T179" s="53">
        <f t="shared" ref="T179:T187" si="90">ROUNDDOWN(+S179-190,1)</f>
        <v>-43</v>
      </c>
    </row>
    <row r="180" spans="1:20" ht="22.5" x14ac:dyDescent="0.3">
      <c r="A180" s="99"/>
      <c r="B180" s="54" t="s">
        <v>146</v>
      </c>
      <c r="C180" s="55">
        <v>478</v>
      </c>
      <c r="D180" s="56"/>
      <c r="E180" s="56"/>
      <c r="F180" s="56"/>
      <c r="G180" s="56"/>
      <c r="H180" s="56"/>
      <c r="I180" s="56"/>
      <c r="J180" s="56"/>
      <c r="K180" s="56"/>
      <c r="L180" s="49"/>
      <c r="M180" s="49"/>
      <c r="N180" s="49"/>
      <c r="O180" s="49"/>
      <c r="P180" s="49"/>
      <c r="Q180" s="50">
        <f>SUM(C180:P180)</f>
        <v>478</v>
      </c>
      <c r="R180" s="57">
        <f>COUNT(C180:P180)*3</f>
        <v>3</v>
      </c>
      <c r="S180" s="52">
        <f t="shared" si="89"/>
        <v>159.30000000000001</v>
      </c>
      <c r="T180" s="53">
        <f t="shared" si="90"/>
        <v>-30.7</v>
      </c>
    </row>
    <row r="181" spans="1:20" ht="22.5" x14ac:dyDescent="0.3">
      <c r="A181" s="99"/>
      <c r="B181" s="54"/>
      <c r="C181" s="55"/>
      <c r="D181" s="56"/>
      <c r="E181" s="56"/>
      <c r="F181" s="56"/>
      <c r="G181" s="56"/>
      <c r="H181" s="56"/>
      <c r="I181" s="56"/>
      <c r="J181" s="56"/>
      <c r="K181" s="56"/>
      <c r="L181" s="49"/>
      <c r="M181" s="49"/>
      <c r="N181" s="49"/>
      <c r="O181" s="49"/>
      <c r="P181" s="49"/>
      <c r="Q181" s="50">
        <f>SUM(C181:P181)</f>
        <v>0</v>
      </c>
      <c r="R181" s="57">
        <f t="shared" ref="R181:R186" si="91">COUNT(C181:K181)*3</f>
        <v>0</v>
      </c>
      <c r="S181" s="52" t="e">
        <f t="shared" si="89"/>
        <v>#DIV/0!</v>
      </c>
      <c r="T181" s="53" t="e">
        <f t="shared" si="90"/>
        <v>#DIV/0!</v>
      </c>
    </row>
    <row r="182" spans="1:20" ht="22.5" x14ac:dyDescent="0.3">
      <c r="A182" s="99"/>
      <c r="B182" s="58"/>
      <c r="C182" s="55"/>
      <c r="D182" s="55"/>
      <c r="E182" s="55"/>
      <c r="F182" s="55"/>
      <c r="G182" s="55"/>
      <c r="H182" s="55"/>
      <c r="I182" s="55"/>
      <c r="J182" s="55"/>
      <c r="K182" s="55"/>
      <c r="L182" s="48"/>
      <c r="M182" s="48"/>
      <c r="N182" s="48"/>
      <c r="O182" s="48"/>
      <c r="P182" s="48"/>
      <c r="Q182" s="50">
        <f t="shared" ref="Q182:Q186" si="92">SUM(C182:K182)</f>
        <v>0</v>
      </c>
      <c r="R182" s="57">
        <f t="shared" si="91"/>
        <v>0</v>
      </c>
      <c r="S182" s="52" t="e">
        <f t="shared" si="89"/>
        <v>#DIV/0!</v>
      </c>
      <c r="T182" s="53" t="e">
        <f t="shared" si="90"/>
        <v>#DIV/0!</v>
      </c>
    </row>
    <row r="183" spans="1:20" ht="22.5" x14ac:dyDescent="0.3">
      <c r="A183" s="99"/>
      <c r="B183" s="58"/>
      <c r="C183" s="55"/>
      <c r="D183" s="55"/>
      <c r="E183" s="55"/>
      <c r="F183" s="55"/>
      <c r="G183" s="55"/>
      <c r="H183" s="55"/>
      <c r="I183" s="55"/>
      <c r="J183" s="55"/>
      <c r="K183" s="55"/>
      <c r="L183" s="48"/>
      <c r="M183" s="48"/>
      <c r="N183" s="48"/>
      <c r="O183" s="48"/>
      <c r="P183" s="48"/>
      <c r="Q183" s="50">
        <f t="shared" si="92"/>
        <v>0</v>
      </c>
      <c r="R183" s="57">
        <f t="shared" si="91"/>
        <v>0</v>
      </c>
      <c r="S183" s="52" t="e">
        <f t="shared" si="89"/>
        <v>#DIV/0!</v>
      </c>
      <c r="T183" s="53" t="e">
        <f t="shared" si="90"/>
        <v>#DIV/0!</v>
      </c>
    </row>
    <row r="184" spans="1:20" ht="22.5" x14ac:dyDescent="0.3">
      <c r="A184" s="99"/>
      <c r="B184" s="58"/>
      <c r="C184" s="55"/>
      <c r="D184" s="55"/>
      <c r="E184" s="55"/>
      <c r="F184" s="55"/>
      <c r="G184" s="55"/>
      <c r="H184" s="55"/>
      <c r="I184" s="55"/>
      <c r="J184" s="55"/>
      <c r="K184" s="55"/>
      <c r="L184" s="48"/>
      <c r="M184" s="48"/>
      <c r="N184" s="48"/>
      <c r="O184" s="48"/>
      <c r="P184" s="48"/>
      <c r="Q184" s="50">
        <f t="shared" si="92"/>
        <v>0</v>
      </c>
      <c r="R184" s="57">
        <f t="shared" si="91"/>
        <v>0</v>
      </c>
      <c r="S184" s="52" t="e">
        <f t="shared" si="89"/>
        <v>#DIV/0!</v>
      </c>
      <c r="T184" s="53" t="e">
        <f t="shared" si="90"/>
        <v>#DIV/0!</v>
      </c>
    </row>
    <row r="185" spans="1:20" ht="22.5" x14ac:dyDescent="0.3">
      <c r="A185" s="99"/>
      <c r="B185" s="58"/>
      <c r="C185" s="55"/>
      <c r="D185" s="55"/>
      <c r="E185" s="55"/>
      <c r="F185" s="55"/>
      <c r="G185" s="55"/>
      <c r="H185" s="55"/>
      <c r="I185" s="55"/>
      <c r="J185" s="55"/>
      <c r="K185" s="55"/>
      <c r="L185" s="48"/>
      <c r="M185" s="48"/>
      <c r="N185" s="48"/>
      <c r="O185" s="48"/>
      <c r="P185" s="48"/>
      <c r="Q185" s="50">
        <f t="shared" si="92"/>
        <v>0</v>
      </c>
      <c r="R185" s="57">
        <f t="shared" si="91"/>
        <v>0</v>
      </c>
      <c r="S185" s="52" t="e">
        <f t="shared" si="89"/>
        <v>#DIV/0!</v>
      </c>
      <c r="T185" s="53" t="e">
        <f t="shared" si="90"/>
        <v>#DIV/0!</v>
      </c>
    </row>
    <row r="186" spans="1:20" ht="22.5" x14ac:dyDescent="0.3">
      <c r="A186" s="99"/>
      <c r="B186" s="58"/>
      <c r="C186" s="55"/>
      <c r="D186" s="55"/>
      <c r="E186" s="55"/>
      <c r="F186" s="55"/>
      <c r="G186" s="55"/>
      <c r="H186" s="55"/>
      <c r="I186" s="55"/>
      <c r="J186" s="55"/>
      <c r="K186" s="55"/>
      <c r="L186" s="48"/>
      <c r="M186" s="48"/>
      <c r="N186" s="48"/>
      <c r="O186" s="48"/>
      <c r="P186" s="48"/>
      <c r="Q186" s="50">
        <f t="shared" si="92"/>
        <v>0</v>
      </c>
      <c r="R186" s="57">
        <f t="shared" si="91"/>
        <v>0</v>
      </c>
      <c r="S186" s="52" t="e">
        <f t="shared" si="89"/>
        <v>#DIV/0!</v>
      </c>
      <c r="T186" s="53" t="e">
        <f t="shared" si="90"/>
        <v>#DIV/0!</v>
      </c>
    </row>
    <row r="187" spans="1:20" ht="22.5" x14ac:dyDescent="0.3">
      <c r="A187" s="99"/>
      <c r="B187" s="58"/>
      <c r="C187" s="59"/>
      <c r="D187" s="59"/>
      <c r="E187" s="59"/>
      <c r="F187" s="59"/>
      <c r="G187" s="59"/>
      <c r="H187" s="59"/>
      <c r="I187" s="59"/>
      <c r="J187" s="59"/>
      <c r="K187" s="59"/>
      <c r="L187" s="60"/>
      <c r="M187" s="60"/>
      <c r="N187" s="60"/>
      <c r="O187" s="60"/>
      <c r="P187" s="60"/>
      <c r="Q187" s="50">
        <f>SUM(C187:P187)</f>
        <v>0</v>
      </c>
      <c r="R187" s="57">
        <f>COUNT(C187:P187)*3</f>
        <v>0</v>
      </c>
      <c r="S187" s="52" t="e">
        <f t="shared" si="89"/>
        <v>#DIV/0!</v>
      </c>
      <c r="T187" s="53" t="e">
        <f t="shared" si="90"/>
        <v>#DIV/0!</v>
      </c>
    </row>
    <row r="188" spans="1:20" ht="23.25" thickBot="1" x14ac:dyDescent="0.35">
      <c r="A188" s="100"/>
      <c r="B188" s="61" t="s">
        <v>65</v>
      </c>
      <c r="C188" s="62">
        <f t="shared" ref="C188:H188" si="93">SUM(C178:C187)</f>
        <v>1454</v>
      </c>
      <c r="D188" s="63">
        <f t="shared" si="93"/>
        <v>0</v>
      </c>
      <c r="E188" s="63">
        <f t="shared" si="93"/>
        <v>0</v>
      </c>
      <c r="F188" s="63">
        <f t="shared" si="93"/>
        <v>0</v>
      </c>
      <c r="G188" s="63">
        <f t="shared" si="93"/>
        <v>0</v>
      </c>
      <c r="H188" s="63">
        <f t="shared" si="93"/>
        <v>0</v>
      </c>
      <c r="I188" s="63">
        <f t="shared" ref="I188:K188" si="94">SUM(I178:I187)</f>
        <v>0</v>
      </c>
      <c r="J188" s="63">
        <f t="shared" si="94"/>
        <v>0</v>
      </c>
      <c r="K188" s="63">
        <f t="shared" si="94"/>
        <v>0</v>
      </c>
      <c r="L188" s="63">
        <f>SUM(L178:L187)</f>
        <v>0</v>
      </c>
      <c r="M188" s="63">
        <f>SUM(M178:M187)</f>
        <v>0</v>
      </c>
      <c r="N188" s="63">
        <f>SUM(N178:N187)</f>
        <v>0</v>
      </c>
      <c r="O188" s="63">
        <f>SUM(O178:O187)</f>
        <v>0</v>
      </c>
      <c r="P188" s="63">
        <f t="shared" ref="P188:R188" si="95">SUM(P178:P187)</f>
        <v>0</v>
      </c>
      <c r="Q188" s="64">
        <f t="shared" si="95"/>
        <v>1454</v>
      </c>
      <c r="R188" s="65">
        <f t="shared" si="95"/>
        <v>9</v>
      </c>
      <c r="S188" s="66">
        <f>ROUND((Q188/R188),1)</f>
        <v>161.6</v>
      </c>
      <c r="T188" s="67" t="e">
        <f>SUM(T178:T187)</f>
        <v>#DIV/0!</v>
      </c>
    </row>
  </sheetData>
  <mergeCells count="87">
    <mergeCell ref="R45:R46"/>
    <mergeCell ref="S45:S46"/>
    <mergeCell ref="T45:T46"/>
    <mergeCell ref="A47:A57"/>
    <mergeCell ref="A58:A68"/>
    <mergeCell ref="Q45:Q46"/>
    <mergeCell ref="A167:A177"/>
    <mergeCell ref="A178:A188"/>
    <mergeCell ref="A44:B44"/>
    <mergeCell ref="C44:F44"/>
    <mergeCell ref="A45:A46"/>
    <mergeCell ref="B45:B46"/>
    <mergeCell ref="C45:K45"/>
    <mergeCell ref="A112:B112"/>
    <mergeCell ref="C112:F112"/>
    <mergeCell ref="A100:A110"/>
    <mergeCell ref="A89:A99"/>
    <mergeCell ref="A71:B71"/>
    <mergeCell ref="C71:F71"/>
    <mergeCell ref="A164:B164"/>
    <mergeCell ref="C164:F164"/>
    <mergeCell ref="A165:A166"/>
    <mergeCell ref="R165:R166"/>
    <mergeCell ref="S139:S140"/>
    <mergeCell ref="T139:T140"/>
    <mergeCell ref="A141:A151"/>
    <mergeCell ref="A152:A162"/>
    <mergeCell ref="A139:A140"/>
    <mergeCell ref="B139:B140"/>
    <mergeCell ref="C139:K139"/>
    <mergeCell ref="Q139:Q140"/>
    <mergeCell ref="R139:R140"/>
    <mergeCell ref="S165:S166"/>
    <mergeCell ref="T165:T166"/>
    <mergeCell ref="Q165:Q166"/>
    <mergeCell ref="B165:B166"/>
    <mergeCell ref="C165:K165"/>
    <mergeCell ref="T113:T114"/>
    <mergeCell ref="A115:A125"/>
    <mergeCell ref="A126:A136"/>
    <mergeCell ref="A138:B138"/>
    <mergeCell ref="C138:F138"/>
    <mergeCell ref="A113:A114"/>
    <mergeCell ref="B113:B114"/>
    <mergeCell ref="C113:K113"/>
    <mergeCell ref="Q113:Q114"/>
    <mergeCell ref="R113:R114"/>
    <mergeCell ref="S113:S114"/>
    <mergeCell ref="T87:T88"/>
    <mergeCell ref="A87:A88"/>
    <mergeCell ref="B87:B88"/>
    <mergeCell ref="C87:K87"/>
    <mergeCell ref="Q87:Q88"/>
    <mergeCell ref="R87:R88"/>
    <mergeCell ref="S87:S88"/>
    <mergeCell ref="R72:R73"/>
    <mergeCell ref="S72:S73"/>
    <mergeCell ref="T72:T73"/>
    <mergeCell ref="A74:A84"/>
    <mergeCell ref="A86:B86"/>
    <mergeCell ref="C86:F86"/>
    <mergeCell ref="Q72:Q73"/>
    <mergeCell ref="A72:A73"/>
    <mergeCell ref="B72:B73"/>
    <mergeCell ref="C72:K72"/>
    <mergeCell ref="Q19:Q20"/>
    <mergeCell ref="R19:R20"/>
    <mergeCell ref="S19:S20"/>
    <mergeCell ref="T19:T20"/>
    <mergeCell ref="A21:A31"/>
    <mergeCell ref="A32:A42"/>
    <mergeCell ref="A6:A16"/>
    <mergeCell ref="A18:B18"/>
    <mergeCell ref="C18:F18"/>
    <mergeCell ref="A19:A20"/>
    <mergeCell ref="B19:B20"/>
    <mergeCell ref="C19:K19"/>
    <mergeCell ref="A1:T1"/>
    <mergeCell ref="A3:B3"/>
    <mergeCell ref="C3:F3"/>
    <mergeCell ref="A4:A5"/>
    <mergeCell ref="B4:B5"/>
    <mergeCell ref="C4:K4"/>
    <mergeCell ref="Q4:Q5"/>
    <mergeCell ref="R4:R5"/>
    <mergeCell ref="S4:S5"/>
    <mergeCell ref="T4:T5"/>
  </mergeCells>
  <phoneticPr fontId="2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42D93-2798-4E9A-BDF4-DAE48477BF0C}">
  <dimension ref="A1:Q26"/>
  <sheetViews>
    <sheetView workbookViewId="0">
      <selection activeCell="F7" sqref="F7"/>
    </sheetView>
  </sheetViews>
  <sheetFormatPr defaultRowHeight="16.5" x14ac:dyDescent="0.3"/>
  <cols>
    <col min="1" max="1" width="15.625" customWidth="1"/>
    <col min="2" max="2" width="13.625" customWidth="1"/>
    <col min="3" max="16" width="11.625" customWidth="1"/>
    <col min="17" max="17" width="15.625" customWidth="1"/>
  </cols>
  <sheetData>
    <row r="1" spans="1:16" ht="31.5" x14ac:dyDescent="0.3">
      <c r="A1" s="122" t="s">
        <v>86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16" ht="24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6" ht="24" x14ac:dyDescent="0.3">
      <c r="A3" s="123" t="s">
        <v>87</v>
      </c>
      <c r="B3" s="123" t="s">
        <v>88</v>
      </c>
      <c r="C3" s="125" t="s">
        <v>89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7"/>
    </row>
    <row r="4" spans="1:16" ht="24" x14ac:dyDescent="0.3">
      <c r="A4" s="124"/>
      <c r="B4" s="124"/>
      <c r="C4" s="71">
        <v>46195</v>
      </c>
      <c r="D4" s="71">
        <v>46209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6" ht="24" x14ac:dyDescent="0.3">
      <c r="A5" s="72" t="s">
        <v>46</v>
      </c>
      <c r="B5" s="73">
        <v>100000</v>
      </c>
      <c r="C5" s="73">
        <v>50000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6" ht="24" x14ac:dyDescent="0.3">
      <c r="A6" s="72" t="s">
        <v>45</v>
      </c>
      <c r="B6" s="73">
        <v>100000</v>
      </c>
      <c r="C6" s="73">
        <v>50000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6" ht="24" x14ac:dyDescent="0.3">
      <c r="A7" s="72" t="s">
        <v>47</v>
      </c>
      <c r="B7" s="73">
        <v>100000</v>
      </c>
      <c r="C7" s="73">
        <v>50000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6" ht="24" x14ac:dyDescent="0.3">
      <c r="A8" s="72" t="s">
        <v>90</v>
      </c>
      <c r="B8" s="73">
        <v>100000</v>
      </c>
      <c r="C8" s="73">
        <v>50000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9" spans="1:16" ht="24" x14ac:dyDescent="0.3">
      <c r="A9" s="72" t="s">
        <v>91</v>
      </c>
      <c r="B9" s="73">
        <v>100000</v>
      </c>
      <c r="C9" s="73">
        <v>50000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</row>
    <row r="10" spans="1:16" ht="24" x14ac:dyDescent="0.3">
      <c r="A10" s="72" t="s">
        <v>42</v>
      </c>
      <c r="B10" s="73">
        <v>100000</v>
      </c>
      <c r="C10" s="73">
        <v>50000</v>
      </c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</row>
    <row r="11" spans="1:16" ht="24" x14ac:dyDescent="0.3">
      <c r="A11" s="72" t="s">
        <v>41</v>
      </c>
      <c r="B11" s="73">
        <v>100000</v>
      </c>
      <c r="C11" s="73">
        <v>50000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</row>
    <row r="12" spans="1:16" ht="24" x14ac:dyDescent="0.3">
      <c r="A12" s="72" t="s">
        <v>44</v>
      </c>
      <c r="B12" s="73">
        <v>100000</v>
      </c>
      <c r="C12" s="73">
        <v>50000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</row>
    <row r="13" spans="1:16" ht="24" x14ac:dyDescent="0.3">
      <c r="A13" s="72" t="s">
        <v>92</v>
      </c>
      <c r="B13" s="73">
        <v>100000</v>
      </c>
      <c r="C13" s="73">
        <v>50000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</row>
    <row r="14" spans="1:16" ht="24" x14ac:dyDescent="0.3">
      <c r="A14" s="72" t="s">
        <v>93</v>
      </c>
      <c r="B14" s="73">
        <v>100000</v>
      </c>
      <c r="C14" s="73">
        <v>50000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</row>
    <row r="15" spans="1:16" ht="24" x14ac:dyDescent="0.3">
      <c r="A15" s="72" t="s">
        <v>94</v>
      </c>
      <c r="B15" s="73">
        <v>100000</v>
      </c>
      <c r="C15" s="73">
        <v>50000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</row>
    <row r="16" spans="1:16" ht="24" x14ac:dyDescent="0.3">
      <c r="A16" s="72" t="s">
        <v>95</v>
      </c>
      <c r="B16" s="73">
        <v>100000</v>
      </c>
      <c r="C16" s="73">
        <v>50000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</row>
    <row r="17" spans="1:17" ht="24" x14ac:dyDescent="0.3">
      <c r="A17" s="72" t="s">
        <v>96</v>
      </c>
      <c r="B17" s="73">
        <v>100000</v>
      </c>
      <c r="C17" s="73">
        <v>50000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</row>
    <row r="18" spans="1:17" ht="24" x14ac:dyDescent="0.3">
      <c r="A18" s="72" t="s">
        <v>97</v>
      </c>
      <c r="B18" s="73">
        <v>100000</v>
      </c>
      <c r="C18" s="73">
        <v>50000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</row>
    <row r="19" spans="1:17" ht="24" x14ac:dyDescent="0.3">
      <c r="A19" s="72"/>
      <c r="B19" s="73">
        <f t="shared" ref="B19:P19" si="0">SUM(B5:B18)</f>
        <v>1400000</v>
      </c>
      <c r="C19" s="73">
        <f t="shared" si="0"/>
        <v>700000</v>
      </c>
      <c r="D19" s="73">
        <f t="shared" si="0"/>
        <v>0</v>
      </c>
      <c r="E19" s="73">
        <f t="shared" si="0"/>
        <v>0</v>
      </c>
      <c r="F19" s="73">
        <f t="shared" si="0"/>
        <v>0</v>
      </c>
      <c r="G19" s="73">
        <f t="shared" si="0"/>
        <v>0</v>
      </c>
      <c r="H19" s="73">
        <f t="shared" si="0"/>
        <v>0</v>
      </c>
      <c r="I19" s="73">
        <f t="shared" si="0"/>
        <v>0</v>
      </c>
      <c r="J19" s="73">
        <f>SUM(J5:J18)</f>
        <v>0</v>
      </c>
      <c r="K19" s="73">
        <f>SUM(K5:K18)</f>
        <v>0</v>
      </c>
      <c r="L19" s="73">
        <f t="shared" si="0"/>
        <v>0</v>
      </c>
      <c r="M19" s="73">
        <f>SUM(M5:M18)</f>
        <v>0</v>
      </c>
      <c r="N19" s="73">
        <f>SUM(N5:N18)</f>
        <v>0</v>
      </c>
      <c r="O19" s="73">
        <f t="shared" si="0"/>
        <v>0</v>
      </c>
      <c r="P19" s="73">
        <f t="shared" si="0"/>
        <v>0</v>
      </c>
      <c r="Q19" s="74">
        <f>SUM(B19:P19)</f>
        <v>2100000</v>
      </c>
    </row>
    <row r="21" spans="1:17" ht="30" customHeight="1" x14ac:dyDescent="0.3">
      <c r="B21" s="137" t="s">
        <v>149</v>
      </c>
      <c r="C21" s="137"/>
    </row>
    <row r="22" spans="1:17" ht="20.100000000000001" customHeight="1" x14ac:dyDescent="0.3">
      <c r="B22" s="135"/>
    </row>
    <row r="23" spans="1:17" ht="20.100000000000001" customHeight="1" x14ac:dyDescent="0.3">
      <c r="B23" s="136" t="s">
        <v>150</v>
      </c>
      <c r="C23" s="136"/>
    </row>
    <row r="24" spans="1:17" ht="20.100000000000001" customHeight="1" x14ac:dyDescent="0.3"/>
    <row r="25" spans="1:17" ht="20.100000000000001" customHeight="1" x14ac:dyDescent="0.3"/>
    <row r="26" spans="1:17" ht="20.100000000000001" customHeight="1" x14ac:dyDescent="0.3"/>
  </sheetData>
  <mergeCells count="6">
    <mergeCell ref="A1:P1"/>
    <mergeCell ref="A3:A4"/>
    <mergeCell ref="B3:B4"/>
    <mergeCell ref="C3:P3"/>
    <mergeCell ref="B23:C23"/>
    <mergeCell ref="B21:C2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DB8C6-BCCD-4F50-B5AC-47B0445541A9}">
  <dimension ref="B1:U23"/>
  <sheetViews>
    <sheetView workbookViewId="0">
      <selection activeCell="Q8" sqref="Q8:U8"/>
    </sheetView>
  </sheetViews>
  <sheetFormatPr defaultRowHeight="16.5" x14ac:dyDescent="0.3"/>
  <cols>
    <col min="1" max="1" width="2.625" customWidth="1"/>
    <col min="2" max="21" width="4.625" customWidth="1"/>
  </cols>
  <sheetData>
    <row r="1" spans="2:21" ht="31.5" x14ac:dyDescent="0.3">
      <c r="B1" s="122" t="s">
        <v>99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76"/>
    </row>
    <row r="2" spans="2:21" ht="31.5" x14ac:dyDescent="0.3">
      <c r="B2" s="129" t="s">
        <v>100</v>
      </c>
      <c r="C2" s="130"/>
      <c r="D2" s="130"/>
      <c r="E2" s="130"/>
      <c r="F2" s="130"/>
      <c r="G2" s="130"/>
      <c r="H2" s="130"/>
      <c r="I2" s="130"/>
      <c r="J2" s="130"/>
      <c r="K2" s="131"/>
      <c r="L2" s="129" t="s">
        <v>101</v>
      </c>
      <c r="M2" s="130"/>
      <c r="N2" s="130"/>
      <c r="O2" s="130"/>
      <c r="P2" s="130"/>
      <c r="Q2" s="130"/>
      <c r="R2" s="130"/>
      <c r="S2" s="130"/>
      <c r="T2" s="130"/>
      <c r="U2" s="131"/>
    </row>
    <row r="3" spans="2:21" ht="31.5" x14ac:dyDescent="0.3">
      <c r="B3" s="129">
        <v>66</v>
      </c>
      <c r="C3" s="130"/>
      <c r="D3" s="130"/>
      <c r="E3" s="130"/>
      <c r="F3" s="131"/>
      <c r="G3" s="129">
        <v>1</v>
      </c>
      <c r="H3" s="130"/>
      <c r="I3" s="130"/>
      <c r="J3" s="130"/>
      <c r="K3" s="131"/>
      <c r="L3" s="129">
        <v>66</v>
      </c>
      <c r="M3" s="130"/>
      <c r="N3" s="130"/>
      <c r="O3" s="130"/>
      <c r="P3" s="131"/>
      <c r="Q3" s="129">
        <v>13</v>
      </c>
      <c r="R3" s="130"/>
      <c r="S3" s="130"/>
      <c r="T3" s="130"/>
      <c r="U3" s="131"/>
    </row>
    <row r="4" spans="2:21" ht="31.5" x14ac:dyDescent="0.3">
      <c r="B4" s="129">
        <v>65</v>
      </c>
      <c r="C4" s="130"/>
      <c r="D4" s="130"/>
      <c r="E4" s="130"/>
      <c r="F4" s="131"/>
      <c r="G4" s="129">
        <v>2</v>
      </c>
      <c r="H4" s="130"/>
      <c r="I4" s="130"/>
      <c r="J4" s="130"/>
      <c r="K4" s="131"/>
      <c r="L4" s="129">
        <v>65</v>
      </c>
      <c r="M4" s="130"/>
      <c r="N4" s="130"/>
      <c r="O4" s="130"/>
      <c r="P4" s="131"/>
      <c r="Q4" s="129">
        <v>14</v>
      </c>
      <c r="R4" s="130"/>
      <c r="S4" s="130"/>
      <c r="T4" s="130"/>
      <c r="U4" s="131"/>
    </row>
    <row r="5" spans="2:21" ht="31.5" x14ac:dyDescent="0.3">
      <c r="B5" s="129">
        <v>64</v>
      </c>
      <c r="C5" s="130"/>
      <c r="D5" s="130"/>
      <c r="E5" s="130"/>
      <c r="F5" s="131"/>
      <c r="G5" s="129">
        <v>3</v>
      </c>
      <c r="H5" s="130"/>
      <c r="I5" s="130"/>
      <c r="J5" s="130"/>
      <c r="K5" s="131"/>
      <c r="L5" s="129">
        <v>64</v>
      </c>
      <c r="M5" s="130"/>
      <c r="N5" s="130"/>
      <c r="O5" s="130"/>
      <c r="P5" s="131"/>
      <c r="Q5" s="129">
        <v>15</v>
      </c>
      <c r="R5" s="130"/>
      <c r="S5" s="130"/>
      <c r="T5" s="130"/>
      <c r="U5" s="131"/>
    </row>
    <row r="6" spans="2:21" ht="31.5" x14ac:dyDescent="0.3">
      <c r="B6" s="129">
        <v>63</v>
      </c>
      <c r="C6" s="130"/>
      <c r="D6" s="130"/>
      <c r="E6" s="130"/>
      <c r="F6" s="131"/>
      <c r="G6" s="129">
        <v>4</v>
      </c>
      <c r="H6" s="130"/>
      <c r="I6" s="130"/>
      <c r="J6" s="130"/>
      <c r="K6" s="131"/>
      <c r="L6" s="129">
        <v>63</v>
      </c>
      <c r="M6" s="130"/>
      <c r="N6" s="130"/>
      <c r="O6" s="130"/>
      <c r="P6" s="131"/>
      <c r="Q6" s="129">
        <v>16</v>
      </c>
      <c r="R6" s="130"/>
      <c r="S6" s="130"/>
      <c r="T6" s="130"/>
      <c r="U6" s="131"/>
    </row>
    <row r="7" spans="2:21" ht="31.5" x14ac:dyDescent="0.3">
      <c r="B7" s="129">
        <v>62</v>
      </c>
      <c r="C7" s="130"/>
      <c r="D7" s="130"/>
      <c r="E7" s="130"/>
      <c r="F7" s="131"/>
      <c r="G7" s="129">
        <v>5</v>
      </c>
      <c r="H7" s="130"/>
      <c r="I7" s="130"/>
      <c r="J7" s="130"/>
      <c r="K7" s="131"/>
      <c r="L7" s="129">
        <v>62</v>
      </c>
      <c r="M7" s="130"/>
      <c r="N7" s="130"/>
      <c r="O7" s="130"/>
      <c r="P7" s="131"/>
      <c r="Q7" s="129">
        <v>17</v>
      </c>
      <c r="R7" s="130"/>
      <c r="S7" s="130"/>
      <c r="T7" s="130"/>
      <c r="U7" s="131"/>
    </row>
    <row r="8" spans="2:21" ht="31.5" x14ac:dyDescent="0.3">
      <c r="B8" s="129">
        <v>61</v>
      </c>
      <c r="C8" s="130"/>
      <c r="D8" s="130"/>
      <c r="E8" s="130"/>
      <c r="F8" s="131"/>
      <c r="G8" s="129">
        <v>6</v>
      </c>
      <c r="H8" s="130"/>
      <c r="I8" s="130"/>
      <c r="J8" s="130"/>
      <c r="K8" s="131"/>
      <c r="L8" s="129">
        <v>61</v>
      </c>
      <c r="M8" s="130"/>
      <c r="N8" s="130"/>
      <c r="O8" s="130"/>
      <c r="P8" s="131"/>
      <c r="Q8" s="129">
        <v>18</v>
      </c>
      <c r="R8" s="130"/>
      <c r="S8" s="130"/>
      <c r="T8" s="130"/>
      <c r="U8" s="131"/>
    </row>
    <row r="9" spans="2:21" ht="31.5" x14ac:dyDescent="0.3">
      <c r="B9" s="129">
        <v>60</v>
      </c>
      <c r="C9" s="130"/>
      <c r="D9" s="130"/>
      <c r="E9" s="130"/>
      <c r="F9" s="131"/>
      <c r="G9" s="129">
        <v>7</v>
      </c>
      <c r="H9" s="130"/>
      <c r="I9" s="130"/>
      <c r="J9" s="130"/>
      <c r="K9" s="131"/>
      <c r="L9" s="129">
        <v>60</v>
      </c>
      <c r="M9" s="130"/>
      <c r="N9" s="130"/>
      <c r="O9" s="130"/>
      <c r="P9" s="131"/>
      <c r="Q9" s="129">
        <v>19</v>
      </c>
      <c r="R9" s="130"/>
      <c r="S9" s="130"/>
      <c r="T9" s="130"/>
      <c r="U9" s="131"/>
    </row>
    <row r="10" spans="2:21" ht="31.5" x14ac:dyDescent="0.3">
      <c r="B10" s="129">
        <v>59</v>
      </c>
      <c r="C10" s="130"/>
      <c r="D10" s="130"/>
      <c r="E10" s="130"/>
      <c r="F10" s="131"/>
      <c r="G10" s="129">
        <v>8</v>
      </c>
      <c r="H10" s="130"/>
      <c r="I10" s="130"/>
      <c r="J10" s="130"/>
      <c r="K10" s="131"/>
      <c r="L10" s="129">
        <v>59</v>
      </c>
      <c r="M10" s="130"/>
      <c r="N10" s="130"/>
      <c r="O10" s="130"/>
      <c r="P10" s="131"/>
      <c r="Q10" s="129">
        <v>20</v>
      </c>
      <c r="R10" s="130"/>
      <c r="S10" s="130"/>
      <c r="T10" s="130"/>
      <c r="U10" s="131"/>
    </row>
    <row r="11" spans="2:21" ht="31.5" x14ac:dyDescent="0.3">
      <c r="B11" s="129">
        <v>58</v>
      </c>
      <c r="C11" s="130"/>
      <c r="D11" s="130"/>
      <c r="E11" s="130"/>
      <c r="F11" s="131"/>
      <c r="G11" s="129">
        <v>9</v>
      </c>
      <c r="H11" s="130"/>
      <c r="I11" s="130"/>
      <c r="J11" s="130"/>
      <c r="K11" s="131"/>
      <c r="L11" s="129">
        <v>58</v>
      </c>
      <c r="M11" s="130"/>
      <c r="N11" s="130"/>
      <c r="O11" s="130"/>
      <c r="P11" s="131"/>
      <c r="Q11" s="129">
        <v>21</v>
      </c>
      <c r="R11" s="130"/>
      <c r="S11" s="130"/>
      <c r="T11" s="130"/>
      <c r="U11" s="131"/>
    </row>
    <row r="12" spans="2:21" ht="31.5" x14ac:dyDescent="0.3">
      <c r="B12" s="129">
        <v>57</v>
      </c>
      <c r="C12" s="130"/>
      <c r="D12" s="130"/>
      <c r="E12" s="130"/>
      <c r="F12" s="131"/>
      <c r="G12" s="129">
        <v>10</v>
      </c>
      <c r="H12" s="130"/>
      <c r="I12" s="130"/>
      <c r="J12" s="130"/>
      <c r="K12" s="131"/>
      <c r="L12" s="129">
        <v>57</v>
      </c>
      <c r="M12" s="130"/>
      <c r="N12" s="130"/>
      <c r="O12" s="130"/>
      <c r="P12" s="131"/>
      <c r="Q12" s="129">
        <v>22</v>
      </c>
      <c r="R12" s="130"/>
      <c r="S12" s="130"/>
      <c r="T12" s="130"/>
      <c r="U12" s="131"/>
    </row>
    <row r="13" spans="2:21" ht="31.5" x14ac:dyDescent="0.3">
      <c r="B13" s="129">
        <v>56</v>
      </c>
      <c r="C13" s="130"/>
      <c r="D13" s="130"/>
      <c r="E13" s="130"/>
      <c r="F13" s="131"/>
      <c r="G13" s="129">
        <v>11</v>
      </c>
      <c r="H13" s="130"/>
      <c r="I13" s="130"/>
      <c r="J13" s="130"/>
      <c r="K13" s="131"/>
      <c r="L13" s="129">
        <v>56</v>
      </c>
      <c r="M13" s="130"/>
      <c r="N13" s="130"/>
      <c r="O13" s="130"/>
      <c r="P13" s="131"/>
      <c r="Q13" s="129">
        <v>23</v>
      </c>
      <c r="R13" s="130"/>
      <c r="S13" s="130"/>
      <c r="T13" s="130"/>
      <c r="U13" s="131"/>
    </row>
    <row r="14" spans="2:21" ht="31.5" x14ac:dyDescent="0.3">
      <c r="B14" s="129">
        <v>55</v>
      </c>
      <c r="C14" s="130"/>
      <c r="D14" s="130"/>
      <c r="E14" s="130"/>
      <c r="F14" s="131"/>
      <c r="G14" s="129">
        <v>12</v>
      </c>
      <c r="H14" s="130"/>
      <c r="I14" s="130"/>
      <c r="J14" s="130"/>
      <c r="K14" s="131"/>
      <c r="L14" s="129">
        <v>55</v>
      </c>
      <c r="M14" s="130"/>
      <c r="N14" s="130"/>
      <c r="O14" s="130"/>
      <c r="P14" s="131"/>
      <c r="Q14" s="129">
        <v>24</v>
      </c>
      <c r="R14" s="130"/>
      <c r="S14" s="130"/>
      <c r="T14" s="130"/>
      <c r="U14" s="131"/>
    </row>
    <row r="15" spans="2:21" ht="31.5" x14ac:dyDescent="0.3">
      <c r="B15" s="129">
        <v>54</v>
      </c>
      <c r="C15" s="130"/>
      <c r="D15" s="130"/>
      <c r="E15" s="130"/>
      <c r="F15" s="131"/>
      <c r="G15" s="129">
        <v>13</v>
      </c>
      <c r="H15" s="130"/>
      <c r="I15" s="130"/>
      <c r="J15" s="130"/>
      <c r="K15" s="131"/>
      <c r="L15" s="129">
        <v>54</v>
      </c>
      <c r="M15" s="130"/>
      <c r="N15" s="130"/>
      <c r="O15" s="130"/>
      <c r="P15" s="131"/>
      <c r="Q15" s="129">
        <v>25</v>
      </c>
      <c r="R15" s="130"/>
      <c r="S15" s="130"/>
      <c r="T15" s="130"/>
      <c r="U15" s="131"/>
    </row>
    <row r="16" spans="2:21" ht="31.5" x14ac:dyDescent="0.3">
      <c r="B16" s="129">
        <v>53</v>
      </c>
      <c r="C16" s="130"/>
      <c r="D16" s="130"/>
      <c r="E16" s="130"/>
      <c r="F16" s="131"/>
      <c r="G16" s="129">
        <v>14</v>
      </c>
      <c r="H16" s="130"/>
      <c r="I16" s="130"/>
      <c r="J16" s="130"/>
      <c r="K16" s="131"/>
      <c r="L16" s="129">
        <v>53</v>
      </c>
      <c r="M16" s="130"/>
      <c r="N16" s="130"/>
      <c r="O16" s="130"/>
      <c r="P16" s="131"/>
      <c r="Q16" s="129">
        <v>26</v>
      </c>
      <c r="R16" s="130"/>
      <c r="S16" s="130"/>
      <c r="T16" s="130"/>
      <c r="U16" s="131"/>
    </row>
    <row r="17" spans="2:21" ht="31.5" x14ac:dyDescent="0.3">
      <c r="B17" s="129">
        <v>52</v>
      </c>
      <c r="C17" s="130"/>
      <c r="D17" s="130"/>
      <c r="E17" s="130"/>
      <c r="F17" s="131"/>
      <c r="G17" s="129">
        <v>15</v>
      </c>
      <c r="H17" s="130"/>
      <c r="I17" s="130"/>
      <c r="J17" s="130"/>
      <c r="K17" s="131"/>
      <c r="L17" s="129">
        <v>52</v>
      </c>
      <c r="M17" s="130"/>
      <c r="N17" s="130"/>
      <c r="O17" s="130"/>
      <c r="P17" s="131"/>
      <c r="Q17" s="129">
        <v>27</v>
      </c>
      <c r="R17" s="130"/>
      <c r="S17" s="130"/>
      <c r="T17" s="130"/>
      <c r="U17" s="131"/>
    </row>
    <row r="18" spans="2:21" ht="31.5" x14ac:dyDescent="0.3">
      <c r="B18" s="129">
        <v>51</v>
      </c>
      <c r="C18" s="130"/>
      <c r="D18" s="130"/>
      <c r="E18" s="130"/>
      <c r="F18" s="131"/>
      <c r="G18" s="129">
        <v>16</v>
      </c>
      <c r="H18" s="130"/>
      <c r="I18" s="130"/>
      <c r="J18" s="130"/>
      <c r="K18" s="131"/>
      <c r="L18" s="129">
        <v>51</v>
      </c>
      <c r="M18" s="130"/>
      <c r="N18" s="130"/>
      <c r="O18" s="130"/>
      <c r="P18" s="131"/>
      <c r="Q18" s="129">
        <v>28</v>
      </c>
      <c r="R18" s="130"/>
      <c r="S18" s="130"/>
      <c r="T18" s="130"/>
      <c r="U18" s="131"/>
    </row>
    <row r="19" spans="2:21" ht="31.5" x14ac:dyDescent="0.3">
      <c r="B19" s="129">
        <v>50</v>
      </c>
      <c r="C19" s="130"/>
      <c r="D19" s="130"/>
      <c r="E19" s="130"/>
      <c r="F19" s="131"/>
      <c r="G19" s="129">
        <v>17</v>
      </c>
      <c r="H19" s="130"/>
      <c r="I19" s="130"/>
      <c r="J19" s="130"/>
      <c r="K19" s="131"/>
      <c r="L19" s="129">
        <v>50</v>
      </c>
      <c r="M19" s="130"/>
      <c r="N19" s="130"/>
      <c r="O19" s="130"/>
      <c r="P19" s="131"/>
      <c r="Q19" s="129">
        <v>29</v>
      </c>
      <c r="R19" s="130"/>
      <c r="S19" s="130"/>
      <c r="T19" s="130"/>
      <c r="U19" s="131"/>
    </row>
    <row r="20" spans="2:21" ht="31.5" x14ac:dyDescent="0.3">
      <c r="B20" s="129">
        <v>49</v>
      </c>
      <c r="C20" s="130"/>
      <c r="D20" s="130"/>
      <c r="E20" s="130"/>
      <c r="F20" s="131"/>
      <c r="G20" s="129">
        <v>18</v>
      </c>
      <c r="H20" s="130"/>
      <c r="I20" s="130"/>
      <c r="J20" s="130"/>
      <c r="K20" s="131"/>
      <c r="L20" s="129">
        <v>49</v>
      </c>
      <c r="M20" s="130"/>
      <c r="N20" s="130"/>
      <c r="O20" s="130"/>
      <c r="P20" s="131"/>
      <c r="Q20" s="129">
        <v>30</v>
      </c>
      <c r="R20" s="130"/>
      <c r="S20" s="130"/>
      <c r="T20" s="130"/>
      <c r="U20" s="131"/>
    </row>
    <row r="21" spans="2:21" ht="31.5" x14ac:dyDescent="0.3">
      <c r="B21" s="129">
        <v>48</v>
      </c>
      <c r="C21" s="130"/>
      <c r="D21" s="130"/>
      <c r="E21" s="130"/>
      <c r="F21" s="131"/>
      <c r="G21" s="129">
        <v>19</v>
      </c>
      <c r="H21" s="130"/>
      <c r="I21" s="130"/>
      <c r="J21" s="130"/>
      <c r="K21" s="131"/>
      <c r="L21" s="129">
        <v>48</v>
      </c>
      <c r="M21" s="130"/>
      <c r="N21" s="130"/>
      <c r="O21" s="130"/>
      <c r="P21" s="131"/>
      <c r="Q21" s="129">
        <v>31</v>
      </c>
      <c r="R21" s="130"/>
      <c r="S21" s="130"/>
      <c r="T21" s="130"/>
      <c r="U21" s="131"/>
    </row>
    <row r="22" spans="2:21" ht="31.5" x14ac:dyDescent="0.3">
      <c r="B22" s="129">
        <v>47</v>
      </c>
      <c r="C22" s="130"/>
      <c r="D22" s="130"/>
      <c r="E22" s="130"/>
      <c r="F22" s="131"/>
      <c r="G22" s="129">
        <v>20</v>
      </c>
      <c r="H22" s="130"/>
      <c r="I22" s="130"/>
      <c r="J22" s="130"/>
      <c r="K22" s="131"/>
      <c r="L22" s="129">
        <v>47</v>
      </c>
      <c r="M22" s="130"/>
      <c r="N22" s="130"/>
      <c r="O22" s="130"/>
      <c r="P22" s="131"/>
      <c r="Q22" s="129">
        <v>32</v>
      </c>
      <c r="R22" s="130"/>
      <c r="S22" s="130"/>
      <c r="T22" s="130"/>
      <c r="U22" s="131"/>
    </row>
    <row r="23" spans="2:21" ht="31.5" x14ac:dyDescent="0.3">
      <c r="B23" s="132" t="s">
        <v>102</v>
      </c>
      <c r="C23" s="133"/>
      <c r="D23" s="133"/>
      <c r="E23" s="133"/>
      <c r="F23" s="134"/>
      <c r="G23" s="129">
        <v>7</v>
      </c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1"/>
    </row>
  </sheetData>
  <mergeCells count="85">
    <mergeCell ref="B22:F22"/>
    <mergeCell ref="G22:K22"/>
    <mergeCell ref="L22:P22"/>
    <mergeCell ref="Q22:U22"/>
    <mergeCell ref="B23:F23"/>
    <mergeCell ref="G23:U23"/>
    <mergeCell ref="B20:F20"/>
    <mergeCell ref="G20:K20"/>
    <mergeCell ref="L20:P20"/>
    <mergeCell ref="Q20:U20"/>
    <mergeCell ref="B21:F21"/>
    <mergeCell ref="G21:K21"/>
    <mergeCell ref="L21:P21"/>
    <mergeCell ref="Q21:U21"/>
    <mergeCell ref="B18:F18"/>
    <mergeCell ref="G18:K18"/>
    <mergeCell ref="L18:P18"/>
    <mergeCell ref="Q18:U18"/>
    <mergeCell ref="B19:F19"/>
    <mergeCell ref="G19:K19"/>
    <mergeCell ref="L19:P19"/>
    <mergeCell ref="Q19:U19"/>
    <mergeCell ref="B16:F16"/>
    <mergeCell ref="G16:K16"/>
    <mergeCell ref="L16:P16"/>
    <mergeCell ref="Q16:U16"/>
    <mergeCell ref="B17:F17"/>
    <mergeCell ref="G17:K17"/>
    <mergeCell ref="L17:P17"/>
    <mergeCell ref="Q17:U17"/>
    <mergeCell ref="B14:F14"/>
    <mergeCell ref="G14:K14"/>
    <mergeCell ref="L14:P14"/>
    <mergeCell ref="Q14:U14"/>
    <mergeCell ref="B15:F15"/>
    <mergeCell ref="G15:K15"/>
    <mergeCell ref="L15:P15"/>
    <mergeCell ref="Q15:U15"/>
    <mergeCell ref="B12:F12"/>
    <mergeCell ref="G12:K12"/>
    <mergeCell ref="L12:P12"/>
    <mergeCell ref="Q12:U12"/>
    <mergeCell ref="B13:F13"/>
    <mergeCell ref="G13:K13"/>
    <mergeCell ref="L13:P13"/>
    <mergeCell ref="Q13:U13"/>
    <mergeCell ref="B10:F10"/>
    <mergeCell ref="G10:K10"/>
    <mergeCell ref="L10:P10"/>
    <mergeCell ref="Q10:U10"/>
    <mergeCell ref="B11:F11"/>
    <mergeCell ref="G11:K11"/>
    <mergeCell ref="L11:P11"/>
    <mergeCell ref="Q11:U11"/>
    <mergeCell ref="B8:F8"/>
    <mergeCell ref="G8:K8"/>
    <mergeCell ref="L8:P8"/>
    <mergeCell ref="Q8:U8"/>
    <mergeCell ref="B9:F9"/>
    <mergeCell ref="G9:K9"/>
    <mergeCell ref="L9:P9"/>
    <mergeCell ref="Q9:U9"/>
    <mergeCell ref="B6:F6"/>
    <mergeCell ref="G6:K6"/>
    <mergeCell ref="L6:P6"/>
    <mergeCell ref="Q6:U6"/>
    <mergeCell ref="B7:F7"/>
    <mergeCell ref="G7:K7"/>
    <mergeCell ref="L7:P7"/>
    <mergeCell ref="Q7:U7"/>
    <mergeCell ref="B4:F4"/>
    <mergeCell ref="G4:K4"/>
    <mergeCell ref="L4:P4"/>
    <mergeCell ref="Q4:U4"/>
    <mergeCell ref="B5:F5"/>
    <mergeCell ref="G5:K5"/>
    <mergeCell ref="L5:P5"/>
    <mergeCell ref="Q5:U5"/>
    <mergeCell ref="B1:T1"/>
    <mergeCell ref="B2:K2"/>
    <mergeCell ref="L2:U2"/>
    <mergeCell ref="B3:F3"/>
    <mergeCell ref="G3:K3"/>
    <mergeCell ref="L3:P3"/>
    <mergeCell ref="Q3:U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1. 대진표</vt:lpstr>
      <vt:lpstr>2. 종합득점</vt:lpstr>
      <vt:lpstr>3. 클럽별 점수현황</vt:lpstr>
      <vt:lpstr>4. 회비내역</vt:lpstr>
      <vt:lpstr>5. 핸디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그랜드 뉴</dc:creator>
  <cp:lastModifiedBy>그랜드 뉴</cp:lastModifiedBy>
  <cp:lastPrinted>2026-06-16T06:42:46Z</cp:lastPrinted>
  <dcterms:created xsi:type="dcterms:W3CDTF">2026-06-16T03:51:03Z</dcterms:created>
  <dcterms:modified xsi:type="dcterms:W3CDTF">2026-06-22T12:53:17Z</dcterms:modified>
</cp:coreProperties>
</file>