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0736" windowHeight="11160" tabRatio="920"/>
  </bookViews>
  <sheets>
    <sheet name="1.참가현황" sheetId="2" r:id="rId1"/>
    <sheet name="2.참가현황(요약)" sheetId="3" r:id="rId2"/>
    <sheet name="3.조편성" sheetId="4" r:id="rId3"/>
    <sheet name="1일-경기진행표" sheetId="31" r:id="rId4"/>
    <sheet name="2일-경기진행표" sheetId="32" r:id="rId5"/>
    <sheet name="J4(1부)" sheetId="34" r:id="rId6"/>
    <sheet name="J5(2부)" sheetId="10" r:id="rId7"/>
    <sheet name="J6(3부)" sheetId="29" r:id="rId8"/>
    <sheet name="J7(4부)" sheetId="35" r:id="rId9"/>
    <sheet name="50대부" sheetId="37" r:id="rId10"/>
    <sheet name="60대부" sheetId="36" r:id="rId11"/>
    <sheet name="관내부" sheetId="30" r:id="rId12"/>
    <sheet name="경기결과" sheetId="9" r:id="rId13"/>
    <sheet name="입금계좌" sheetId="33" r:id="rId14"/>
    <sheet name="입금영수증" sheetId="18" r:id="rId15"/>
    <sheet name="심판상장" sheetId="20" r:id="rId16"/>
    <sheet name="선서문" sheetId="22" r:id="rId17"/>
    <sheet name="행사참석요인" sheetId="21" r:id="rId18"/>
    <sheet name="직인" sheetId="23" r:id="rId19"/>
  </sheets>
  <definedNames>
    <definedName name="_xlnm._FilterDatabase" localSheetId="0" hidden="1">'1.참가현황'!$A$7:$AC$115</definedName>
    <definedName name="_xlnm.Print_Area" localSheetId="0">'1.참가현황'!$A$1:$P$115</definedName>
    <definedName name="_xlnm.Print_Area" localSheetId="2">'3.조편성'!$A$1:$H$34</definedName>
    <definedName name="_xlnm.Print_Area" localSheetId="9">'50대부'!$A$1:$AW$36</definedName>
    <definedName name="_xlnm.Print_Area" localSheetId="10">'60대부'!$A$1:$AW$36</definedName>
    <definedName name="_xlnm.Print_Area" localSheetId="5">'J4(1부)'!$A$1:$AI$32</definedName>
    <definedName name="_xlnm.Print_Area" localSheetId="6">'J5(2부)'!$A$1:$AW$36</definedName>
    <definedName name="_xlnm.Print_Area" localSheetId="7">'J6(3부)'!$A$1:$BK$66</definedName>
    <definedName name="_xlnm.Print_Area" localSheetId="8">'J7(4부)'!$A$1:$AW$36</definedName>
    <definedName name="_xlnm.Print_Area" localSheetId="11">관내부!$A$1:$AW$36</definedName>
    <definedName name="_xlnm.Print_Area" localSheetId="15">심판상장!$A$1:$AA$19</definedName>
    <definedName name="_xlnm.Print_Area" localSheetId="14">입금영수증!$I$1:$I$15</definedName>
    <definedName name="_xlnm.Print_Area" localSheetId="17">행사참석요인!$A$1:$E$32</definedName>
    <definedName name="_xlnm.Print_Titles" localSheetId="0">'1.참가현황'!$6:$6</definedName>
  </definedNames>
  <calcPr calcId="162913"/>
</workbook>
</file>

<file path=xl/calcChain.xml><?xml version="1.0" encoding="utf-8"?>
<calcChain xmlns="http://schemas.openxmlformats.org/spreadsheetml/2006/main">
  <c r="T7" i="37" l="1"/>
  <c r="T7" i="36"/>
  <c r="T7" i="35"/>
  <c r="A75" i="2"/>
  <c r="A74" i="2"/>
  <c r="A73" i="2"/>
  <c r="A72" i="2"/>
  <c r="T7" i="30"/>
  <c r="AA7" i="29"/>
  <c r="T7" i="10"/>
  <c r="M7" i="34"/>
  <c r="F4" i="2"/>
  <c r="F3" i="2"/>
  <c r="J10" i="22" l="1"/>
  <c r="K12" i="18"/>
  <c r="I12" i="18"/>
  <c r="G12" i="18"/>
  <c r="E12" i="18"/>
  <c r="C12" i="18"/>
  <c r="A37" i="33"/>
  <c r="A32" i="33"/>
  <c r="A27" i="33"/>
  <c r="A23" i="33"/>
  <c r="A17" i="33"/>
  <c r="A10" i="33"/>
  <c r="A3" i="33"/>
  <c r="C1" i="33"/>
  <c r="A27" i="9"/>
  <c r="A23" i="9"/>
  <c r="A19" i="9"/>
  <c r="A15" i="9"/>
  <c r="A45" i="4"/>
  <c r="A40" i="4"/>
  <c r="A35" i="4"/>
  <c r="A30" i="4"/>
  <c r="G4" i="2"/>
  <c r="G3" i="2"/>
  <c r="J5" i="2"/>
  <c r="P4" i="2"/>
  <c r="M4" i="2"/>
  <c r="J4" i="2"/>
  <c r="A91" i="2"/>
  <c r="A90" i="2"/>
  <c r="A89" i="2"/>
  <c r="A88" i="2"/>
  <c r="A87" i="2"/>
  <c r="A86" i="2"/>
  <c r="A85" i="2"/>
  <c r="A84" i="2"/>
  <c r="A83" i="2"/>
  <c r="A82" i="2"/>
  <c r="A81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79" i="2"/>
  <c r="E78" i="2"/>
  <c r="E77" i="2"/>
  <c r="E76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A103" i="2"/>
  <c r="A102" i="2"/>
  <c r="A101" i="2"/>
  <c r="A100" i="2"/>
  <c r="A99" i="2"/>
  <c r="A98" i="2"/>
  <c r="A97" i="2"/>
  <c r="A96" i="2"/>
  <c r="A95" i="2"/>
  <c r="A94" i="2"/>
  <c r="A93" i="2"/>
  <c r="A115" i="2"/>
  <c r="A114" i="2"/>
  <c r="A113" i="2"/>
  <c r="A112" i="2"/>
  <c r="A111" i="2"/>
  <c r="A110" i="2"/>
  <c r="A109" i="2"/>
  <c r="A108" i="2"/>
  <c r="A107" i="2"/>
  <c r="A106" i="2"/>
  <c r="A105" i="2"/>
  <c r="A127" i="2"/>
  <c r="A126" i="2"/>
  <c r="A125" i="2"/>
  <c r="A124" i="2"/>
  <c r="A123" i="2"/>
  <c r="A122" i="2"/>
  <c r="A121" i="2"/>
  <c r="A120" i="2"/>
  <c r="A119" i="2"/>
  <c r="A118" i="2"/>
  <c r="A117" i="2"/>
  <c r="A79" i="2"/>
  <c r="A78" i="2"/>
  <c r="A77" i="2"/>
  <c r="A76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19" i="2"/>
  <c r="A18" i="2"/>
  <c r="A17" i="2"/>
  <c r="A16" i="2"/>
  <c r="A15" i="2"/>
  <c r="A14" i="2"/>
  <c r="A13" i="2"/>
  <c r="A12" i="2"/>
  <c r="A11" i="2"/>
  <c r="A10" i="2"/>
  <c r="A9" i="2"/>
  <c r="E8" i="2"/>
  <c r="S5" i="22"/>
  <c r="K7" i="18"/>
  <c r="I7" i="18"/>
  <c r="G7" i="18"/>
  <c r="E7" i="18"/>
  <c r="C7" i="18"/>
  <c r="G5" i="2" l="1"/>
  <c r="S12" i="20"/>
  <c r="J5" i="22"/>
  <c r="J16" i="20"/>
  <c r="S16" i="20" s="1"/>
  <c r="S13" i="20"/>
  <c r="J13" i="20"/>
  <c r="J11" i="20"/>
  <c r="S11" i="20" s="1"/>
  <c r="K3" i="20"/>
  <c r="T3" i="20" s="1"/>
  <c r="C6" i="18"/>
  <c r="E6" i="18" s="1"/>
  <c r="K6" i="18" s="1"/>
  <c r="I6" i="18"/>
  <c r="G6" i="18"/>
  <c r="A11" i="9" l="1"/>
  <c r="A7" i="9"/>
  <c r="A3" i="9"/>
  <c r="C1" i="9"/>
  <c r="A1" i="4"/>
  <c r="A17" i="4"/>
  <c r="A8" i="4"/>
  <c r="A3" i="4"/>
  <c r="D29" i="3"/>
  <c r="E29" i="3"/>
  <c r="P3" i="2"/>
  <c r="M3" i="2"/>
  <c r="D30" i="3" l="1"/>
  <c r="D28" i="3"/>
  <c r="D27" i="3"/>
  <c r="D26" i="3"/>
  <c r="E25" i="3"/>
  <c r="D25" i="3"/>
  <c r="D24" i="3"/>
  <c r="D23" i="3"/>
  <c r="D22" i="3"/>
  <c r="D21" i="3"/>
  <c r="D20" i="3"/>
  <c r="D19" i="3"/>
  <c r="D18" i="3"/>
  <c r="E17" i="3"/>
  <c r="D17" i="3"/>
  <c r="D16" i="3"/>
  <c r="D15" i="3"/>
  <c r="D14" i="3"/>
  <c r="D13" i="3"/>
  <c r="E12" i="3"/>
  <c r="D12" i="3"/>
  <c r="D11" i="3"/>
  <c r="E10" i="3"/>
  <c r="D10" i="3"/>
  <c r="D9" i="3"/>
  <c r="E8" i="3"/>
  <c r="D8" i="3"/>
  <c r="D7" i="3"/>
  <c r="E6" i="3"/>
  <c r="E15" i="3"/>
  <c r="E30" i="3"/>
  <c r="E19" i="3"/>
  <c r="E24" i="3"/>
  <c r="E22" i="3"/>
  <c r="E7" i="3"/>
  <c r="E26" i="3"/>
  <c r="E23" i="3"/>
  <c r="D6" i="3"/>
  <c r="F5" i="2" l="1"/>
  <c r="E11" i="3"/>
  <c r="E27" i="3"/>
  <c r="E9" i="3"/>
  <c r="E21" i="3"/>
  <c r="E28" i="3"/>
  <c r="E13" i="3"/>
  <c r="E20" i="3"/>
  <c r="E14" i="3"/>
  <c r="E16" i="3"/>
  <c r="E18" i="3"/>
  <c r="C2" i="2"/>
  <c r="J3" i="2"/>
  <c r="D5" i="3" l="1"/>
  <c r="B3" i="2"/>
  <c r="E5" i="3" l="1"/>
  <c r="F29" i="3" s="1"/>
  <c r="F24" i="3" l="1"/>
  <c r="F6" i="3"/>
  <c r="F28" i="3"/>
  <c r="F19" i="3"/>
  <c r="F22" i="3"/>
  <c r="F14" i="3"/>
  <c r="F17" i="3"/>
  <c r="F27" i="3"/>
  <c r="F16" i="3"/>
  <c r="F9" i="3"/>
  <c r="F10" i="3"/>
  <c r="F20" i="3"/>
  <c r="F30" i="3"/>
  <c r="F26" i="3"/>
  <c r="F11" i="3"/>
  <c r="F18" i="3"/>
  <c r="F25" i="3"/>
  <c r="F15" i="3"/>
  <c r="F8" i="3"/>
  <c r="F23" i="3"/>
  <c r="F21" i="3"/>
  <c r="F7" i="3"/>
  <c r="F13" i="3"/>
  <c r="F12" i="3"/>
  <c r="F5" i="3" l="1"/>
</calcChain>
</file>

<file path=xl/sharedStrings.xml><?xml version="1.0" encoding="utf-8"?>
<sst xmlns="http://schemas.openxmlformats.org/spreadsheetml/2006/main" count="1087" uniqueCount="494">
  <si>
    <t>감독</t>
  </si>
  <si>
    <t>연락처</t>
  </si>
  <si>
    <t>라운드</t>
  </si>
  <si>
    <t>선수1</t>
  </si>
  <si>
    <t>선수2</t>
  </si>
  <si>
    <t>선수3</t>
  </si>
  <si>
    <t>선수4</t>
  </si>
  <si>
    <t>선수5</t>
  </si>
  <si>
    <t>선수6</t>
  </si>
  <si>
    <t>선수7</t>
  </si>
  <si>
    <t>1</t>
  </si>
  <si>
    <t>참가부서</t>
    <phoneticPr fontId="1" type="noConversion"/>
  </si>
  <si>
    <t>순번</t>
    <phoneticPr fontId="1" type="noConversion"/>
  </si>
  <si>
    <t>총참가</t>
    <phoneticPr fontId="1" type="noConversion"/>
  </si>
  <si>
    <t>팀   명</t>
    <phoneticPr fontId="1" type="noConversion"/>
  </si>
  <si>
    <t>참가비</t>
    <phoneticPr fontId="1" type="noConversion"/>
  </si>
  <si>
    <t>update</t>
    <phoneticPr fontId="1" type="noConversion"/>
  </si>
  <si>
    <t>광주</t>
  </si>
  <si>
    <t>나주</t>
  </si>
  <si>
    <t>목포</t>
  </si>
  <si>
    <t>순천</t>
  </si>
  <si>
    <t>여수</t>
  </si>
  <si>
    <t>영암</t>
  </si>
  <si>
    <t>장흥</t>
  </si>
  <si>
    <t>진도</t>
  </si>
  <si>
    <t>해남</t>
  </si>
  <si>
    <t>고흥</t>
  </si>
  <si>
    <t>무안</t>
  </si>
  <si>
    <t>완도</t>
  </si>
  <si>
    <t>장성</t>
  </si>
  <si>
    <t>화순</t>
  </si>
  <si>
    <t>광양</t>
  </si>
  <si>
    <t>영광</t>
  </si>
  <si>
    <t>보성</t>
  </si>
  <si>
    <t>신안군</t>
    <phoneticPr fontId="1" type="noConversion"/>
  </si>
  <si>
    <t>영광군</t>
    <phoneticPr fontId="1" type="noConversion"/>
  </si>
  <si>
    <t>함평군</t>
    <phoneticPr fontId="1" type="noConversion"/>
  </si>
  <si>
    <t>장성군</t>
    <phoneticPr fontId="1" type="noConversion"/>
  </si>
  <si>
    <t>담양군</t>
    <phoneticPr fontId="1" type="noConversion"/>
  </si>
  <si>
    <t>곡성군</t>
    <phoneticPr fontId="1" type="noConversion"/>
  </si>
  <si>
    <t>구례군</t>
    <phoneticPr fontId="1" type="noConversion"/>
  </si>
  <si>
    <t>광양시</t>
    <phoneticPr fontId="1" type="noConversion"/>
  </si>
  <si>
    <t>순천시</t>
    <phoneticPr fontId="1" type="noConversion"/>
  </si>
  <si>
    <t>화순군</t>
    <phoneticPr fontId="1" type="noConversion"/>
  </si>
  <si>
    <t>나주시</t>
    <phoneticPr fontId="1" type="noConversion"/>
  </si>
  <si>
    <t>무안군</t>
    <phoneticPr fontId="1" type="noConversion"/>
  </si>
  <si>
    <t>목포시</t>
    <phoneticPr fontId="1" type="noConversion"/>
  </si>
  <si>
    <t>영암군</t>
    <phoneticPr fontId="1" type="noConversion"/>
  </si>
  <si>
    <t>장흥군</t>
    <phoneticPr fontId="1" type="noConversion"/>
  </si>
  <si>
    <t>보성군</t>
    <phoneticPr fontId="1" type="noConversion"/>
  </si>
  <si>
    <t>여수시</t>
    <phoneticPr fontId="1" type="noConversion"/>
  </si>
  <si>
    <t>고흥군</t>
    <phoneticPr fontId="1" type="noConversion"/>
  </si>
  <si>
    <t>해남군</t>
    <phoneticPr fontId="1" type="noConversion"/>
  </si>
  <si>
    <t>강진군</t>
    <phoneticPr fontId="1" type="noConversion"/>
  </si>
  <si>
    <t>진도군</t>
    <phoneticPr fontId="1" type="noConversion"/>
  </si>
  <si>
    <t>완도군</t>
    <phoneticPr fontId="1" type="noConversion"/>
  </si>
  <si>
    <t>참가시군</t>
    <phoneticPr fontId="1" type="noConversion"/>
  </si>
  <si>
    <t>참가팀수</t>
    <phoneticPr fontId="1" type="noConversion"/>
  </si>
  <si>
    <t>NO</t>
    <phoneticPr fontId="1" type="noConversion"/>
  </si>
  <si>
    <t>강진</t>
  </si>
  <si>
    <t>곡성</t>
  </si>
  <si>
    <t>구례</t>
  </si>
  <si>
    <t>담양</t>
  </si>
  <si>
    <t>신안</t>
  </si>
  <si>
    <t>함평</t>
  </si>
  <si>
    <t>광주광역시</t>
    <phoneticPr fontId="1" type="noConversion"/>
  </si>
  <si>
    <t>합  계</t>
    <phoneticPr fontId="1" type="noConversion"/>
  </si>
  <si>
    <t>비 고</t>
    <phoneticPr fontId="1" type="noConversion"/>
  </si>
  <si>
    <t>참가인원
(명)</t>
    <phoneticPr fontId="1" type="noConversion"/>
  </si>
  <si>
    <t>지역</t>
    <phoneticPr fontId="1" type="noConversion"/>
  </si>
  <si>
    <t>선수
인원</t>
    <phoneticPr fontId="1" type="noConversion"/>
  </si>
  <si>
    <t>1조</t>
  </si>
  <si>
    <t>2조</t>
  </si>
  <si>
    <t>3조</t>
  </si>
  <si>
    <t>4조</t>
  </si>
  <si>
    <t>2</t>
  </si>
  <si>
    <t>3</t>
  </si>
  <si>
    <t>5조</t>
  </si>
  <si>
    <t>6조</t>
  </si>
  <si>
    <t>비고</t>
    <phoneticPr fontId="1" type="noConversion"/>
  </si>
  <si>
    <t>순위</t>
    <phoneticPr fontId="1" type="noConversion"/>
  </si>
  <si>
    <t>전남</t>
    <phoneticPr fontId="1" type="noConversion"/>
  </si>
  <si>
    <t>전남임원부</t>
    <phoneticPr fontId="1" type="noConversion"/>
  </si>
  <si>
    <t>8강</t>
    <phoneticPr fontId="1" type="noConversion"/>
  </si>
  <si>
    <t>4강</t>
    <phoneticPr fontId="1" type="noConversion"/>
  </si>
  <si>
    <t>결승</t>
    <phoneticPr fontId="1" type="noConversion"/>
  </si>
  <si>
    <t>전라북도</t>
    <phoneticPr fontId="1" type="noConversion"/>
  </si>
  <si>
    <t>영 수 인</t>
    <phoneticPr fontId="1" type="noConversion"/>
  </si>
  <si>
    <t>금액 : 일십만원(100,000원)</t>
    <phoneticPr fontId="1" type="noConversion"/>
  </si>
  <si>
    <t>영  수  증</t>
    <phoneticPr fontId="1" type="noConversion"/>
  </si>
  <si>
    <r>
      <t xml:space="preserve">  </t>
    </r>
    <r>
      <rPr>
        <b/>
        <u/>
        <sz val="36"/>
        <color indexed="8"/>
        <rFont val="맑은 고딕"/>
        <family val="3"/>
        <charset val="129"/>
        <scheme val="minor"/>
      </rPr>
      <t xml:space="preserve">                       </t>
    </r>
    <r>
      <rPr>
        <b/>
        <sz val="36"/>
        <color indexed="8"/>
        <rFont val="맑은 고딕"/>
        <family val="3"/>
        <charset val="129"/>
        <scheme val="minor"/>
      </rPr>
      <t>(인)</t>
    </r>
    <phoneticPr fontId="1" type="noConversion"/>
  </si>
  <si>
    <t>1위</t>
  </si>
  <si>
    <t>1위</t>
    <phoneticPr fontId="1" type="noConversion"/>
  </si>
  <si>
    <t>2위</t>
  </si>
  <si>
    <t>2위</t>
    <phoneticPr fontId="1" type="noConversion"/>
  </si>
  <si>
    <t>공동3위</t>
  </si>
  <si>
    <t>공동3위</t>
    <phoneticPr fontId="1" type="noConversion"/>
  </si>
  <si>
    <t>예금주</t>
    <phoneticPr fontId="1" type="noConversion"/>
  </si>
  <si>
    <t>개인상</t>
    <phoneticPr fontId="1" type="noConversion"/>
  </si>
  <si>
    <t>심판상</t>
    <phoneticPr fontId="1" type="noConversion"/>
  </si>
  <si>
    <t>최우수심판상</t>
    <phoneticPr fontId="1" type="noConversion"/>
  </si>
  <si>
    <t>우수심판(1명)</t>
    <phoneticPr fontId="1" type="noConversion"/>
  </si>
  <si>
    <t>이환철</t>
    <phoneticPr fontId="1" type="noConversion"/>
  </si>
  <si>
    <t>금액 : 일십이만원(120,000원)</t>
    <phoneticPr fontId="1" type="noConversion"/>
  </si>
  <si>
    <t>금액 : 일십오만원(150,000원)</t>
    <phoneticPr fontId="1" type="noConversion"/>
  </si>
  <si>
    <t>전라남도 족구협회 경기부</t>
    <phoneticPr fontId="1" type="noConversion"/>
  </si>
  <si>
    <t>참가접수비로 영수하였습니다</t>
    <phoneticPr fontId="1" type="noConversion"/>
  </si>
  <si>
    <t>J4[1부]</t>
    <phoneticPr fontId="1" type="noConversion"/>
  </si>
  <si>
    <t>J5[2부]</t>
    <phoneticPr fontId="1" type="noConversion"/>
  </si>
  <si>
    <t>J6[3부]</t>
    <phoneticPr fontId="1" type="noConversion"/>
  </si>
  <si>
    <t>전남</t>
    <phoneticPr fontId="16" type="noConversion"/>
  </si>
  <si>
    <t>상    장</t>
    <phoneticPr fontId="16" type="noConversion"/>
  </si>
  <si>
    <t>상    장</t>
  </si>
  <si>
    <t>최우수심판</t>
    <phoneticPr fontId="16" type="noConversion"/>
  </si>
  <si>
    <t>우수심판</t>
    <phoneticPr fontId="16" type="noConversion"/>
  </si>
  <si>
    <t>공인심판  3급</t>
    <phoneticPr fontId="16" type="noConversion"/>
  </si>
  <si>
    <t>공인심판 3급</t>
    <phoneticPr fontId="16" type="noConversion"/>
  </si>
  <si>
    <t xml:space="preserve"> 족구대회에서 상기와 같이 최우수심판으로 </t>
    <phoneticPr fontId="16" type="noConversion"/>
  </si>
  <si>
    <t>선정 되었기에 상장과 부상을 수여합니다.</t>
    <phoneticPr fontId="16" type="noConversion"/>
  </si>
  <si>
    <t>선     서</t>
    <phoneticPr fontId="1" type="noConversion"/>
  </si>
  <si>
    <t>개 회 사</t>
    <phoneticPr fontId="1" type="noConversion"/>
  </si>
  <si>
    <t xml:space="preserve"> 임하는 심판 일동은 경기규칙을 준수하여 </t>
    <phoneticPr fontId="1" type="noConversion"/>
  </si>
  <si>
    <t xml:space="preserve">임하는 선수 일동은 경기규칙을 준수하고 </t>
    <phoneticPr fontId="1" type="noConversion"/>
  </si>
  <si>
    <t>개회를 선언합니다</t>
    <phoneticPr fontId="1" type="noConversion"/>
  </si>
  <si>
    <t>공명정대하게 심판에 임할 것을</t>
    <phoneticPr fontId="1" type="noConversion"/>
  </si>
  <si>
    <t>심판판정을 존중하여 정정당당하게</t>
    <phoneticPr fontId="1" type="noConversion"/>
  </si>
  <si>
    <t>엄숙히 선 서 합니다</t>
    <phoneticPr fontId="1" type="noConversion"/>
  </si>
  <si>
    <t>경기에 임할 것을 엄숙히 선 서 합니다</t>
    <phoneticPr fontId="1" type="noConversion"/>
  </si>
  <si>
    <t xml:space="preserve">심판대표  </t>
    <phoneticPr fontId="1" type="noConversion"/>
  </si>
  <si>
    <t xml:space="preserve">선수대표 </t>
    <phoneticPr fontId="1" type="noConversion"/>
  </si>
  <si>
    <t>이미지 크기  12*3  (4:1 비율)</t>
    <phoneticPr fontId="1" type="noConversion"/>
  </si>
  <si>
    <t>순천시장</t>
    <phoneticPr fontId="1" type="noConversion"/>
  </si>
  <si>
    <r>
      <t xml:space="preserve">여수시장 </t>
    </r>
    <r>
      <rPr>
        <b/>
        <sz val="36"/>
        <color indexed="8"/>
        <rFont val="휴먼편지체"/>
        <family val="1"/>
        <charset val="129"/>
      </rPr>
      <t>정기명</t>
    </r>
    <phoneticPr fontId="1" type="noConversion"/>
  </si>
  <si>
    <t>성명</t>
    <phoneticPr fontId="1" type="noConversion"/>
  </si>
  <si>
    <t>직함</t>
    <phoneticPr fontId="1" type="noConversion"/>
  </si>
  <si>
    <t>족구협회</t>
    <phoneticPr fontId="1" type="noConversion"/>
  </si>
  <si>
    <t>족구협회</t>
  </si>
  <si>
    <t>이재형</t>
    <phoneticPr fontId="1" type="noConversion"/>
  </si>
  <si>
    <t>회장</t>
    <phoneticPr fontId="1" type="noConversion"/>
  </si>
  <si>
    <t>윤태성</t>
    <phoneticPr fontId="1" type="noConversion"/>
  </si>
  <si>
    <t>서건남</t>
    <phoneticPr fontId="1" type="noConversion"/>
  </si>
  <si>
    <t>김종석</t>
    <phoneticPr fontId="1" type="noConversion"/>
  </si>
  <si>
    <t>이광휴</t>
    <phoneticPr fontId="1" type="noConversion"/>
  </si>
  <si>
    <t>김범석</t>
    <phoneticPr fontId="1" type="noConversion"/>
  </si>
  <si>
    <t>정원창</t>
    <phoneticPr fontId="1" type="noConversion"/>
  </si>
  <si>
    <t>윤동현</t>
    <phoneticPr fontId="1" type="noConversion"/>
  </si>
  <si>
    <t>소속</t>
    <phoneticPr fontId="1" type="noConversion"/>
  </si>
  <si>
    <t>전라남도</t>
    <phoneticPr fontId="1" type="noConversion"/>
  </si>
  <si>
    <t>장유신</t>
    <phoneticPr fontId="1" type="noConversion"/>
  </si>
  <si>
    <t>전라남도</t>
  </si>
  <si>
    <t>이사</t>
    <phoneticPr fontId="1" type="noConversion"/>
  </si>
  <si>
    <t>신홍식</t>
    <phoneticPr fontId="1" type="noConversion"/>
  </si>
  <si>
    <t>수석부회장</t>
    <phoneticPr fontId="1" type="noConversion"/>
  </si>
  <si>
    <t>채남기</t>
    <phoneticPr fontId="1" type="noConversion"/>
  </si>
  <si>
    <t>정일구</t>
    <phoneticPr fontId="1" type="noConversion"/>
  </si>
  <si>
    <t>부회장</t>
    <phoneticPr fontId="1" type="noConversion"/>
  </si>
  <si>
    <t>신재석</t>
    <phoneticPr fontId="1" type="noConversion"/>
  </si>
  <si>
    <t>황선균</t>
    <phoneticPr fontId="1" type="noConversion"/>
  </si>
  <si>
    <t>임성열</t>
    <phoneticPr fontId="1" type="noConversion"/>
  </si>
  <si>
    <t>유호상</t>
    <phoneticPr fontId="1" type="noConversion"/>
  </si>
  <si>
    <t>남상민</t>
    <phoneticPr fontId="1" type="noConversion"/>
  </si>
  <si>
    <t>노호철</t>
    <phoneticPr fontId="1" type="noConversion"/>
  </si>
  <si>
    <t>계좌번호</t>
    <phoneticPr fontId="1" type="noConversion"/>
  </si>
  <si>
    <t>이상욱</t>
    <phoneticPr fontId="1" type="noConversion"/>
  </si>
  <si>
    <t>채영</t>
    <phoneticPr fontId="1" type="noConversion"/>
  </si>
  <si>
    <t>최승기</t>
    <phoneticPr fontId="1" type="noConversion"/>
  </si>
  <si>
    <t>이현승</t>
    <phoneticPr fontId="1" type="noConversion"/>
  </si>
  <si>
    <t>허범술</t>
    <phoneticPr fontId="1" type="noConversion"/>
  </si>
  <si>
    <t>송기청</t>
    <phoneticPr fontId="1" type="noConversion"/>
  </si>
  <si>
    <t>한정호</t>
    <phoneticPr fontId="1" type="noConversion"/>
  </si>
  <si>
    <t>이종식</t>
    <phoneticPr fontId="1" type="noConversion"/>
  </si>
  <si>
    <t>박래학</t>
    <phoneticPr fontId="1" type="noConversion"/>
  </si>
  <si>
    <t>김치호</t>
    <phoneticPr fontId="1" type="noConversion"/>
  </si>
  <si>
    <t>문민주</t>
    <phoneticPr fontId="1" type="noConversion"/>
  </si>
  <si>
    <t>경기부 수당으로 영수하였습니다</t>
    <phoneticPr fontId="1" type="noConversion"/>
  </si>
  <si>
    <t xml:space="preserve"> 족구대회에서 상기와 같이 우수심판으로 </t>
    <phoneticPr fontId="1" type="noConversion"/>
  </si>
  <si>
    <t>상금</t>
    <phoneticPr fontId="1" type="noConversion"/>
  </si>
  <si>
    <t xml:space="preserve">상기 금액을 제16회 </t>
    <phoneticPr fontId="1" type="noConversion"/>
  </si>
  <si>
    <r>
      <t>합계</t>
    </r>
    <r>
      <rPr>
        <b/>
        <sz val="12"/>
        <color rgb="FFFF0000"/>
        <rFont val="맑은 고딕"/>
        <family val="3"/>
        <charset val="129"/>
        <scheme val="minor"/>
      </rPr>
      <t>[감독포함]</t>
    </r>
    <phoneticPr fontId="1" type="noConversion"/>
  </si>
  <si>
    <t>12강</t>
    <phoneticPr fontId="1" type="noConversion"/>
  </si>
  <si>
    <t>공인심판  2급</t>
    <phoneticPr fontId="16" type="noConversion"/>
  </si>
  <si>
    <t>3위</t>
    <phoneticPr fontId="1" type="noConversion"/>
  </si>
  <si>
    <t>J4[1부]</t>
  </si>
  <si>
    <t>J5[2부]</t>
  </si>
  <si>
    <t>J6[3부]</t>
  </si>
  <si>
    <t>60대부</t>
    <phoneticPr fontId="1" type="noConversion"/>
  </si>
  <si>
    <t>J7[4부]</t>
  </si>
  <si>
    <t>J7[4부]</t>
    <phoneticPr fontId="1" type="noConversion"/>
  </si>
  <si>
    <t>50대부</t>
    <phoneticPr fontId="1" type="noConversion"/>
  </si>
  <si>
    <t>관내부</t>
    <phoneticPr fontId="1" type="noConversion"/>
  </si>
  <si>
    <t>5월23일 1일차</t>
    <phoneticPr fontId="1" type="noConversion"/>
  </si>
  <si>
    <t>5월24일 2일차</t>
    <phoneticPr fontId="1" type="noConversion"/>
  </si>
  <si>
    <t>제12회 나주시장기 생활체육 초청 족구대회</t>
    <phoneticPr fontId="1" type="noConversion"/>
  </si>
  <si>
    <t>5조</t>
    <phoneticPr fontId="1" type="noConversion"/>
  </si>
  <si>
    <t>6조</t>
    <phoneticPr fontId="1" type="noConversion"/>
  </si>
  <si>
    <t>7조</t>
    <phoneticPr fontId="1" type="noConversion"/>
  </si>
  <si>
    <t>8조</t>
    <phoneticPr fontId="1" type="noConversion"/>
  </si>
  <si>
    <t>9조</t>
    <phoneticPr fontId="1" type="noConversion"/>
  </si>
  <si>
    <t>10조</t>
    <phoneticPr fontId="1" type="noConversion"/>
  </si>
  <si>
    <t>11조</t>
    <phoneticPr fontId="1" type="noConversion"/>
  </si>
  <si>
    <t>12조</t>
    <phoneticPr fontId="1" type="noConversion"/>
  </si>
  <si>
    <t>4위</t>
    <phoneticPr fontId="1" type="noConversion"/>
  </si>
  <si>
    <t>주소</t>
    <phoneticPr fontId="1" type="noConversion"/>
  </si>
  <si>
    <t>주민번호</t>
    <phoneticPr fontId="1" type="noConversion"/>
  </si>
  <si>
    <t>-</t>
  </si>
  <si>
    <t>-</t>
    <phoneticPr fontId="1" type="noConversion"/>
  </si>
  <si>
    <t>나주시장기 생활체육 족구대회</t>
    <phoneticPr fontId="1" type="noConversion"/>
  </si>
  <si>
    <t>제2026-05-014</t>
    <phoneticPr fontId="1" type="noConversion"/>
  </si>
  <si>
    <t>제2026-05-015</t>
    <phoneticPr fontId="1" type="noConversion"/>
  </si>
  <si>
    <t>제2026-05-016</t>
    <phoneticPr fontId="1" type="noConversion"/>
  </si>
  <si>
    <t>위 사람은 제12회 나주시장기 생활체육</t>
    <phoneticPr fontId="1" type="noConversion"/>
  </si>
  <si>
    <t>제12회 나주시장기 생활체육 족구대회에</t>
    <phoneticPr fontId="1" type="noConversion"/>
  </si>
  <si>
    <t>1위(1)</t>
  </si>
  <si>
    <t>1위(1)</t>
    <phoneticPr fontId="1" type="noConversion"/>
  </si>
  <si>
    <t>1위(2)</t>
  </si>
  <si>
    <t>1위(2)</t>
    <phoneticPr fontId="1" type="noConversion"/>
  </si>
  <si>
    <t>1위(3)</t>
    <phoneticPr fontId="1" type="noConversion"/>
  </si>
  <si>
    <t>2위(1)</t>
  </si>
  <si>
    <t>2위(1)</t>
    <phoneticPr fontId="1" type="noConversion"/>
  </si>
  <si>
    <t>2위(2)</t>
  </si>
  <si>
    <t>2위(2)</t>
    <phoneticPr fontId="1" type="noConversion"/>
  </si>
  <si>
    <t>첨단(아람)</t>
  </si>
  <si>
    <t>1 이충재</t>
  </si>
  <si>
    <t>23 정형선</t>
  </si>
  <si>
    <t>24 장수웅</t>
  </si>
  <si>
    <t>25 공치호</t>
  </si>
  <si>
    <t>27 김용우</t>
  </si>
  <si>
    <t>2일차</t>
  </si>
  <si>
    <t>2일차</t>
    <phoneticPr fontId="1" type="noConversion"/>
  </si>
  <si>
    <t>1일차</t>
  </si>
  <si>
    <t>1일차</t>
    <phoneticPr fontId="1" type="noConversion"/>
  </si>
  <si>
    <t>광주광역시</t>
    <phoneticPr fontId="1" type="noConversion"/>
  </si>
  <si>
    <t>첨단(현우)</t>
  </si>
  <si>
    <t>광주청소년</t>
  </si>
  <si>
    <t>여수JC</t>
  </si>
  <si>
    <t>박종호</t>
  </si>
  <si>
    <t>010-9009-3640</t>
  </si>
  <si>
    <t>정진선</t>
  </si>
  <si>
    <t>010-7175-9759</t>
  </si>
  <si>
    <t>13 황일용</t>
  </si>
  <si>
    <t>40 정현우</t>
  </si>
  <si>
    <t>86 강영민</t>
  </si>
  <si>
    <t>5 오천규</t>
  </si>
  <si>
    <t>3 김승범</t>
  </si>
  <si>
    <t>6 김명호</t>
  </si>
  <si>
    <t>1 남윤성</t>
  </si>
  <si>
    <t>7 양재혁</t>
  </si>
  <si>
    <t>2 김형진</t>
  </si>
  <si>
    <t>5 박태민</t>
  </si>
  <si>
    <t>1 백종한</t>
  </si>
  <si>
    <t>50 신정훈</t>
  </si>
  <si>
    <t>12 최용석</t>
  </si>
  <si>
    <t>8 김민재</t>
  </si>
  <si>
    <t>11 박희수</t>
  </si>
  <si>
    <t>고흥누리</t>
  </si>
  <si>
    <t>챔프(A)</t>
  </si>
  <si>
    <t>챔프(B)</t>
  </si>
  <si>
    <t>챔프(C)</t>
  </si>
  <si>
    <t>천하족구단</t>
  </si>
  <si>
    <t>여수JC(블랙홀)</t>
  </si>
  <si>
    <t>여수JC(청)</t>
  </si>
  <si>
    <t>영광태풍</t>
  </si>
  <si>
    <t>장동만</t>
  </si>
  <si>
    <t>010-9293-7671</t>
  </si>
  <si>
    <t>4 박이빈</t>
  </si>
  <si>
    <t>92 송민수</t>
  </si>
  <si>
    <t>17 이재형</t>
  </si>
  <si>
    <t>12 오종표</t>
  </si>
  <si>
    <t>6 이진규</t>
  </si>
  <si>
    <t>9 정순부</t>
  </si>
  <si>
    <t>69 김동철</t>
  </si>
  <si>
    <t>3 백정선</t>
  </si>
  <si>
    <t>11 황청수</t>
  </si>
  <si>
    <t>5 이군연</t>
  </si>
  <si>
    <t>3 조성호</t>
  </si>
  <si>
    <t>13 김용태</t>
  </si>
  <si>
    <t>81 김성욱</t>
  </si>
  <si>
    <t>72 서순표</t>
  </si>
  <si>
    <t>24 박유찬</t>
  </si>
  <si>
    <t>77 박정원</t>
  </si>
  <si>
    <t>2 노석봉</t>
  </si>
  <si>
    <t>83 서기열</t>
  </si>
  <si>
    <t>38 서원일</t>
  </si>
  <si>
    <t>99 조봉래</t>
  </si>
  <si>
    <t>4 윤도형</t>
  </si>
  <si>
    <t>29 박철</t>
  </si>
  <si>
    <t>44 고병요</t>
  </si>
  <si>
    <t>23 안윤근</t>
  </si>
  <si>
    <t>9 김선규</t>
  </si>
  <si>
    <t>87 송광용</t>
  </si>
  <si>
    <t>18 양윤진</t>
  </si>
  <si>
    <t>13 조양일</t>
  </si>
  <si>
    <t>55 김경진</t>
  </si>
  <si>
    <t>1 이승완</t>
  </si>
  <si>
    <t>21 이연성</t>
  </si>
  <si>
    <t>35 윤정빈</t>
  </si>
  <si>
    <t>13 김기영</t>
  </si>
  <si>
    <t>92 김호영</t>
  </si>
  <si>
    <t>97 김기문</t>
  </si>
  <si>
    <t>1 김민영</t>
  </si>
  <si>
    <t>8 최재준</t>
  </si>
  <si>
    <t>21 이광휴</t>
  </si>
  <si>
    <t>25 장경옥</t>
  </si>
  <si>
    <t>18 정채경</t>
  </si>
  <si>
    <t>3 채남기</t>
  </si>
  <si>
    <t>19 이정철</t>
  </si>
  <si>
    <t>2 이규연</t>
  </si>
  <si>
    <t>16 전재춘</t>
  </si>
  <si>
    <t>7 김성운</t>
  </si>
  <si>
    <t>10 신재석</t>
  </si>
  <si>
    <t>문진희</t>
  </si>
  <si>
    <t>010-8327-4564</t>
  </si>
  <si>
    <t>고흥군</t>
    <phoneticPr fontId="1" type="noConversion"/>
  </si>
  <si>
    <t>나주시</t>
    <phoneticPr fontId="1" type="noConversion"/>
  </si>
  <si>
    <t>나주우민건설</t>
  </si>
  <si>
    <t>목포JC</t>
  </si>
  <si>
    <t>코리아50</t>
  </si>
  <si>
    <t>문기상</t>
  </si>
  <si>
    <t>010-7627-1221</t>
  </si>
  <si>
    <t>이훈</t>
  </si>
  <si>
    <t>010-8603-4600</t>
  </si>
  <si>
    <t>30 이상영</t>
  </si>
  <si>
    <t>73 배양현</t>
  </si>
  <si>
    <t>18 박건수</t>
  </si>
  <si>
    <t>10 김기근</t>
  </si>
  <si>
    <t>7 서건남</t>
  </si>
  <si>
    <t>9 김범용</t>
  </si>
  <si>
    <t>10 김홍태</t>
  </si>
  <si>
    <t>25 김성채</t>
  </si>
  <si>
    <t>3 한지영</t>
  </si>
  <si>
    <t>22 이경이</t>
  </si>
  <si>
    <t>55 이상규</t>
  </si>
  <si>
    <t>11 최승기</t>
  </si>
  <si>
    <t>2 김흥석</t>
  </si>
  <si>
    <t>37 이철우</t>
  </si>
  <si>
    <t>8 이승남</t>
  </si>
  <si>
    <t>5 김평철</t>
  </si>
  <si>
    <t>76 심상필</t>
  </si>
  <si>
    <t>5 김광남</t>
  </si>
  <si>
    <t>3 장용호</t>
  </si>
  <si>
    <t>15 채규평</t>
  </si>
  <si>
    <t>17 류성길</t>
  </si>
  <si>
    <t>31 허영주</t>
  </si>
  <si>
    <t>2 이형덕</t>
  </si>
  <si>
    <t>전남60</t>
  </si>
  <si>
    <t>정일구</t>
  </si>
  <si>
    <t>010-3635-2580</t>
  </si>
  <si>
    <t>16 김범석</t>
  </si>
  <si>
    <t>27 김선태</t>
  </si>
  <si>
    <t>5 김치호</t>
  </si>
  <si>
    <t>1 장유신</t>
  </si>
  <si>
    <t>26 이기온</t>
  </si>
  <si>
    <t>전남임원부</t>
    <phoneticPr fontId="1" type="noConversion"/>
  </si>
  <si>
    <t>나주족구경남</t>
  </si>
  <si>
    <t>나주SMA</t>
  </si>
  <si>
    <t>나주SMB</t>
  </si>
  <si>
    <t>천하족구A</t>
  </si>
  <si>
    <t>천하족구B</t>
  </si>
  <si>
    <t>천하족구C</t>
  </si>
  <si>
    <t>88 박경남</t>
  </si>
  <si>
    <t>44 이동찬</t>
  </si>
  <si>
    <t>14 이윤주</t>
  </si>
  <si>
    <t>7 이우현</t>
  </si>
  <si>
    <t>80 안창종</t>
  </si>
  <si>
    <t>51 주기복</t>
  </si>
  <si>
    <t>2 김만래</t>
  </si>
  <si>
    <t>9 윤태경</t>
  </si>
  <si>
    <t>11 고유경</t>
  </si>
  <si>
    <t>6 박경국</t>
  </si>
  <si>
    <t>8 송보건</t>
  </si>
  <si>
    <t>11 김성진</t>
  </si>
  <si>
    <t>5 유성호</t>
  </si>
  <si>
    <t>25 정성욱</t>
  </si>
  <si>
    <t>17 이장묵</t>
  </si>
  <si>
    <t>35 정수안</t>
  </si>
  <si>
    <t>77 이시범</t>
  </si>
  <si>
    <t>38 박계명</t>
  </si>
  <si>
    <t>33 김성준</t>
  </si>
  <si>
    <t>16강</t>
    <phoneticPr fontId="1" type="noConversion"/>
  </si>
  <si>
    <t>24강</t>
    <phoneticPr fontId="1" type="noConversion"/>
  </si>
  <si>
    <t>광양스파이크</t>
  </si>
  <si>
    <t>광주JC충연</t>
  </si>
  <si>
    <t>영암기찬</t>
  </si>
  <si>
    <t>유의정</t>
  </si>
  <si>
    <t>010-6476-9074</t>
  </si>
  <si>
    <t>1 김선만</t>
  </si>
  <si>
    <t>9 윤재진</t>
  </si>
  <si>
    <t>88 천세정</t>
  </si>
  <si>
    <t>2 서승철</t>
  </si>
  <si>
    <t>6 김형빈</t>
  </si>
  <si>
    <t>3 김영빈</t>
  </si>
  <si>
    <t>2 김양훈</t>
  </si>
  <si>
    <t>1 한충연</t>
  </si>
  <si>
    <t>9 이성권</t>
  </si>
  <si>
    <t>23 박깊음</t>
  </si>
  <si>
    <t>6 정인호</t>
  </si>
  <si>
    <t>8 최홍석</t>
  </si>
  <si>
    <t>20 박진석</t>
  </si>
  <si>
    <t>광양시</t>
    <phoneticPr fontId="1" type="noConversion"/>
  </si>
  <si>
    <t>광주광역시</t>
    <phoneticPr fontId="1" type="noConversion"/>
  </si>
  <si>
    <t>영암군</t>
    <phoneticPr fontId="1" type="noConversion"/>
  </si>
  <si>
    <t>광주JC(대성)</t>
  </si>
  <si>
    <t>광주JC(병훈)</t>
  </si>
  <si>
    <t>7 신천일</t>
  </si>
  <si>
    <t>9 김지웅</t>
  </si>
  <si>
    <t>1 안대성</t>
  </si>
  <si>
    <t>79 김명규</t>
  </si>
  <si>
    <t>92 김화목</t>
  </si>
  <si>
    <t>19 임재승</t>
  </si>
  <si>
    <t>24 김병훈</t>
  </si>
  <si>
    <t>28 이제동</t>
  </si>
  <si>
    <t>20 김근우</t>
  </si>
  <si>
    <t>질러(정선)</t>
  </si>
  <si>
    <t>첨단족구단</t>
  </si>
  <si>
    <t>영암기찬성욱</t>
  </si>
  <si>
    <t>완도장보고승우</t>
  </si>
  <si>
    <t>6 홍호림</t>
  </si>
  <si>
    <t>22 정철희</t>
  </si>
  <si>
    <t>16 강인수</t>
  </si>
  <si>
    <t>23 김현중</t>
  </si>
  <si>
    <t>10 김도련</t>
  </si>
  <si>
    <t>99 김민건</t>
  </si>
  <si>
    <t>8 김용선</t>
  </si>
  <si>
    <t>10 강성준</t>
  </si>
  <si>
    <t>6 황선규</t>
  </si>
  <si>
    <t>88 나만주</t>
  </si>
  <si>
    <t>37 임정훈</t>
  </si>
  <si>
    <t>2 조규운</t>
  </si>
  <si>
    <t>3 노호철</t>
  </si>
  <si>
    <t>7 이민국</t>
  </si>
  <si>
    <t>1 김성욱</t>
  </si>
  <si>
    <t>83 유정현</t>
  </si>
  <si>
    <t>69 정지민</t>
  </si>
  <si>
    <t>8 조경식</t>
  </si>
  <si>
    <t>125 김혜림</t>
  </si>
  <si>
    <t>2 박승우</t>
  </si>
  <si>
    <t>77 김요셉</t>
  </si>
  <si>
    <t>광양시</t>
    <phoneticPr fontId="1" type="noConversion"/>
  </si>
  <si>
    <t>광주광역시</t>
    <phoneticPr fontId="1" type="noConversion"/>
  </si>
  <si>
    <t>광주광역시</t>
    <phoneticPr fontId="1" type="noConversion"/>
  </si>
  <si>
    <t>나주시</t>
  </si>
  <si>
    <t>여수시</t>
    <phoneticPr fontId="1" type="noConversion"/>
  </si>
  <si>
    <t>영광군</t>
    <phoneticPr fontId="1" type="noConversion"/>
  </si>
  <si>
    <t>영암군</t>
    <phoneticPr fontId="1" type="noConversion"/>
  </si>
  <si>
    <t>완도군</t>
    <phoneticPr fontId="1" type="noConversion"/>
  </si>
  <si>
    <t>광주JC</t>
  </si>
  <si>
    <t>순천OK50</t>
  </si>
  <si>
    <t>50 정점기</t>
  </si>
  <si>
    <t>9 조남국</t>
  </si>
  <si>
    <t>18 문종복</t>
  </si>
  <si>
    <t>4 강기송</t>
  </si>
  <si>
    <t>66 문상환</t>
  </si>
  <si>
    <t>5 고명수</t>
  </si>
  <si>
    <t>20 고재송</t>
  </si>
  <si>
    <t>광양시</t>
    <phoneticPr fontId="1" type="noConversion"/>
  </si>
  <si>
    <t>목포</t>
    <phoneticPr fontId="1" type="noConversion"/>
  </si>
  <si>
    <t>순천시</t>
    <phoneticPr fontId="1" type="noConversion"/>
  </si>
  <si>
    <t>여수시</t>
    <phoneticPr fontId="1" type="noConversion"/>
  </si>
  <si>
    <t>광주광역시</t>
    <phoneticPr fontId="1" type="noConversion"/>
  </si>
  <si>
    <t>나주금천A</t>
  </si>
  <si>
    <t>나주금천B</t>
  </si>
  <si>
    <t>나주금천C</t>
  </si>
  <si>
    <t>나주노안근영</t>
  </si>
  <si>
    <t>나주노안인철</t>
  </si>
  <si>
    <t>빛가람족구</t>
  </si>
  <si>
    <t>23 김성운</t>
  </si>
  <si>
    <t>32 김명진</t>
  </si>
  <si>
    <t>2 최도선</t>
  </si>
  <si>
    <t>6 박종원</t>
  </si>
  <si>
    <t>13 조창민</t>
  </si>
  <si>
    <t>22 이솔빛</t>
  </si>
  <si>
    <t>9 최승환</t>
  </si>
  <si>
    <t>17 신아현</t>
  </si>
  <si>
    <t>28 박세진</t>
  </si>
  <si>
    <t>3 김승식</t>
  </si>
  <si>
    <t>12 안재용</t>
  </si>
  <si>
    <t>10 이영훈</t>
  </si>
  <si>
    <t>5 김성모</t>
  </si>
  <si>
    <t>14 박영수</t>
  </si>
  <si>
    <t>88 김철근</t>
  </si>
  <si>
    <t>4 손성조</t>
  </si>
  <si>
    <t>3 김용만</t>
  </si>
  <si>
    <t>22 이근영</t>
  </si>
  <si>
    <t>13 박하순</t>
  </si>
  <si>
    <t>37 최상오</t>
  </si>
  <si>
    <t>99 김성수</t>
  </si>
  <si>
    <t>55 김대주</t>
  </si>
  <si>
    <t>11 김인철</t>
  </si>
  <si>
    <t>33 임대봉</t>
  </si>
  <si>
    <t>20 이상신</t>
  </si>
  <si>
    <t>37 정상혁</t>
  </si>
  <si>
    <t>23 김태후</t>
  </si>
  <si>
    <t>51 송인수</t>
  </si>
  <si>
    <t>77 이진윤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</si>
</sst>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##,###&quot;팀&quot;"/>
    <numFmt numFmtId="177" formatCode="###,###&quot;명&quot;"/>
    <numFmt numFmtId="178" formatCode="0.0%"/>
    <numFmt numFmtId="179" formatCode="mm&quot;월&quot;\ dd&quot;일&quot;"/>
    <numFmt numFmtId="180" formatCode="yyyy&quot;년&quot;\ m&quot;월&quot;\ d&quot;일&quot;;@"/>
  </numFmts>
  <fonts count="53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24"/>
      <color indexed="8"/>
      <name val="HY견고딕"/>
      <family val="1"/>
      <charset val="129"/>
    </font>
    <font>
      <b/>
      <sz val="11"/>
      <color theme="0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1"/>
      <color indexed="8"/>
      <name val="맑은 고딕"/>
      <family val="3"/>
      <charset val="129"/>
      <scheme val="minor"/>
    </font>
    <font>
      <b/>
      <sz val="20"/>
      <color indexed="8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indexed="8"/>
      <name val="맑은 고딕"/>
      <family val="2"/>
      <scheme val="minor"/>
    </font>
    <font>
      <sz val="12"/>
      <color indexed="8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sz val="14"/>
      <color indexed="8"/>
      <name val="맑은 고딕"/>
      <family val="2"/>
      <scheme val="minor"/>
    </font>
    <font>
      <sz val="8"/>
      <name val="맑은 고딕"/>
      <family val="3"/>
      <charset val="129"/>
    </font>
    <font>
      <b/>
      <sz val="20"/>
      <color indexed="8"/>
      <name val="맑은 고딕"/>
      <family val="3"/>
      <charset val="129"/>
      <scheme val="minor"/>
    </font>
    <font>
      <b/>
      <sz val="28"/>
      <color indexed="8"/>
      <name val="맑은 고딕"/>
      <family val="3"/>
      <charset val="129"/>
      <scheme val="minor"/>
    </font>
    <font>
      <b/>
      <sz val="36"/>
      <color indexed="8"/>
      <name val="맑은 고딕"/>
      <family val="3"/>
      <charset val="129"/>
      <scheme val="minor"/>
    </font>
    <font>
      <b/>
      <u/>
      <sz val="36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inor"/>
    </font>
    <font>
      <sz val="24"/>
      <color theme="1"/>
      <name val="맑은 고딕"/>
      <family val="3"/>
      <charset val="129"/>
      <scheme val="minor"/>
    </font>
    <font>
      <sz val="28"/>
      <color theme="1"/>
      <name val="맑은 고딕"/>
      <family val="3"/>
      <charset val="129"/>
      <scheme val="minor"/>
    </font>
    <font>
      <b/>
      <sz val="36"/>
      <color theme="1"/>
      <name val="HY견명조"/>
      <family val="1"/>
      <charset val="129"/>
    </font>
    <font>
      <b/>
      <sz val="26"/>
      <color rgb="FFFF0000"/>
      <name val="HY견명조"/>
      <family val="1"/>
      <charset val="129"/>
    </font>
    <font>
      <sz val="11"/>
      <color theme="1"/>
      <name val="HY견명조"/>
      <family val="1"/>
      <charset val="129"/>
    </font>
    <font>
      <b/>
      <sz val="16"/>
      <color theme="1"/>
      <name val="HY견명조"/>
      <family val="1"/>
      <charset val="129"/>
    </font>
    <font>
      <b/>
      <sz val="20"/>
      <color theme="1"/>
      <name val="HY견명조"/>
      <family val="1"/>
      <charset val="129"/>
    </font>
    <font>
      <sz val="18"/>
      <color theme="1"/>
      <name val="HY견명조"/>
      <family val="1"/>
      <charset val="129"/>
    </font>
    <font>
      <sz val="28"/>
      <color theme="1"/>
      <name val="HY견명조"/>
      <family val="1"/>
      <charset val="129"/>
    </font>
    <font>
      <b/>
      <sz val="26"/>
      <color theme="1"/>
      <name val="맑은 고딕"/>
      <family val="3"/>
      <charset val="129"/>
      <scheme val="minor"/>
    </font>
    <font>
      <sz val="22"/>
      <color indexed="8"/>
      <name val="맑은 고딕"/>
      <family val="3"/>
      <charset val="129"/>
      <scheme val="minor"/>
    </font>
    <font>
      <b/>
      <sz val="22"/>
      <color indexed="8"/>
      <name val="맑은 고딕"/>
      <family val="3"/>
      <charset val="129"/>
      <scheme val="minor"/>
    </font>
    <font>
      <sz val="28"/>
      <color indexed="8"/>
      <name val="HY견고딕"/>
      <family val="1"/>
      <charset val="129"/>
    </font>
    <font>
      <b/>
      <sz val="36"/>
      <color indexed="8"/>
      <name val="휴먼편지체"/>
      <family val="1"/>
      <charset val="129"/>
    </font>
    <font>
      <sz val="28"/>
      <color indexed="8"/>
      <name val="한컴 훈민정음 가로쓰기"/>
      <family val="3"/>
      <charset val="129"/>
    </font>
    <font>
      <b/>
      <sz val="18"/>
      <color rgb="FFFF0000"/>
      <name val="맑은 고딕"/>
      <family val="3"/>
      <charset val="129"/>
      <scheme val="minor"/>
    </font>
    <font>
      <sz val="20"/>
      <color theme="1"/>
      <name val="HY견명조"/>
      <family val="1"/>
      <charset val="129"/>
    </font>
    <font>
      <sz val="20"/>
      <color indexed="8"/>
      <name val="맑은 고딕"/>
      <family val="2"/>
      <scheme val="minor"/>
    </font>
    <font>
      <b/>
      <sz val="18"/>
      <color indexed="8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2"/>
      <color theme="8" tint="0.39997558519241921"/>
      <name val="맑은 고딕"/>
      <family val="3"/>
      <charset val="129"/>
      <scheme val="minor"/>
    </font>
    <font>
      <sz val="12"/>
      <color theme="9" tint="0.39997558519241921"/>
      <name val="맑은 고딕"/>
      <family val="3"/>
      <charset val="129"/>
      <scheme val="minor"/>
    </font>
    <font>
      <sz val="12"/>
      <color rgb="FFFFFF0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2"/>
      <color theme="4" tint="0.39997558519241921"/>
      <name val="맑은 고딕"/>
      <family val="3"/>
      <charset val="129"/>
      <scheme val="minor"/>
    </font>
    <font>
      <sz val="12"/>
      <color theme="2" tint="-9.9978637043366805E-2"/>
      <name val="맑은 고딕"/>
      <family val="3"/>
      <charset val="129"/>
      <scheme val="minor"/>
    </font>
    <font>
      <sz val="12"/>
      <color rgb="FFFFC000"/>
      <name val="맑은 고딕"/>
      <family val="3"/>
      <charset val="129"/>
      <scheme val="minor"/>
    </font>
    <font>
      <sz val="12"/>
      <color theme="7" tint="0.59999389629810485"/>
      <name val="맑은 고딕"/>
      <family val="3"/>
      <charset val="129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FF66FF"/>
        </stop>
      </gradientFill>
    </fill>
    <fill>
      <patternFill patternType="solid">
        <fgColor rgb="FF31E81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0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/>
      <right style="thin">
        <color theme="1"/>
      </right>
      <top style="thin">
        <color auto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4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5" borderId="3" xfId="0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22" fontId="0" fillId="0" borderId="0" xfId="0" applyNumberFormat="1" applyAlignment="1">
      <alignment horizontal="centerContinuous" vertical="center"/>
    </xf>
    <xf numFmtId="22" fontId="3" fillId="9" borderId="0" xfId="0" applyNumberFormat="1" applyFont="1" applyFill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178" fontId="0" fillId="0" borderId="7" xfId="1" applyNumberFormat="1" applyFont="1" applyBorder="1" applyAlignment="1">
      <alignment horizontal="center" vertical="center"/>
    </xf>
    <xf numFmtId="178" fontId="0" fillId="0" borderId="3" xfId="1" applyNumberFormat="1" applyFont="1" applyBorder="1" applyAlignment="1">
      <alignment horizontal="center" vertical="center"/>
    </xf>
    <xf numFmtId="9" fontId="7" fillId="6" borderId="1" xfId="1" applyFont="1" applyFill="1" applyBorder="1" applyAlignment="1">
      <alignment horizontal="center" vertical="center"/>
    </xf>
    <xf numFmtId="179" fontId="0" fillId="0" borderId="0" xfId="0" quotePrefix="1" applyNumberFormat="1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horizontal="center" vertical="center"/>
    </xf>
    <xf numFmtId="22" fontId="3" fillId="9" borderId="0" xfId="0" applyNumberFormat="1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178" fontId="0" fillId="5" borderId="3" xfId="1" applyNumberFormat="1" applyFont="1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178" fontId="0" fillId="10" borderId="4" xfId="1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28" xfId="0" applyBorder="1" applyAlignment="1">
      <alignment horizontal="center" shrinkToFit="1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/>
    </xf>
    <xf numFmtId="0" fontId="0" fillId="7" borderId="45" xfId="0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14" fillId="7" borderId="9" xfId="0" applyFont="1" applyFill="1" applyBorder="1" applyAlignment="1">
      <alignment horizontal="left" vertical="center" indent="1"/>
    </xf>
    <xf numFmtId="0" fontId="14" fillId="7" borderId="11" xfId="0" applyFont="1" applyFill="1" applyBorder="1" applyAlignment="1">
      <alignment horizontal="left" vertical="center" indent="1"/>
    </xf>
    <xf numFmtId="176" fontId="15" fillId="7" borderId="2" xfId="0" applyNumberFormat="1" applyFont="1" applyFill="1" applyBorder="1" applyAlignment="1">
      <alignment horizontal="center" vertical="center"/>
    </xf>
    <xf numFmtId="177" fontId="15" fillId="7" borderId="2" xfId="0" applyNumberFormat="1" applyFont="1" applyFill="1" applyBorder="1" applyAlignment="1">
      <alignment horizontal="center" vertical="center"/>
    </xf>
    <xf numFmtId="176" fontId="15" fillId="7" borderId="3" xfId="0" applyNumberFormat="1" applyFont="1" applyFill="1" applyBorder="1" applyAlignment="1">
      <alignment horizontal="center" vertical="center"/>
    </xf>
    <xf numFmtId="177" fontId="15" fillId="7" borderId="3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7" xfId="0" applyFont="1" applyBorder="1" applyAlignment="1">
      <alignment horizontal="left" vertical="center" indent="1"/>
    </xf>
    <xf numFmtId="0" fontId="13" fillId="0" borderId="37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indent="1"/>
    </xf>
    <xf numFmtId="0" fontId="15" fillId="0" borderId="3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5" xfId="0" applyBorder="1" applyAlignment="1">
      <alignment vertical="center" shrinkToFit="1"/>
    </xf>
    <xf numFmtId="0" fontId="10" fillId="0" borderId="34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0" fontId="10" fillId="0" borderId="50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51" xfId="0" applyFont="1" applyBorder="1">
      <alignment vertical="center"/>
    </xf>
    <xf numFmtId="0" fontId="0" fillId="4" borderId="5" xfId="0" applyFill="1" applyBorder="1" applyAlignment="1">
      <alignment horizontal="center" vertical="center"/>
    </xf>
    <xf numFmtId="178" fontId="0" fillId="4" borderId="5" xfId="1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180" fontId="18" fillId="0" borderId="0" xfId="0" applyNumberFormat="1" applyFont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5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7" borderId="12" xfId="0" applyFont="1" applyFill="1" applyBorder="1" applyAlignment="1">
      <alignment horizontal="left" vertical="center" indent="1"/>
    </xf>
    <xf numFmtId="0" fontId="7" fillId="7" borderId="15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6" fontId="22" fillId="7" borderId="4" xfId="0" applyNumberFormat="1" applyFont="1" applyFill="1" applyBorder="1" applyAlignment="1">
      <alignment horizontal="center" vertical="center"/>
    </xf>
    <xf numFmtId="177" fontId="22" fillId="7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0" fillId="0" borderId="31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0" fillId="0" borderId="70" xfId="0" applyFont="1" applyBorder="1">
      <alignment vertical="center"/>
    </xf>
    <xf numFmtId="0" fontId="10" fillId="0" borderId="71" xfId="0" applyFont="1" applyBorder="1">
      <alignment vertical="center"/>
    </xf>
    <xf numFmtId="0" fontId="10" fillId="0" borderId="72" xfId="0" applyFont="1" applyBorder="1">
      <alignment vertical="center"/>
    </xf>
    <xf numFmtId="0" fontId="10" fillId="0" borderId="73" xfId="0" applyFont="1" applyBorder="1">
      <alignment vertical="center"/>
    </xf>
    <xf numFmtId="0" fontId="10" fillId="0" borderId="74" xfId="0" applyFont="1" applyBorder="1">
      <alignment vertical="center"/>
    </xf>
    <xf numFmtId="0" fontId="10" fillId="0" borderId="75" xfId="0" applyFont="1" applyBorder="1">
      <alignment vertical="center"/>
    </xf>
    <xf numFmtId="0" fontId="0" fillId="0" borderId="0" xfId="0" applyAlignment="1"/>
    <xf numFmtId="0" fontId="0" fillId="0" borderId="0" xfId="0" applyAlignment="1">
      <alignment horizontal="left" indent="2"/>
    </xf>
    <xf numFmtId="0" fontId="27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applyFont="1" applyAlignment="1">
      <alignment vertical="center" wrapText="1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35" fillId="0" borderId="0" xfId="0" applyFont="1">
      <alignment vertical="center"/>
    </xf>
    <xf numFmtId="0" fontId="25" fillId="0" borderId="0" xfId="0" applyFont="1">
      <alignment vertical="center"/>
    </xf>
    <xf numFmtId="31" fontId="24" fillId="0" borderId="0" xfId="0" applyNumberFormat="1" applyFont="1" applyAlignment="1">
      <alignment horizontal="center" vertical="center"/>
    </xf>
    <xf numFmtId="31" fontId="25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6" fillId="0" borderId="0" xfId="0" applyFont="1" applyAlignment="1">
      <alignment horizontal="left" vertical="center" indent="1"/>
    </xf>
    <xf numFmtId="0" fontId="37" fillId="0" borderId="0" xfId="0" applyFont="1" applyAlignment="1">
      <alignment horizontal="left" vertical="center" indent="2"/>
    </xf>
    <xf numFmtId="0" fontId="39" fillId="0" borderId="0" xfId="0" applyFont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0" fillId="0" borderId="52" xfId="0" applyBorder="1" applyAlignment="1">
      <alignment horizontal="right" vertical="center"/>
    </xf>
    <xf numFmtId="0" fontId="0" fillId="0" borderId="53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right" vertical="center"/>
    </xf>
    <xf numFmtId="0" fontId="0" fillId="0" borderId="34" xfId="0" applyBorder="1" applyAlignment="1">
      <alignment horizontal="left" vertical="center"/>
    </xf>
    <xf numFmtId="0" fontId="0" fillId="13" borderId="1" xfId="0" applyFill="1" applyBorder="1" applyAlignment="1">
      <alignment horizontal="center" vertical="center"/>
    </xf>
    <xf numFmtId="0" fontId="0" fillId="13" borderId="52" xfId="0" applyFill="1" applyBorder="1" applyAlignment="1">
      <alignment horizontal="right" vertical="center"/>
    </xf>
    <xf numFmtId="0" fontId="0" fillId="13" borderId="53" xfId="0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3" fillId="0" borderId="5" xfId="0" applyFont="1" applyBorder="1" applyAlignment="1">
      <alignment horizontal="left" vertical="center" indent="1"/>
    </xf>
    <xf numFmtId="0" fontId="1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40" fillId="0" borderId="17" xfId="0" applyFont="1" applyBorder="1" applyAlignment="1">
      <alignment horizontal="center" vertical="center"/>
    </xf>
    <xf numFmtId="0" fontId="40" fillId="0" borderId="39" xfId="0" applyFont="1" applyBorder="1" applyAlignment="1">
      <alignment horizontal="center" vertical="center"/>
    </xf>
    <xf numFmtId="0" fontId="40" fillId="0" borderId="40" xfId="0" applyFont="1" applyBorder="1" applyAlignment="1">
      <alignment horizontal="center" vertical="center"/>
    </xf>
    <xf numFmtId="0" fontId="40" fillId="0" borderId="76" xfId="0" applyFont="1" applyBorder="1" applyAlignment="1">
      <alignment horizontal="center" vertical="center"/>
    </xf>
    <xf numFmtId="0" fontId="40" fillId="0" borderId="77" xfId="0" applyFont="1" applyBorder="1" applyAlignment="1">
      <alignment horizontal="center" vertical="center"/>
    </xf>
    <xf numFmtId="0" fontId="42" fillId="0" borderId="0" xfId="0" applyFont="1">
      <alignment vertical="center"/>
    </xf>
    <xf numFmtId="0" fontId="13" fillId="0" borderId="79" xfId="0" applyFont="1" applyBorder="1" applyAlignment="1">
      <alignment horizontal="left" vertical="center" indent="1"/>
    </xf>
    <xf numFmtId="0" fontId="13" fillId="0" borderId="79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 shrinkToFit="1"/>
    </xf>
    <xf numFmtId="0" fontId="0" fillId="0" borderId="79" xfId="0" applyBorder="1" applyAlignment="1">
      <alignment horizontal="left" vertical="center" shrinkToFit="1"/>
    </xf>
    <xf numFmtId="0" fontId="0" fillId="0" borderId="80" xfId="0" applyBorder="1" applyAlignment="1">
      <alignment horizontal="left" vertical="center" shrinkToFit="1"/>
    </xf>
    <xf numFmtId="0" fontId="40" fillId="0" borderId="81" xfId="0" applyFont="1" applyBorder="1" applyAlignment="1">
      <alignment horizontal="center" vertical="center"/>
    </xf>
    <xf numFmtId="0" fontId="0" fillId="0" borderId="83" xfId="0" applyBorder="1" applyAlignment="1">
      <alignment horizontal="center" shrinkToFit="1"/>
    </xf>
    <xf numFmtId="0" fontId="0" fillId="0" borderId="84" xfId="0" applyBorder="1" applyAlignment="1">
      <alignment horizontal="center" shrinkToFit="1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indent="1"/>
    </xf>
    <xf numFmtId="0" fontId="1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15" fillId="0" borderId="5" xfId="0" applyFont="1" applyBorder="1" applyAlignment="1">
      <alignment horizontal="center" vertical="center"/>
    </xf>
    <xf numFmtId="0" fontId="40" fillId="0" borderId="85" xfId="0" applyFont="1" applyBorder="1" applyAlignment="1">
      <alignment horizontal="center" vertical="center"/>
    </xf>
    <xf numFmtId="0" fontId="40" fillId="0" borderId="86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3" fillId="0" borderId="87" xfId="0" applyFont="1" applyBorder="1" applyAlignment="1">
      <alignment horizontal="left" vertical="center" indent="1"/>
    </xf>
    <xf numFmtId="0" fontId="15" fillId="0" borderId="87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 shrinkToFit="1"/>
    </xf>
    <xf numFmtId="0" fontId="0" fillId="0" borderId="87" xfId="0" applyBorder="1" applyAlignment="1">
      <alignment horizontal="left" vertical="center" shrinkToFit="1"/>
    </xf>
    <xf numFmtId="0" fontId="0" fillId="0" borderId="82" xfId="0" applyBorder="1" applyAlignment="1">
      <alignment horizontal="left" vertical="center" shrinkToFit="1"/>
    </xf>
    <xf numFmtId="0" fontId="40" fillId="0" borderId="88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/>
    </xf>
    <xf numFmtId="0" fontId="13" fillId="0" borderId="42" xfId="0" applyFont="1" applyBorder="1" applyAlignment="1">
      <alignment horizontal="center" vertical="top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176" fontId="15" fillId="0" borderId="10" xfId="0" applyNumberFormat="1" applyFont="1" applyBorder="1" applyAlignment="1">
      <alignment horizontal="center" vertical="center"/>
    </xf>
    <xf numFmtId="176" fontId="15" fillId="0" borderId="44" xfId="0" applyNumberFormat="1" applyFont="1" applyBorder="1" applyAlignment="1">
      <alignment horizontal="center" vertical="center"/>
    </xf>
    <xf numFmtId="176" fontId="0" fillId="0" borderId="4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15" fillId="0" borderId="13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176" fontId="0" fillId="0" borderId="13" xfId="0" applyNumberFormat="1" applyBorder="1" applyAlignment="1">
      <alignment horizontal="center" vertical="center"/>
    </xf>
    <xf numFmtId="0" fontId="45" fillId="0" borderId="6" xfId="0" applyFont="1" applyBorder="1" applyAlignment="1">
      <alignment horizontal="center" vertical="top"/>
    </xf>
    <xf numFmtId="0" fontId="46" fillId="0" borderId="43" xfId="0" applyFont="1" applyBorder="1" applyAlignment="1">
      <alignment horizontal="center" vertical="top"/>
    </xf>
    <xf numFmtId="0" fontId="47" fillId="0" borderId="6" xfId="0" applyFont="1" applyBorder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0" fontId="49" fillId="0" borderId="78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50" fillId="0" borderId="43" xfId="0" applyFont="1" applyBorder="1" applyAlignment="1">
      <alignment horizontal="center" vertical="center"/>
    </xf>
    <xf numFmtId="0" fontId="50" fillId="0" borderId="78" xfId="0" applyFont="1" applyBorder="1" applyAlignment="1">
      <alignment horizontal="center" vertical="center"/>
    </xf>
    <xf numFmtId="0" fontId="51" fillId="0" borderId="43" xfId="0" applyFont="1" applyBorder="1" applyAlignment="1">
      <alignment horizontal="center" vertical="center"/>
    </xf>
    <xf numFmtId="0" fontId="51" fillId="0" borderId="78" xfId="0" applyFont="1" applyBorder="1" applyAlignment="1">
      <alignment horizontal="center" vertical="center"/>
    </xf>
    <xf numFmtId="0" fontId="40" fillId="0" borderId="90" xfId="0" applyFont="1" applyBorder="1" applyAlignment="1">
      <alignment horizontal="center" vertical="center"/>
    </xf>
    <xf numFmtId="0" fontId="40" fillId="0" borderId="91" xfId="0" applyFont="1" applyBorder="1" applyAlignment="1">
      <alignment horizontal="center" vertical="center"/>
    </xf>
    <xf numFmtId="0" fontId="40" fillId="0" borderId="92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52" fillId="0" borderId="93" xfId="0" applyFont="1" applyBorder="1" applyAlignment="1">
      <alignment horizontal="center" vertical="center"/>
    </xf>
    <xf numFmtId="0" fontId="52" fillId="0" borderId="43" xfId="0" applyFont="1" applyBorder="1" applyAlignment="1">
      <alignment horizontal="center" vertical="center"/>
    </xf>
    <xf numFmtId="0" fontId="52" fillId="0" borderId="78" xfId="0" applyFont="1" applyBorder="1" applyAlignment="1">
      <alignment horizontal="center" vertical="center"/>
    </xf>
    <xf numFmtId="0" fontId="0" fillId="0" borderId="94" xfId="0" applyBorder="1" applyAlignment="1">
      <alignment horizontal="center" shrinkToFit="1"/>
    </xf>
    <xf numFmtId="0" fontId="11" fillId="15" borderId="5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left" vertical="center" indent="1"/>
    </xf>
    <xf numFmtId="0" fontId="11" fillId="15" borderId="3" xfId="0" applyFont="1" applyFill="1" applyBorder="1" applyAlignment="1">
      <alignment horizontal="center" vertical="center" shrinkToFit="1"/>
    </xf>
    <xf numFmtId="0" fontId="11" fillId="15" borderId="11" xfId="0" applyFont="1" applyFill="1" applyBorder="1" applyAlignment="1">
      <alignment horizontal="center" vertical="center" shrinkToFit="1"/>
    </xf>
    <xf numFmtId="0" fontId="11" fillId="15" borderId="36" xfId="0" applyFont="1" applyFill="1" applyBorder="1" applyAlignment="1">
      <alignment horizontal="center" vertical="center"/>
    </xf>
    <xf numFmtId="0" fontId="11" fillId="15" borderId="6" xfId="0" applyFont="1" applyFill="1" applyBorder="1" applyAlignment="1">
      <alignment horizontal="center" vertical="center"/>
    </xf>
    <xf numFmtId="0" fontId="11" fillId="15" borderId="5" xfId="0" applyFont="1" applyFill="1" applyBorder="1" applyAlignment="1">
      <alignment horizontal="left" vertical="center" indent="1"/>
    </xf>
    <xf numFmtId="0" fontId="11" fillId="15" borderId="5" xfId="0" applyFont="1" applyFill="1" applyBorder="1" applyAlignment="1">
      <alignment horizontal="center" vertical="center" shrinkToFit="1"/>
    </xf>
    <xf numFmtId="0" fontId="11" fillId="15" borderId="19" xfId="0" applyFont="1" applyFill="1" applyBorder="1" applyAlignment="1">
      <alignment horizontal="center" vertical="center" shrinkToFit="1"/>
    </xf>
    <xf numFmtId="0" fontId="11" fillId="15" borderId="55" xfId="0" applyFont="1" applyFill="1" applyBorder="1" applyAlignment="1">
      <alignment horizontal="center" vertical="center"/>
    </xf>
    <xf numFmtId="0" fontId="11" fillId="16" borderId="29" xfId="0" applyFont="1" applyFill="1" applyBorder="1" applyAlignment="1">
      <alignment horizontal="center" vertical="center"/>
    </xf>
    <xf numFmtId="0" fontId="11" fillId="16" borderId="2" xfId="0" applyFont="1" applyFill="1" applyBorder="1" applyAlignment="1">
      <alignment horizontal="center" vertical="center"/>
    </xf>
    <xf numFmtId="0" fontId="11" fillId="16" borderId="2" xfId="0" applyFont="1" applyFill="1" applyBorder="1" applyAlignment="1">
      <alignment horizontal="left" vertical="center" indent="1"/>
    </xf>
    <xf numFmtId="0" fontId="11" fillId="16" borderId="2" xfId="0" applyFont="1" applyFill="1" applyBorder="1" applyAlignment="1">
      <alignment horizontal="center" vertical="center" shrinkToFit="1"/>
    </xf>
    <xf numFmtId="0" fontId="11" fillId="16" borderId="9" xfId="0" applyFont="1" applyFill="1" applyBorder="1" applyAlignment="1">
      <alignment horizontal="center" vertical="center" shrinkToFit="1"/>
    </xf>
    <xf numFmtId="0" fontId="11" fillId="16" borderId="57" xfId="0" applyFont="1" applyFill="1" applyBorder="1" applyAlignment="1">
      <alignment horizontal="center" vertical="center"/>
    </xf>
    <xf numFmtId="0" fontId="11" fillId="16" borderId="6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left" vertical="center" indent="1"/>
    </xf>
    <xf numFmtId="0" fontId="11" fillId="16" borderId="3" xfId="0" applyFont="1" applyFill="1" applyBorder="1" applyAlignment="1">
      <alignment horizontal="center" vertical="center" shrinkToFit="1"/>
    </xf>
    <xf numFmtId="0" fontId="11" fillId="16" borderId="11" xfId="0" applyFont="1" applyFill="1" applyBorder="1" applyAlignment="1">
      <alignment horizontal="center" vertical="center" shrinkToFit="1"/>
    </xf>
    <xf numFmtId="0" fontId="11" fillId="16" borderId="36" xfId="0" applyFont="1" applyFill="1" applyBorder="1" applyAlignment="1">
      <alignment horizontal="center" vertical="center"/>
    </xf>
    <xf numFmtId="0" fontId="11" fillId="16" borderId="5" xfId="0" applyFont="1" applyFill="1" applyBorder="1" applyAlignment="1">
      <alignment horizontal="center" vertical="center"/>
    </xf>
    <xf numFmtId="0" fontId="11" fillId="16" borderId="5" xfId="0" applyFont="1" applyFill="1" applyBorder="1" applyAlignment="1">
      <alignment horizontal="left" vertical="center" indent="1"/>
    </xf>
    <xf numFmtId="0" fontId="11" fillId="16" borderId="5" xfId="0" applyFont="1" applyFill="1" applyBorder="1" applyAlignment="1">
      <alignment horizontal="center" vertical="center" shrinkToFit="1"/>
    </xf>
    <xf numFmtId="0" fontId="11" fillId="16" borderId="19" xfId="0" applyFont="1" applyFill="1" applyBorder="1" applyAlignment="1">
      <alignment horizontal="center" vertical="center" shrinkToFit="1"/>
    </xf>
    <xf numFmtId="0" fontId="11" fillId="16" borderId="55" xfId="0" applyFont="1" applyFill="1" applyBorder="1" applyAlignment="1">
      <alignment horizontal="center" vertical="center"/>
    </xf>
    <xf numFmtId="0" fontId="11" fillId="16" borderId="8" xfId="0" applyFont="1" applyFill="1" applyBorder="1" applyAlignment="1">
      <alignment horizontal="center" vertical="center"/>
    </xf>
    <xf numFmtId="0" fontId="11" fillId="16" borderId="4" xfId="0" applyFont="1" applyFill="1" applyBorder="1" applyAlignment="1">
      <alignment horizontal="center" vertical="center"/>
    </xf>
    <xf numFmtId="0" fontId="11" fillId="16" borderId="4" xfId="0" applyFont="1" applyFill="1" applyBorder="1" applyAlignment="1">
      <alignment horizontal="left" vertical="center" indent="1"/>
    </xf>
    <xf numFmtId="0" fontId="11" fillId="16" borderId="4" xfId="0" applyFont="1" applyFill="1" applyBorder="1" applyAlignment="1">
      <alignment horizontal="center" vertical="center" shrinkToFit="1"/>
    </xf>
    <xf numFmtId="0" fontId="11" fillId="16" borderId="12" xfId="0" applyFont="1" applyFill="1" applyBorder="1" applyAlignment="1">
      <alignment horizontal="center" vertical="center" shrinkToFit="1"/>
    </xf>
    <xf numFmtId="0" fontId="11" fillId="16" borderId="54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left" vertical="center" indent="1"/>
    </xf>
    <xf numFmtId="0" fontId="11" fillId="6" borderId="7" xfId="0" applyFont="1" applyFill="1" applyBorder="1" applyAlignment="1">
      <alignment horizontal="center" vertical="center" shrinkToFit="1"/>
    </xf>
    <xf numFmtId="0" fontId="11" fillId="6" borderId="16" xfId="0" applyFont="1" applyFill="1" applyBorder="1" applyAlignment="1">
      <alignment horizontal="center" vertical="center" shrinkToFit="1"/>
    </xf>
    <xf numFmtId="0" fontId="11" fillId="6" borderId="56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left" vertical="center" indent="1"/>
    </xf>
    <xf numFmtId="0" fontId="11" fillId="6" borderId="3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36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left" vertical="center" indent="1"/>
    </xf>
    <xf numFmtId="0" fontId="11" fillId="6" borderId="4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6" borderId="54" xfId="0" applyFont="1" applyFill="1" applyBorder="1" applyAlignment="1">
      <alignment horizontal="center" vertical="center"/>
    </xf>
    <xf numFmtId="0" fontId="11" fillId="14" borderId="6" xfId="0" applyFont="1" applyFill="1" applyBorder="1" applyAlignment="1">
      <alignment horizontal="center" vertical="center"/>
    </xf>
    <xf numFmtId="0" fontId="11" fillId="14" borderId="2" xfId="0" applyFont="1" applyFill="1" applyBorder="1" applyAlignment="1">
      <alignment horizontal="center" vertical="center"/>
    </xf>
    <xf numFmtId="0" fontId="11" fillId="14" borderId="2" xfId="0" applyFont="1" applyFill="1" applyBorder="1" applyAlignment="1">
      <alignment horizontal="left" vertical="center" indent="1"/>
    </xf>
    <xf numFmtId="0" fontId="11" fillId="14" borderId="2" xfId="0" applyFont="1" applyFill="1" applyBorder="1" applyAlignment="1">
      <alignment horizontal="center" vertical="center" shrinkToFit="1"/>
    </xf>
    <xf numFmtId="0" fontId="11" fillId="14" borderId="9" xfId="0" applyFont="1" applyFill="1" applyBorder="1" applyAlignment="1">
      <alignment horizontal="center" vertical="center" shrinkToFit="1"/>
    </xf>
    <xf numFmtId="0" fontId="11" fillId="14" borderId="57" xfId="0" applyFont="1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1" fillId="14" borderId="3" xfId="0" applyFont="1" applyFill="1" applyBorder="1" applyAlignment="1">
      <alignment horizontal="left" vertical="center" indent="1"/>
    </xf>
    <xf numFmtId="0" fontId="11" fillId="14" borderId="3" xfId="0" applyFont="1" applyFill="1" applyBorder="1" applyAlignment="1">
      <alignment horizontal="center" vertical="center" shrinkToFit="1"/>
    </xf>
    <xf numFmtId="0" fontId="11" fillId="14" borderId="11" xfId="0" applyFont="1" applyFill="1" applyBorder="1" applyAlignment="1">
      <alignment horizontal="center" vertical="center" shrinkToFit="1"/>
    </xf>
    <xf numFmtId="0" fontId="11" fillId="14" borderId="36" xfId="0" applyFont="1" applyFill="1" applyBorder="1" applyAlignment="1">
      <alignment horizontal="center" vertical="center"/>
    </xf>
    <xf numFmtId="0" fontId="11" fillId="14" borderId="4" xfId="0" applyFont="1" applyFill="1" applyBorder="1" applyAlignment="1">
      <alignment horizontal="center" vertical="center"/>
    </xf>
    <xf numFmtId="0" fontId="11" fillId="14" borderId="4" xfId="0" applyFont="1" applyFill="1" applyBorder="1" applyAlignment="1">
      <alignment horizontal="left" vertical="center" indent="1"/>
    </xf>
    <xf numFmtId="0" fontId="11" fillId="14" borderId="4" xfId="0" applyFont="1" applyFill="1" applyBorder="1" applyAlignment="1">
      <alignment horizontal="center" vertical="center" shrinkToFit="1"/>
    </xf>
    <xf numFmtId="0" fontId="11" fillId="14" borderId="12" xfId="0" applyFont="1" applyFill="1" applyBorder="1" applyAlignment="1">
      <alignment horizontal="center" vertical="center" shrinkToFit="1"/>
    </xf>
    <xf numFmtId="0" fontId="11" fillId="14" borderId="54" xfId="0" applyFont="1" applyFill="1" applyBorder="1" applyAlignment="1">
      <alignment horizontal="center" vertical="center"/>
    </xf>
    <xf numFmtId="0" fontId="11" fillId="14" borderId="29" xfId="0" applyFont="1" applyFill="1" applyBorder="1" applyAlignment="1">
      <alignment horizontal="center" vertical="center"/>
    </xf>
    <xf numFmtId="0" fontId="11" fillId="14" borderId="8" xfId="0" applyFont="1" applyFill="1" applyBorder="1" applyAlignment="1">
      <alignment horizontal="center" vertical="center"/>
    </xf>
    <xf numFmtId="0" fontId="11" fillId="17" borderId="6" xfId="0" applyFont="1" applyFill="1" applyBorder="1" applyAlignment="1">
      <alignment horizontal="center" vertical="center"/>
    </xf>
    <xf numFmtId="0" fontId="11" fillId="17" borderId="2" xfId="0" applyFont="1" applyFill="1" applyBorder="1" applyAlignment="1">
      <alignment horizontal="center" vertical="center"/>
    </xf>
    <xf numFmtId="0" fontId="11" fillId="17" borderId="2" xfId="0" applyFont="1" applyFill="1" applyBorder="1" applyAlignment="1">
      <alignment horizontal="left" vertical="center" indent="1"/>
    </xf>
    <xf numFmtId="0" fontId="11" fillId="17" borderId="2" xfId="0" applyFont="1" applyFill="1" applyBorder="1" applyAlignment="1">
      <alignment horizontal="center" vertical="center" shrinkToFit="1"/>
    </xf>
    <xf numFmtId="0" fontId="11" fillId="17" borderId="9" xfId="0" applyFont="1" applyFill="1" applyBorder="1" applyAlignment="1">
      <alignment horizontal="center" vertical="center" shrinkToFit="1"/>
    </xf>
    <xf numFmtId="0" fontId="11" fillId="17" borderId="57" xfId="0" applyFont="1" applyFill="1" applyBorder="1" applyAlignment="1">
      <alignment horizontal="center" vertical="center"/>
    </xf>
    <xf numFmtId="0" fontId="11" fillId="17" borderId="3" xfId="0" applyFont="1" applyFill="1" applyBorder="1" applyAlignment="1">
      <alignment horizontal="center" vertical="center"/>
    </xf>
    <xf numFmtId="0" fontId="11" fillId="17" borderId="3" xfId="0" applyFont="1" applyFill="1" applyBorder="1" applyAlignment="1">
      <alignment horizontal="left" vertical="center" indent="1"/>
    </xf>
    <xf numFmtId="0" fontId="11" fillId="17" borderId="3" xfId="0" applyFont="1" applyFill="1" applyBorder="1" applyAlignment="1">
      <alignment horizontal="center" vertical="center" shrinkToFit="1"/>
    </xf>
    <xf numFmtId="0" fontId="11" fillId="17" borderId="11" xfId="0" applyFont="1" applyFill="1" applyBorder="1" applyAlignment="1">
      <alignment horizontal="center" vertical="center" shrinkToFit="1"/>
    </xf>
    <xf numFmtId="0" fontId="11" fillId="17" borderId="36" xfId="0" applyFont="1" applyFill="1" applyBorder="1" applyAlignment="1">
      <alignment horizontal="center" vertical="center"/>
    </xf>
    <xf numFmtId="0" fontId="11" fillId="17" borderId="4" xfId="0" applyFont="1" applyFill="1" applyBorder="1" applyAlignment="1">
      <alignment horizontal="center" vertical="center"/>
    </xf>
    <xf numFmtId="0" fontId="11" fillId="17" borderId="4" xfId="0" applyFont="1" applyFill="1" applyBorder="1" applyAlignment="1">
      <alignment horizontal="left" vertical="center" indent="1"/>
    </xf>
    <xf numFmtId="0" fontId="11" fillId="17" borderId="4" xfId="0" applyFont="1" applyFill="1" applyBorder="1" applyAlignment="1">
      <alignment horizontal="center" vertical="center" shrinkToFit="1"/>
    </xf>
    <xf numFmtId="0" fontId="11" fillId="17" borderId="12" xfId="0" applyFont="1" applyFill="1" applyBorder="1" applyAlignment="1">
      <alignment horizontal="center" vertical="center" shrinkToFit="1"/>
    </xf>
    <xf numFmtId="0" fontId="11" fillId="17" borderId="54" xfId="0" applyFont="1" applyFill="1" applyBorder="1" applyAlignment="1">
      <alignment horizontal="center" vertical="center"/>
    </xf>
    <xf numFmtId="0" fontId="11" fillId="18" borderId="6" xfId="0" applyFont="1" applyFill="1" applyBorder="1" applyAlignment="1">
      <alignment horizontal="center" vertical="center"/>
    </xf>
    <xf numFmtId="0" fontId="11" fillId="18" borderId="2" xfId="0" applyFont="1" applyFill="1" applyBorder="1" applyAlignment="1">
      <alignment horizontal="center" vertical="center"/>
    </xf>
    <xf numFmtId="0" fontId="11" fillId="18" borderId="2" xfId="0" applyFont="1" applyFill="1" applyBorder="1" applyAlignment="1">
      <alignment horizontal="left" vertical="center" indent="1"/>
    </xf>
    <xf numFmtId="0" fontId="11" fillId="18" borderId="2" xfId="0" applyFont="1" applyFill="1" applyBorder="1" applyAlignment="1">
      <alignment horizontal="center" vertical="center" shrinkToFit="1"/>
    </xf>
    <xf numFmtId="0" fontId="11" fillId="18" borderId="9" xfId="0" applyFont="1" applyFill="1" applyBorder="1" applyAlignment="1">
      <alignment horizontal="center" vertical="center" shrinkToFit="1"/>
    </xf>
    <xf numFmtId="0" fontId="11" fillId="18" borderId="57" xfId="0" applyFont="1" applyFill="1" applyBorder="1" applyAlignment="1">
      <alignment horizontal="center" vertical="center"/>
    </xf>
    <xf numFmtId="0" fontId="11" fillId="18" borderId="3" xfId="0" applyFont="1" applyFill="1" applyBorder="1" applyAlignment="1">
      <alignment horizontal="center" vertical="center"/>
    </xf>
    <xf numFmtId="0" fontId="11" fillId="18" borderId="3" xfId="0" applyFont="1" applyFill="1" applyBorder="1" applyAlignment="1">
      <alignment horizontal="left" vertical="center" indent="1"/>
    </xf>
    <xf numFmtId="0" fontId="11" fillId="18" borderId="3" xfId="0" applyFont="1" applyFill="1" applyBorder="1" applyAlignment="1">
      <alignment horizontal="center" vertical="center" shrinkToFit="1"/>
    </xf>
    <xf numFmtId="0" fontId="11" fillId="18" borderId="11" xfId="0" applyFont="1" applyFill="1" applyBorder="1" applyAlignment="1">
      <alignment horizontal="center" vertical="center" shrinkToFit="1"/>
    </xf>
    <xf numFmtId="0" fontId="11" fillId="18" borderId="36" xfId="0" applyFont="1" applyFill="1" applyBorder="1" applyAlignment="1">
      <alignment horizontal="center" vertical="center"/>
    </xf>
    <xf numFmtId="0" fontId="11" fillId="18" borderId="4" xfId="0" applyFont="1" applyFill="1" applyBorder="1" applyAlignment="1">
      <alignment horizontal="center" vertical="center"/>
    </xf>
    <xf numFmtId="0" fontId="11" fillId="18" borderId="4" xfId="0" applyFont="1" applyFill="1" applyBorder="1" applyAlignment="1">
      <alignment horizontal="left" vertical="center" indent="1"/>
    </xf>
    <xf numFmtId="0" fontId="11" fillId="18" borderId="4" xfId="0" applyFont="1" applyFill="1" applyBorder="1" applyAlignment="1">
      <alignment horizontal="center" vertical="center" shrinkToFit="1"/>
    </xf>
    <xf numFmtId="0" fontId="11" fillId="18" borderId="12" xfId="0" applyFont="1" applyFill="1" applyBorder="1" applyAlignment="1">
      <alignment horizontal="center" vertical="center" shrinkToFit="1"/>
    </xf>
    <xf numFmtId="0" fontId="11" fillId="18" borderId="54" xfId="0" applyFont="1" applyFill="1" applyBorder="1" applyAlignment="1">
      <alignment horizontal="center" vertical="center"/>
    </xf>
    <xf numFmtId="0" fontId="11" fillId="17" borderId="29" xfId="0" applyFont="1" applyFill="1" applyBorder="1" applyAlignment="1">
      <alignment horizontal="center" vertical="center"/>
    </xf>
    <xf numFmtId="0" fontId="11" fillId="17" borderId="8" xfId="0" applyFont="1" applyFill="1" applyBorder="1" applyAlignment="1">
      <alignment horizontal="center" vertical="center"/>
    </xf>
    <xf numFmtId="0" fontId="11" fillId="18" borderId="29" xfId="0" applyFont="1" applyFill="1" applyBorder="1" applyAlignment="1">
      <alignment horizontal="center" vertical="center"/>
    </xf>
    <xf numFmtId="0" fontId="11" fillId="18" borderId="8" xfId="0" applyFont="1" applyFill="1" applyBorder="1" applyAlignment="1">
      <alignment horizontal="center" vertical="center"/>
    </xf>
    <xf numFmtId="0" fontId="11" fillId="19" borderId="6" xfId="0" applyFont="1" applyFill="1" applyBorder="1" applyAlignment="1">
      <alignment horizontal="center" vertical="center"/>
    </xf>
    <xf numFmtId="0" fontId="11" fillId="19" borderId="7" xfId="0" applyFont="1" applyFill="1" applyBorder="1" applyAlignment="1">
      <alignment horizontal="center" vertical="center"/>
    </xf>
    <xf numFmtId="0" fontId="11" fillId="19" borderId="7" xfId="0" applyFont="1" applyFill="1" applyBorder="1" applyAlignment="1">
      <alignment horizontal="left" vertical="center" indent="1"/>
    </xf>
    <xf numFmtId="0" fontId="11" fillId="19" borderId="7" xfId="0" applyFont="1" applyFill="1" applyBorder="1" applyAlignment="1">
      <alignment horizontal="center" vertical="center" shrinkToFit="1"/>
    </xf>
    <xf numFmtId="0" fontId="11" fillId="19" borderId="16" xfId="0" applyFont="1" applyFill="1" applyBorder="1" applyAlignment="1">
      <alignment horizontal="center" vertical="center" shrinkToFit="1"/>
    </xf>
    <xf numFmtId="0" fontId="11" fillId="19" borderId="56" xfId="0" applyFont="1" applyFill="1" applyBorder="1" applyAlignment="1">
      <alignment horizontal="center" vertical="center"/>
    </xf>
    <xf numFmtId="0" fontId="11" fillId="19" borderId="3" xfId="0" applyFont="1" applyFill="1" applyBorder="1" applyAlignment="1">
      <alignment horizontal="center" vertical="center"/>
    </xf>
    <xf numFmtId="0" fontId="11" fillId="19" borderId="3" xfId="0" applyFont="1" applyFill="1" applyBorder="1" applyAlignment="1">
      <alignment horizontal="left" vertical="center" indent="1"/>
    </xf>
    <xf numFmtId="0" fontId="11" fillId="19" borderId="3" xfId="0" applyFont="1" applyFill="1" applyBorder="1" applyAlignment="1">
      <alignment horizontal="center" vertical="center" shrinkToFit="1"/>
    </xf>
    <xf numFmtId="0" fontId="11" fillId="19" borderId="11" xfId="0" applyFont="1" applyFill="1" applyBorder="1" applyAlignment="1">
      <alignment horizontal="center" vertical="center" shrinkToFit="1"/>
    </xf>
    <xf numFmtId="0" fontId="11" fillId="19" borderId="36" xfId="0" applyFont="1" applyFill="1" applyBorder="1" applyAlignment="1">
      <alignment horizontal="center" vertical="center"/>
    </xf>
    <xf numFmtId="0" fontId="11" fillId="19" borderId="4" xfId="0" applyFont="1" applyFill="1" applyBorder="1" applyAlignment="1">
      <alignment horizontal="center" vertical="center"/>
    </xf>
    <xf numFmtId="0" fontId="11" fillId="19" borderId="5" xfId="0" applyFont="1" applyFill="1" applyBorder="1" applyAlignment="1">
      <alignment horizontal="left" vertical="center" indent="1"/>
    </xf>
    <xf numFmtId="0" fontId="11" fillId="19" borderId="5" xfId="0" applyFont="1" applyFill="1" applyBorder="1" applyAlignment="1">
      <alignment horizontal="center" vertical="center" shrinkToFit="1"/>
    </xf>
    <xf numFmtId="0" fontId="11" fillId="19" borderId="19" xfId="0" applyFont="1" applyFill="1" applyBorder="1" applyAlignment="1">
      <alignment horizontal="center" vertical="center" shrinkToFit="1"/>
    </xf>
    <xf numFmtId="0" fontId="11" fillId="19" borderId="55" xfId="0" applyFont="1" applyFill="1" applyBorder="1" applyAlignment="1">
      <alignment horizontal="center" vertical="center"/>
    </xf>
    <xf numFmtId="41" fontId="11" fillId="15" borderId="3" xfId="2" applyFont="1" applyFill="1" applyBorder="1" applyAlignment="1">
      <alignment horizontal="center" vertical="center" shrinkToFit="1"/>
    </xf>
    <xf numFmtId="41" fontId="11" fillId="15" borderId="5" xfId="2" applyFont="1" applyFill="1" applyBorder="1" applyAlignment="1">
      <alignment horizontal="center" vertical="center" shrinkToFit="1"/>
    </xf>
    <xf numFmtId="41" fontId="11" fillId="16" borderId="2" xfId="2" applyFont="1" applyFill="1" applyBorder="1" applyAlignment="1">
      <alignment horizontal="center" vertical="center" shrinkToFit="1"/>
    </xf>
    <xf numFmtId="41" fontId="11" fillId="16" borderId="3" xfId="2" applyFont="1" applyFill="1" applyBorder="1" applyAlignment="1">
      <alignment horizontal="center" vertical="center" shrinkToFit="1"/>
    </xf>
    <xf numFmtId="41" fontId="11" fillId="16" borderId="5" xfId="2" applyFont="1" applyFill="1" applyBorder="1" applyAlignment="1">
      <alignment horizontal="center" vertical="center" shrinkToFit="1"/>
    </xf>
    <xf numFmtId="41" fontId="11" fillId="16" borderId="4" xfId="2" applyFont="1" applyFill="1" applyBorder="1" applyAlignment="1">
      <alignment horizontal="center" vertical="center" shrinkToFit="1"/>
    </xf>
    <xf numFmtId="41" fontId="11" fillId="6" borderId="7" xfId="2" applyFont="1" applyFill="1" applyBorder="1" applyAlignment="1">
      <alignment horizontal="center" vertical="center" shrinkToFit="1"/>
    </xf>
    <xf numFmtId="41" fontId="11" fillId="6" borderId="3" xfId="2" applyFont="1" applyFill="1" applyBorder="1" applyAlignment="1">
      <alignment horizontal="center" vertical="center" shrinkToFit="1"/>
    </xf>
    <xf numFmtId="41" fontId="11" fillId="6" borderId="4" xfId="2" applyFont="1" applyFill="1" applyBorder="1" applyAlignment="1">
      <alignment horizontal="center" vertical="center" shrinkToFit="1"/>
    </xf>
    <xf numFmtId="41" fontId="11" fillId="14" borderId="2" xfId="2" applyFont="1" applyFill="1" applyBorder="1" applyAlignment="1">
      <alignment horizontal="center" vertical="center" shrinkToFit="1"/>
    </xf>
    <xf numFmtId="41" fontId="11" fillId="14" borderId="3" xfId="2" applyFont="1" applyFill="1" applyBorder="1" applyAlignment="1">
      <alignment horizontal="center" vertical="center" shrinkToFit="1"/>
    </xf>
    <xf numFmtId="41" fontId="11" fillId="14" borderId="4" xfId="2" applyFont="1" applyFill="1" applyBorder="1" applyAlignment="1">
      <alignment horizontal="center" vertical="center" shrinkToFit="1"/>
    </xf>
    <xf numFmtId="41" fontId="11" fillId="17" borderId="2" xfId="2" applyFont="1" applyFill="1" applyBorder="1" applyAlignment="1">
      <alignment horizontal="center" vertical="center" shrinkToFit="1"/>
    </xf>
    <xf numFmtId="41" fontId="11" fillId="17" borderId="3" xfId="2" applyFont="1" applyFill="1" applyBorder="1" applyAlignment="1">
      <alignment horizontal="center" vertical="center" shrinkToFit="1"/>
    </xf>
    <xf numFmtId="41" fontId="11" fillId="17" borderId="4" xfId="2" applyFont="1" applyFill="1" applyBorder="1" applyAlignment="1">
      <alignment horizontal="center" vertical="center" shrinkToFit="1"/>
    </xf>
    <xf numFmtId="41" fontId="11" fillId="18" borderId="2" xfId="2" applyFont="1" applyFill="1" applyBorder="1" applyAlignment="1">
      <alignment horizontal="center" vertical="center" shrinkToFit="1"/>
    </xf>
    <xf numFmtId="41" fontId="11" fillId="18" borderId="3" xfId="2" applyFont="1" applyFill="1" applyBorder="1" applyAlignment="1">
      <alignment horizontal="center" vertical="center" shrinkToFit="1"/>
    </xf>
    <xf numFmtId="41" fontId="11" fillId="18" borderId="4" xfId="2" applyFont="1" applyFill="1" applyBorder="1" applyAlignment="1">
      <alignment horizontal="center" vertical="center" shrinkToFit="1"/>
    </xf>
    <xf numFmtId="41" fontId="11" fillId="19" borderId="7" xfId="2" applyFont="1" applyFill="1" applyBorder="1" applyAlignment="1">
      <alignment horizontal="center" vertical="center" shrinkToFit="1"/>
    </xf>
    <xf numFmtId="41" fontId="11" fillId="19" borderId="3" xfId="2" applyFont="1" applyFill="1" applyBorder="1" applyAlignment="1">
      <alignment horizontal="center" vertical="center" shrinkToFit="1"/>
    </xf>
    <xf numFmtId="41" fontId="11" fillId="19" borderId="5" xfId="2" applyFont="1" applyFill="1" applyBorder="1" applyAlignment="1">
      <alignment horizontal="center" vertical="center" shrinkToFit="1"/>
    </xf>
    <xf numFmtId="0" fontId="11" fillId="16" borderId="7" xfId="0" applyFont="1" applyFill="1" applyBorder="1" applyAlignment="1">
      <alignment horizontal="center" vertical="center"/>
    </xf>
    <xf numFmtId="0" fontId="11" fillId="16" borderId="7" xfId="0" applyFont="1" applyFill="1" applyBorder="1" applyAlignment="1">
      <alignment horizontal="left" vertical="center" indent="1"/>
    </xf>
    <xf numFmtId="41" fontId="11" fillId="16" borderId="7" xfId="2" applyFont="1" applyFill="1" applyBorder="1" applyAlignment="1">
      <alignment horizontal="center" vertical="center" shrinkToFit="1"/>
    </xf>
    <xf numFmtId="0" fontId="11" fillId="16" borderId="7" xfId="0" applyFont="1" applyFill="1" applyBorder="1" applyAlignment="1">
      <alignment horizontal="center" vertical="center" shrinkToFit="1"/>
    </xf>
    <xf numFmtId="0" fontId="11" fillId="16" borderId="16" xfId="0" applyFont="1" applyFill="1" applyBorder="1" applyAlignment="1">
      <alignment horizontal="center" vertical="center" shrinkToFit="1"/>
    </xf>
    <xf numFmtId="0" fontId="11" fillId="16" borderId="56" xfId="0" applyFont="1" applyFill="1" applyBorder="1" applyAlignment="1">
      <alignment horizontal="center" vertical="center"/>
    </xf>
    <xf numFmtId="0" fontId="11" fillId="17" borderId="7" xfId="0" applyFont="1" applyFill="1" applyBorder="1" applyAlignment="1">
      <alignment horizontal="center" vertical="center"/>
    </xf>
    <xf numFmtId="0" fontId="11" fillId="17" borderId="7" xfId="0" applyFont="1" applyFill="1" applyBorder="1" applyAlignment="1">
      <alignment horizontal="left" vertical="center" indent="1"/>
    </xf>
    <xf numFmtId="41" fontId="11" fillId="17" borderId="7" xfId="2" applyFont="1" applyFill="1" applyBorder="1" applyAlignment="1">
      <alignment horizontal="center" vertical="center" shrinkToFit="1"/>
    </xf>
    <xf numFmtId="0" fontId="11" fillId="17" borderId="7" xfId="0" applyFont="1" applyFill="1" applyBorder="1" applyAlignment="1">
      <alignment horizontal="center" vertical="center" shrinkToFit="1"/>
    </xf>
    <xf numFmtId="0" fontId="11" fillId="17" borderId="16" xfId="0" applyFont="1" applyFill="1" applyBorder="1" applyAlignment="1">
      <alignment horizontal="center" vertical="center" shrinkToFit="1"/>
    </xf>
    <xf numFmtId="0" fontId="11" fillId="17" borderId="56" xfId="0" applyFont="1" applyFill="1" applyBorder="1" applyAlignment="1">
      <alignment horizontal="center" vertical="center"/>
    </xf>
    <xf numFmtId="0" fontId="11" fillId="18" borderId="7" xfId="0" applyFont="1" applyFill="1" applyBorder="1" applyAlignment="1">
      <alignment horizontal="center" vertical="center"/>
    </xf>
    <xf numFmtId="0" fontId="11" fillId="18" borderId="7" xfId="0" applyFont="1" applyFill="1" applyBorder="1" applyAlignment="1">
      <alignment horizontal="left" vertical="center" indent="1"/>
    </xf>
    <xf numFmtId="41" fontId="11" fillId="18" borderId="7" xfId="2" applyFont="1" applyFill="1" applyBorder="1" applyAlignment="1">
      <alignment horizontal="center" vertical="center" shrinkToFit="1"/>
    </xf>
    <xf numFmtId="0" fontId="11" fillId="18" borderId="7" xfId="0" applyFont="1" applyFill="1" applyBorder="1" applyAlignment="1">
      <alignment horizontal="center" vertical="center" shrinkToFit="1"/>
    </xf>
    <xf numFmtId="0" fontId="11" fillId="18" borderId="16" xfId="0" applyFont="1" applyFill="1" applyBorder="1" applyAlignment="1">
      <alignment horizontal="center" vertical="center" shrinkToFit="1"/>
    </xf>
    <xf numFmtId="0" fontId="11" fillId="18" borderId="56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10" fillId="0" borderId="34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10" fillId="0" borderId="49" xfId="0" applyFont="1" applyBorder="1" applyAlignment="1">
      <alignment vertical="center" shrinkToFit="1"/>
    </xf>
    <xf numFmtId="0" fontId="10" fillId="0" borderId="0" xfId="0" applyFont="1" applyBorder="1">
      <alignment vertical="center"/>
    </xf>
    <xf numFmtId="0" fontId="26" fillId="0" borderId="0" xfId="0" applyFont="1" applyFill="1" applyAlignment="1">
      <alignment vertical="center"/>
    </xf>
    <xf numFmtId="0" fontId="10" fillId="0" borderId="95" xfId="0" applyFont="1" applyBorder="1">
      <alignment vertical="center"/>
    </xf>
    <xf numFmtId="0" fontId="10" fillId="0" borderId="96" xfId="0" applyFont="1" applyBorder="1">
      <alignment vertical="center"/>
    </xf>
    <xf numFmtId="0" fontId="10" fillId="0" borderId="97" xfId="0" applyFont="1" applyBorder="1">
      <alignment vertical="center"/>
    </xf>
    <xf numFmtId="0" fontId="10" fillId="0" borderId="98" xfId="0" applyFont="1" applyBorder="1">
      <alignment vertical="center"/>
    </xf>
    <xf numFmtId="0" fontId="10" fillId="0" borderId="29" xfId="0" applyFont="1" applyBorder="1">
      <alignment vertical="center"/>
    </xf>
    <xf numFmtId="0" fontId="10" fillId="0" borderId="99" xfId="0" applyFont="1" applyBorder="1">
      <alignment vertical="center"/>
    </xf>
    <xf numFmtId="0" fontId="10" fillId="0" borderId="49" xfId="0" applyFont="1" applyBorder="1">
      <alignment vertical="center"/>
    </xf>
    <xf numFmtId="0" fontId="4" fillId="8" borderId="9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176" fontId="0" fillId="8" borderId="10" xfId="0" applyNumberFormat="1" applyFill="1" applyBorder="1" applyAlignment="1">
      <alignment horizontal="center" vertical="center"/>
    </xf>
    <xf numFmtId="0" fontId="0" fillId="8" borderId="44" xfId="0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0" fontId="48" fillId="0" borderId="4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shrinkToFit="1"/>
    </xf>
    <xf numFmtId="0" fontId="23" fillId="0" borderId="31" xfId="0" applyFont="1" applyBorder="1" applyAlignment="1">
      <alignment horizontal="center" shrinkToFit="1"/>
    </xf>
    <xf numFmtId="0" fontId="23" fillId="0" borderId="32" xfId="0" applyFont="1" applyBorder="1" applyAlignment="1">
      <alignment horizontal="center" shrinkToFit="1"/>
    </xf>
    <xf numFmtId="0" fontId="0" fillId="0" borderId="27" xfId="0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28" xfId="0" applyBorder="1" applyAlignment="1">
      <alignment horizontal="center" shrinkToFit="1"/>
    </xf>
    <xf numFmtId="0" fontId="4" fillId="0" borderId="30" xfId="0" applyFont="1" applyBorder="1" applyAlignment="1">
      <alignment horizontal="center" shrinkToFit="1"/>
    </xf>
    <xf numFmtId="0" fontId="4" fillId="0" borderId="31" xfId="0" applyFont="1" applyBorder="1" applyAlignment="1">
      <alignment horizontal="center" shrinkToFit="1"/>
    </xf>
    <xf numFmtId="0" fontId="4" fillId="0" borderId="32" xfId="0" applyFont="1" applyBorder="1" applyAlignment="1">
      <alignment horizontal="center" shrinkToFit="1"/>
    </xf>
    <xf numFmtId="0" fontId="23" fillId="0" borderId="24" xfId="0" applyFont="1" applyBorder="1" applyAlignment="1">
      <alignment horizontal="center" shrinkToFit="1"/>
    </xf>
    <xf numFmtId="0" fontId="23" fillId="0" borderId="25" xfId="0" applyFont="1" applyBorder="1" applyAlignment="1">
      <alignment horizontal="center" shrinkToFit="1"/>
    </xf>
    <xf numFmtId="0" fontId="23" fillId="0" borderId="26" xfId="0" applyFont="1" applyBorder="1" applyAlignment="1">
      <alignment horizontal="center" shrinkToFi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26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3" fillId="0" borderId="58" xfId="0" applyFont="1" applyBorder="1" applyAlignment="1">
      <alignment horizontal="left" vertical="center" indent="7"/>
    </xf>
    <xf numFmtId="0" fontId="43" fillId="0" borderId="59" xfId="0" applyFont="1" applyBorder="1" applyAlignment="1">
      <alignment horizontal="left" vertical="center" indent="7"/>
    </xf>
    <xf numFmtId="0" fontId="43" fillId="0" borderId="62" xfId="0" applyFont="1" applyBorder="1" applyAlignment="1">
      <alignment horizontal="left" vertical="center" indent="7"/>
    </xf>
    <xf numFmtId="0" fontId="43" fillId="0" borderId="20" xfId="0" applyFont="1" applyBorder="1" applyAlignment="1">
      <alignment horizontal="left" vertical="center" indent="7"/>
    </xf>
    <xf numFmtId="0" fontId="43" fillId="0" borderId="0" xfId="0" applyFont="1" applyAlignment="1">
      <alignment horizontal="left" vertical="center" indent="7"/>
    </xf>
    <xf numFmtId="0" fontId="43" fillId="0" borderId="63" xfId="0" applyFont="1" applyBorder="1" applyAlignment="1">
      <alignment horizontal="left" vertical="center" indent="7"/>
    </xf>
    <xf numFmtId="0" fontId="43" fillId="0" borderId="67" xfId="0" applyFont="1" applyBorder="1" applyAlignment="1">
      <alignment horizontal="left" vertical="center" indent="7"/>
    </xf>
    <xf numFmtId="0" fontId="43" fillId="0" borderId="68" xfId="0" applyFont="1" applyBorder="1" applyAlignment="1">
      <alignment horizontal="left" vertical="center" indent="7"/>
    </xf>
    <xf numFmtId="0" fontId="43" fillId="0" borderId="69" xfId="0" applyFont="1" applyBorder="1" applyAlignment="1">
      <alignment horizontal="left" vertical="center" indent="7"/>
    </xf>
    <xf numFmtId="0" fontId="0" fillId="12" borderId="61" xfId="0" applyFill="1" applyBorder="1" applyAlignment="1">
      <alignment horizontal="center" vertical="center"/>
    </xf>
    <xf numFmtId="0" fontId="0" fillId="12" borderId="60" xfId="0" applyFill="1" applyBorder="1" applyAlignment="1">
      <alignment horizontal="center" vertical="center"/>
    </xf>
    <xf numFmtId="0" fontId="0" fillId="12" borderId="64" xfId="0" applyFill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31" fontId="32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31" fontId="24" fillId="0" borderId="0" xfId="0" applyNumberFormat="1" applyFont="1" applyAlignment="1">
      <alignment horizontal="center" vertical="center"/>
    </xf>
    <xf numFmtId="31" fontId="25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백분율" xfId="1" builtinId="5"/>
    <cellStyle name="쉼표 [0]" xfId="2" builtinId="6"/>
    <cellStyle name="표준" xfId="0" builtinId="0"/>
  </cellStyles>
  <dxfs count="134">
    <dxf>
      <font>
        <b/>
        <i val="0"/>
        <color theme="1"/>
      </font>
      <fill>
        <patternFill>
          <bgColor theme="8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8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8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8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8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8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8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</dxf>
    <dxf>
      <font>
        <b/>
        <i val="0"/>
        <color theme="1"/>
      </font>
      <fill>
        <patternFill>
          <bgColor rgb="FF0070C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theme="1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theme="2" tint="-9.9948118533890809E-2"/>
        </patternFill>
      </fill>
    </dxf>
    <dxf>
      <font>
        <b/>
        <i val="0"/>
        <color theme="1"/>
      </font>
      <fill>
        <patternFill>
          <bgColor theme="3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933"/>
      <color rgb="FFFFFF01"/>
      <color rgb="FFFF66CC"/>
      <color rgb="FF21FF21"/>
      <color rgb="FF6B99F5"/>
      <color rgb="FFCFAFE7"/>
      <color rgb="FFB686DA"/>
      <color rgb="FF934BC9"/>
      <color rgb="FF07EF1D"/>
      <color rgb="FFFFFF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1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jpe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jpe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0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155123</xdr:colOff>
      <xdr:row>0</xdr:row>
      <xdr:rowOff>48986</xdr:rowOff>
    </xdr:from>
    <xdr:to>
      <xdr:col>2</xdr:col>
      <xdr:colOff>303205</xdr:colOff>
      <xdr:row>0</xdr:row>
      <xdr:rowOff>533110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2841EDE7-CAE3-8D32-BC7F-2C629B753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23" y="48986"/>
          <a:ext cx="1467975" cy="48412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13</xdr:col>
      <xdr:colOff>836482</xdr:colOff>
      <xdr:row>0</xdr:row>
      <xdr:rowOff>217714</xdr:rowOff>
    </xdr:from>
    <xdr:to>
      <xdr:col>15</xdr:col>
      <xdr:colOff>816857</xdr:colOff>
      <xdr:row>1</xdr:row>
      <xdr:rowOff>258535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A0C29157-7A35-63ED-BD36-E98B8D74EB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5" t="15159" r="7419" b="12836"/>
        <a:stretch>
          <a:fillRect/>
        </a:stretch>
      </xdr:blipFill>
      <xdr:spPr>
        <a:xfrm>
          <a:off x="12307303" y="217714"/>
          <a:ext cx="1803733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461679</xdr:colOff>
      <xdr:row>21</xdr:row>
      <xdr:rowOff>201704</xdr:rowOff>
    </xdr:from>
    <xdr:to>
      <xdr:col>16</xdr:col>
      <xdr:colOff>8248</xdr:colOff>
      <xdr:row>25</xdr:row>
      <xdr:rowOff>78879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2DF8F26-DF92-46AF-B3E2-410025833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5767" y="5143498"/>
          <a:ext cx="2213569" cy="72882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8</xdr:col>
      <xdr:colOff>262059</xdr:colOff>
      <xdr:row>9</xdr:row>
      <xdr:rowOff>44823</xdr:rowOff>
    </xdr:from>
    <xdr:to>
      <xdr:col>12</xdr:col>
      <xdr:colOff>507787</xdr:colOff>
      <xdr:row>15</xdr:row>
      <xdr:rowOff>208359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8800969A-378D-C39B-49A6-0362A2BEA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441" y="2409264"/>
          <a:ext cx="3114434" cy="1441007"/>
        </a:xfrm>
        <a:prstGeom prst="rect">
          <a:avLst/>
        </a:prstGeom>
      </xdr:spPr>
    </xdr:pic>
    <xdr:clientData/>
  </xdr:twoCellAnchor>
  <xdr:twoCellAnchor editAs="oneCell">
    <xdr:from>
      <xdr:col>8</xdr:col>
      <xdr:colOff>389648</xdr:colOff>
      <xdr:row>1</xdr:row>
      <xdr:rowOff>160220</xdr:rowOff>
    </xdr:from>
    <xdr:to>
      <xdr:col>12</xdr:col>
      <xdr:colOff>123265</xdr:colOff>
      <xdr:row>7</xdr:row>
      <xdr:rowOff>3088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06186F3E-8B88-74EF-C3FD-E66B9A879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5030" y="776544"/>
          <a:ext cx="2602323" cy="1153956"/>
        </a:xfrm>
        <a:prstGeom prst="rect">
          <a:avLst/>
        </a:prstGeom>
      </xdr:spPr>
    </xdr:pic>
    <xdr:clientData/>
  </xdr:twoCellAnchor>
  <xdr:twoCellAnchor editAs="oneCell">
    <xdr:from>
      <xdr:col>8</xdr:col>
      <xdr:colOff>237089</xdr:colOff>
      <xdr:row>16</xdr:row>
      <xdr:rowOff>89646</xdr:rowOff>
    </xdr:from>
    <xdr:to>
      <xdr:col>12</xdr:col>
      <xdr:colOff>563949</xdr:colOff>
      <xdr:row>27</xdr:row>
      <xdr:rowOff>161603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364ACE32-1222-BD5E-780D-C64727208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2471" y="3955675"/>
          <a:ext cx="3195566" cy="24251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</xdr:col>
      <xdr:colOff>662432</xdr:colOff>
      <xdr:row>0</xdr:row>
      <xdr:rowOff>485775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A90277E-E086-49FD-B431-E8F7BA798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76200"/>
          <a:ext cx="1472057" cy="4095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10</xdr:col>
      <xdr:colOff>292875</xdr:colOff>
      <xdr:row>0</xdr:row>
      <xdr:rowOff>47625</xdr:rowOff>
    </xdr:from>
    <xdr:to>
      <xdr:col>12</xdr:col>
      <xdr:colOff>38100</xdr:colOff>
      <xdr:row>0</xdr:row>
      <xdr:rowOff>609600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5962AE74-EF6D-6D1A-6C7E-151AFBD3FF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47" b="13424"/>
        <a:stretch>
          <a:fillRect/>
        </a:stretch>
      </xdr:blipFill>
      <xdr:spPr>
        <a:xfrm>
          <a:off x="9655950" y="47625"/>
          <a:ext cx="1640700" cy="561975"/>
        </a:xfrm>
        <a:prstGeom prst="rect">
          <a:avLst/>
        </a:prstGeom>
      </xdr:spPr>
    </xdr:pic>
    <xdr:clientData/>
  </xdr:twoCellAnchor>
  <xdr:twoCellAnchor editAs="oneCell">
    <xdr:from>
      <xdr:col>5</xdr:col>
      <xdr:colOff>223800</xdr:colOff>
      <xdr:row>30</xdr:row>
      <xdr:rowOff>128551</xdr:rowOff>
    </xdr:from>
    <xdr:to>
      <xdr:col>6</xdr:col>
      <xdr:colOff>800100</xdr:colOff>
      <xdr:row>32</xdr:row>
      <xdr:rowOff>141963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C875CD4C-0A8F-CE45-C274-8E63D9E9B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500" y="6815101"/>
          <a:ext cx="1404975" cy="623012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30</xdr:row>
      <xdr:rowOff>19051</xdr:rowOff>
    </xdr:from>
    <xdr:to>
      <xdr:col>11</xdr:col>
      <xdr:colOff>600075</xdr:colOff>
      <xdr:row>33</xdr:row>
      <xdr:rowOff>15933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id="{6630DCCA-BBBA-56EE-93E1-253B3FCDE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105650" y="6705601"/>
          <a:ext cx="3686175" cy="9112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</xdr:col>
      <xdr:colOff>662432</xdr:colOff>
      <xdr:row>0</xdr:row>
      <xdr:rowOff>485775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F487375-1CCF-4EFA-8D9A-95F525781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76200"/>
          <a:ext cx="1472057" cy="4095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2140725</xdr:colOff>
      <xdr:row>0</xdr:row>
      <xdr:rowOff>9525</xdr:rowOff>
    </xdr:from>
    <xdr:to>
      <xdr:col>8</xdr:col>
      <xdr:colOff>1000125</xdr:colOff>
      <xdr:row>0</xdr:row>
      <xdr:rowOff>571500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5614C8B1-CC76-43A5-AB27-94E12DDA5D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47" b="13424"/>
        <a:stretch>
          <a:fillRect/>
        </a:stretch>
      </xdr:blipFill>
      <xdr:spPr>
        <a:xfrm>
          <a:off x="10646550" y="9525"/>
          <a:ext cx="1640700" cy="561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42</xdr:row>
      <xdr:rowOff>128551</xdr:rowOff>
    </xdr:from>
    <xdr:to>
      <xdr:col>6</xdr:col>
      <xdr:colOff>576300</xdr:colOff>
      <xdr:row>44</xdr:row>
      <xdr:rowOff>141963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60F9A75E-E840-4583-9073-8E97D227C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500" y="6815101"/>
          <a:ext cx="1404975" cy="623012"/>
        </a:xfrm>
        <a:prstGeom prst="rect">
          <a:avLst/>
        </a:prstGeom>
      </xdr:spPr>
    </xdr:pic>
    <xdr:clientData/>
  </xdr:twoCellAnchor>
  <xdr:twoCellAnchor editAs="oneCell">
    <xdr:from>
      <xdr:col>6</xdr:col>
      <xdr:colOff>847725</xdr:colOff>
      <xdr:row>42</xdr:row>
      <xdr:rowOff>19051</xdr:rowOff>
    </xdr:from>
    <xdr:to>
      <xdr:col>8</xdr:col>
      <xdr:colOff>495300</xdr:colOff>
      <xdr:row>45</xdr:row>
      <xdr:rowOff>15933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4C754CDE-AF49-4244-837F-EF0D6DC4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096250" y="6705601"/>
          <a:ext cx="3686175" cy="9112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0</xdr:col>
      <xdr:colOff>1553700</xdr:colOff>
      <xdr:row>0</xdr:row>
      <xdr:rowOff>579374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015035F-3856-489E-8BCD-A34496754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95250"/>
          <a:ext cx="1467975" cy="48412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2</xdr:col>
      <xdr:colOff>85725</xdr:colOff>
      <xdr:row>0</xdr:row>
      <xdr:rowOff>95250</xdr:rowOff>
    </xdr:from>
    <xdr:ext cx="1467975" cy="484124"/>
    <xdr:pic>
      <xdr:nvPicPr>
        <xdr:cNvPr id="4" name="Picture 3">
          <a:extLst>
            <a:ext uri="{FF2B5EF4-FFF2-40B4-BE49-F238E27FC236}">
              <a16:creationId xmlns:a16="http://schemas.microsoft.com/office/drawing/2014/main" id="{A9141755-8C96-4EF8-AA1E-CEE473C5E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95250"/>
          <a:ext cx="1467975" cy="484124"/>
        </a:xfrm>
        <a:prstGeom prst="rect">
          <a:avLst/>
        </a:prstGeom>
        <a:noFill/>
        <a:ln>
          <a:noFill/>
        </a:ln>
        <a:effectLst/>
      </xdr:spPr>
    </xdr:pic>
    <xdr:clientData/>
  </xdr:oneCellAnchor>
  <xdr:oneCellAnchor>
    <xdr:from>
      <xdr:col>4</xdr:col>
      <xdr:colOff>85725</xdr:colOff>
      <xdr:row>0</xdr:row>
      <xdr:rowOff>95250</xdr:rowOff>
    </xdr:from>
    <xdr:ext cx="1467975" cy="484124"/>
    <xdr:pic>
      <xdr:nvPicPr>
        <xdr:cNvPr id="6" name="Picture 3">
          <a:extLst>
            <a:ext uri="{FF2B5EF4-FFF2-40B4-BE49-F238E27FC236}">
              <a16:creationId xmlns:a16="http://schemas.microsoft.com/office/drawing/2014/main" id="{D3005E7E-F567-4980-85AD-7E9DAD637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95250"/>
          <a:ext cx="1467975" cy="484124"/>
        </a:xfrm>
        <a:prstGeom prst="rect">
          <a:avLst/>
        </a:prstGeom>
        <a:noFill/>
        <a:ln>
          <a:noFill/>
        </a:ln>
        <a:effectLst/>
      </xdr:spPr>
    </xdr:pic>
    <xdr:clientData/>
  </xdr:oneCellAnchor>
  <xdr:oneCellAnchor>
    <xdr:from>
      <xdr:col>6</xdr:col>
      <xdr:colOff>85725</xdr:colOff>
      <xdr:row>0</xdr:row>
      <xdr:rowOff>95250</xdr:rowOff>
    </xdr:from>
    <xdr:ext cx="1467975" cy="484124"/>
    <xdr:pic>
      <xdr:nvPicPr>
        <xdr:cNvPr id="8" name="Picture 3">
          <a:extLst>
            <a:ext uri="{FF2B5EF4-FFF2-40B4-BE49-F238E27FC236}">
              <a16:creationId xmlns:a16="http://schemas.microsoft.com/office/drawing/2014/main" id="{6961D7A3-1E7A-4ADC-9868-E740BB8C8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95250"/>
          <a:ext cx="1467975" cy="484124"/>
        </a:xfrm>
        <a:prstGeom prst="rect">
          <a:avLst/>
        </a:prstGeom>
        <a:noFill/>
        <a:ln>
          <a:noFill/>
        </a:ln>
        <a:effectLst/>
      </xdr:spPr>
    </xdr:pic>
    <xdr:clientData/>
  </xdr:oneCellAnchor>
  <xdr:oneCellAnchor>
    <xdr:from>
      <xdr:col>8</xdr:col>
      <xdr:colOff>85725</xdr:colOff>
      <xdr:row>0</xdr:row>
      <xdr:rowOff>95250</xdr:rowOff>
    </xdr:from>
    <xdr:ext cx="1467975" cy="484124"/>
    <xdr:pic>
      <xdr:nvPicPr>
        <xdr:cNvPr id="10" name="Picture 3">
          <a:extLst>
            <a:ext uri="{FF2B5EF4-FFF2-40B4-BE49-F238E27FC236}">
              <a16:creationId xmlns:a16="http://schemas.microsoft.com/office/drawing/2014/main" id="{2A806625-75E7-403A-8791-DB0144CD1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95250"/>
          <a:ext cx="1467975" cy="484124"/>
        </a:xfrm>
        <a:prstGeom prst="rect">
          <a:avLst/>
        </a:prstGeom>
        <a:noFill/>
        <a:ln>
          <a:noFill/>
        </a:ln>
        <a:effectLst/>
      </xdr:spPr>
    </xdr:pic>
    <xdr:clientData/>
  </xdr:oneCellAnchor>
  <xdr:oneCellAnchor>
    <xdr:from>
      <xdr:col>10</xdr:col>
      <xdr:colOff>85725</xdr:colOff>
      <xdr:row>0</xdr:row>
      <xdr:rowOff>95250</xdr:rowOff>
    </xdr:from>
    <xdr:ext cx="1467975" cy="484124"/>
    <xdr:pic>
      <xdr:nvPicPr>
        <xdr:cNvPr id="12" name="Picture 3">
          <a:extLst>
            <a:ext uri="{FF2B5EF4-FFF2-40B4-BE49-F238E27FC236}">
              <a16:creationId xmlns:a16="http://schemas.microsoft.com/office/drawing/2014/main" id="{45277620-17F9-4A54-8E15-AA88A3710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02925" y="95250"/>
          <a:ext cx="1467975" cy="484124"/>
        </a:xfrm>
        <a:prstGeom prst="rect">
          <a:avLst/>
        </a:prstGeom>
        <a:noFill/>
        <a:ln>
          <a:noFill/>
        </a:ln>
        <a:effectLst/>
      </xdr:spPr>
    </xdr:pic>
    <xdr:clientData/>
  </xdr:oneCellAnchor>
  <xdr:twoCellAnchor editAs="oneCell">
    <xdr:from>
      <xdr:col>0</xdr:col>
      <xdr:colOff>5714997</xdr:colOff>
      <xdr:row>0</xdr:row>
      <xdr:rowOff>23813</xdr:rowOff>
    </xdr:from>
    <xdr:to>
      <xdr:col>0</xdr:col>
      <xdr:colOff>6924672</xdr:colOff>
      <xdr:row>1</xdr:row>
      <xdr:rowOff>219075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59BEC611-6ECE-B49C-D089-D551C0891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7" y="23813"/>
          <a:ext cx="1209675" cy="885825"/>
        </a:xfrm>
        <a:prstGeom prst="rect">
          <a:avLst/>
        </a:prstGeom>
      </xdr:spPr>
    </xdr:pic>
    <xdr:clientData/>
  </xdr:twoCellAnchor>
  <xdr:twoCellAnchor editAs="oneCell">
    <xdr:from>
      <xdr:col>2</xdr:col>
      <xdr:colOff>5667370</xdr:colOff>
      <xdr:row>0</xdr:row>
      <xdr:rowOff>0</xdr:rowOff>
    </xdr:from>
    <xdr:to>
      <xdr:col>2</xdr:col>
      <xdr:colOff>6877045</xdr:colOff>
      <xdr:row>1</xdr:row>
      <xdr:rowOff>195262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1A5A7708-9598-31DE-D816-B26F2A39B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4058" y="0"/>
          <a:ext cx="1209675" cy="885825"/>
        </a:xfrm>
        <a:prstGeom prst="rect">
          <a:avLst/>
        </a:prstGeom>
      </xdr:spPr>
    </xdr:pic>
    <xdr:clientData/>
  </xdr:twoCellAnchor>
  <xdr:twoCellAnchor editAs="oneCell">
    <xdr:from>
      <xdr:col>4</xdr:col>
      <xdr:colOff>5762622</xdr:colOff>
      <xdr:row>0</xdr:row>
      <xdr:rowOff>1</xdr:rowOff>
    </xdr:from>
    <xdr:to>
      <xdr:col>4</xdr:col>
      <xdr:colOff>6972297</xdr:colOff>
      <xdr:row>1</xdr:row>
      <xdr:rowOff>195263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6CC6A423-7537-5EBB-F891-E1CBF4760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5997" y="1"/>
          <a:ext cx="1209675" cy="885825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5810249</xdr:colOff>
      <xdr:row>0</xdr:row>
      <xdr:rowOff>47627</xdr:rowOff>
    </xdr:from>
    <xdr:to>
      <xdr:col>6</xdr:col>
      <xdr:colOff>7019924</xdr:colOff>
      <xdr:row>1</xdr:row>
      <xdr:rowOff>242889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7F82C334-FDA1-E6AE-9F43-C8061A8F8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70312" y="47627"/>
          <a:ext cx="1209675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5714999</xdr:colOff>
      <xdr:row>0</xdr:row>
      <xdr:rowOff>1</xdr:rowOff>
    </xdr:from>
    <xdr:to>
      <xdr:col>8</xdr:col>
      <xdr:colOff>6924674</xdr:colOff>
      <xdr:row>1</xdr:row>
      <xdr:rowOff>195263</xdr:rowOff>
    </xdr:to>
    <xdr:pic>
      <xdr:nvPicPr>
        <xdr:cNvPr id="13" name="그림 12">
          <a:extLst>
            <a:ext uri="{FF2B5EF4-FFF2-40B4-BE49-F238E27FC236}">
              <a16:creationId xmlns:a16="http://schemas.microsoft.com/office/drawing/2014/main" id="{338F63EC-AA9B-7F52-15BB-3E9F767EB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49" y="1"/>
          <a:ext cx="1209675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5762622</xdr:colOff>
      <xdr:row>0</xdr:row>
      <xdr:rowOff>47627</xdr:rowOff>
    </xdr:from>
    <xdr:to>
      <xdr:col>10</xdr:col>
      <xdr:colOff>6972297</xdr:colOff>
      <xdr:row>1</xdr:row>
      <xdr:rowOff>242889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id="{A101592C-EE8A-0081-5EDB-1BB5E1738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96060" y="47627"/>
          <a:ext cx="1209675" cy="885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152400</xdr:rowOff>
    </xdr:from>
    <xdr:to>
      <xdr:col>18</xdr:col>
      <xdr:colOff>0</xdr:colOff>
      <xdr:row>4</xdr:row>
      <xdr:rowOff>123825</xdr:rowOff>
    </xdr:to>
    <xdr:pic>
      <xdr:nvPicPr>
        <xdr:cNvPr id="2" name="_x322211552">
          <a:extLst>
            <a:ext uri="{FF2B5EF4-FFF2-40B4-BE49-F238E27FC236}">
              <a16:creationId xmlns:a16="http://schemas.microsoft.com/office/drawing/2014/main" id="{C4E9B2BB-15A3-4887-B3E3-2DFA615F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0" y="361950"/>
          <a:ext cx="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222250</xdr:colOff>
      <xdr:row>17</xdr:row>
      <xdr:rowOff>142874</xdr:rowOff>
    </xdr:from>
    <xdr:to>
      <xdr:col>8</xdr:col>
      <xdr:colOff>476390</xdr:colOff>
      <xdr:row>18</xdr:row>
      <xdr:rowOff>793749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77521E4F-3120-4111-9AD4-4DEB982BD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22250" y="7064374"/>
          <a:ext cx="5715140" cy="1412875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238125</xdr:colOff>
      <xdr:row>17</xdr:row>
      <xdr:rowOff>158749</xdr:rowOff>
    </xdr:from>
    <xdr:to>
      <xdr:col>17</xdr:col>
      <xdr:colOff>492265</xdr:colOff>
      <xdr:row>18</xdr:row>
      <xdr:rowOff>809624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9366C3BA-EC7A-6532-EB35-651F0FEC9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381750" y="7080249"/>
          <a:ext cx="5715140" cy="1412875"/>
        </a:xfrm>
        <a:prstGeom prst="rect">
          <a:avLst/>
        </a:prstGeom>
      </xdr:spPr>
    </xdr:pic>
    <xdr:clientData/>
  </xdr:twoCellAnchor>
  <xdr:twoCellAnchor editAs="oneCell">
    <xdr:from>
      <xdr:col>18</xdr:col>
      <xdr:colOff>254000</xdr:colOff>
      <xdr:row>17</xdr:row>
      <xdr:rowOff>142874</xdr:rowOff>
    </xdr:from>
    <xdr:to>
      <xdr:col>26</xdr:col>
      <xdr:colOff>508140</xdr:colOff>
      <xdr:row>18</xdr:row>
      <xdr:rowOff>793749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1DFEE035-0BAC-09E8-5FE7-B935C1417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2541250" y="7064374"/>
          <a:ext cx="5715140" cy="1412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657224</xdr:colOff>
      <xdr:row>6</xdr:row>
      <xdr:rowOff>104775</xdr:rowOff>
    </xdr:from>
    <xdr:to>
      <xdr:col>6</xdr:col>
      <xdr:colOff>5174</xdr:colOff>
      <xdr:row>11</xdr:row>
      <xdr:rowOff>127500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24F155B7-701E-4BA0-89FB-3F9DF2C04420}"/>
            </a:ext>
          </a:extLst>
        </xdr:cNvPr>
        <xdr:cNvSpPr>
          <a:spLocks noChangeAspect="1"/>
        </xdr:cNvSpPr>
      </xdr:nvSpPr>
      <xdr:spPr>
        <a:xfrm>
          <a:off x="3390899" y="1771650"/>
          <a:ext cx="4320000" cy="108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280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고 흥 군 족 구 협 회</a:t>
          </a:r>
          <a:endParaRPr lang="en-US" altLang="ko-KR" sz="2800">
            <a:solidFill>
              <a:sysClr val="windowText" lastClr="000000"/>
            </a:solidFill>
            <a:latin typeface="HY궁서B" panose="02030600000101010101" pitchFamily="18" charset="-127"/>
            <a:ea typeface="HY궁서B" panose="02030600000101010101" pitchFamily="18" charset="-127"/>
          </a:endParaRPr>
        </a:p>
        <a:p>
          <a:pPr algn="l"/>
          <a:r>
            <a:rPr lang="ko-KR" altLang="en-US" sz="2800" spc="70" baseline="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회  장   이  재  형</a:t>
          </a:r>
          <a:endParaRPr lang="en-US" altLang="ko-KR" sz="2800" spc="70" baseline="0">
            <a:solidFill>
              <a:sysClr val="windowText" lastClr="000000"/>
            </a:solidFill>
            <a:latin typeface="HY궁서B" panose="02030600000101010101" pitchFamily="18" charset="-127"/>
            <a:ea typeface="HY궁서B" panose="02030600000101010101" pitchFamily="18" charset="-127"/>
          </a:endParaRPr>
        </a:p>
        <a:p>
          <a:pPr algn="l"/>
          <a:endParaRPr lang="ko-KR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152400</xdr:colOff>
      <xdr:row>51</xdr:row>
      <xdr:rowOff>104775</xdr:rowOff>
    </xdr:from>
    <xdr:to>
      <xdr:col>20</xdr:col>
      <xdr:colOff>276225</xdr:colOff>
      <xdr:row>55</xdr:row>
      <xdr:rowOff>85725</xdr:rowOff>
    </xdr:to>
    <xdr:pic>
      <xdr:nvPicPr>
        <xdr:cNvPr id="3" name="_x366891632">
          <a:extLst>
            <a:ext uri="{FF2B5EF4-FFF2-40B4-BE49-F238E27FC236}">
              <a16:creationId xmlns:a16="http://schemas.microsoft.com/office/drawing/2014/main" id="{9BFD0356-80A4-4459-B3CC-9E48DF3E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02550" y="15173325"/>
          <a:ext cx="80962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152400</xdr:colOff>
      <xdr:row>45</xdr:row>
      <xdr:rowOff>104775</xdr:rowOff>
    </xdr:from>
    <xdr:to>
      <xdr:col>18</xdr:col>
      <xdr:colOff>276225</xdr:colOff>
      <xdr:row>49</xdr:row>
      <xdr:rowOff>85725</xdr:rowOff>
    </xdr:to>
    <xdr:pic>
      <xdr:nvPicPr>
        <xdr:cNvPr id="4" name="_x354974136">
          <a:extLst>
            <a:ext uri="{FF2B5EF4-FFF2-40B4-BE49-F238E27FC236}">
              <a16:creationId xmlns:a16="http://schemas.microsoft.com/office/drawing/2014/main" id="{F6E9A359-FF5A-413D-86D7-FC4D2AB61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30950" y="13916025"/>
          <a:ext cx="80962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152400</xdr:colOff>
      <xdr:row>55</xdr:row>
      <xdr:rowOff>104775</xdr:rowOff>
    </xdr:from>
    <xdr:to>
      <xdr:col>20</xdr:col>
      <xdr:colOff>276225</xdr:colOff>
      <xdr:row>59</xdr:row>
      <xdr:rowOff>85725</xdr:rowOff>
    </xdr:to>
    <xdr:pic>
      <xdr:nvPicPr>
        <xdr:cNvPr id="5" name="_x354972624">
          <a:extLst>
            <a:ext uri="{FF2B5EF4-FFF2-40B4-BE49-F238E27FC236}">
              <a16:creationId xmlns:a16="http://schemas.microsoft.com/office/drawing/2014/main" id="{7238B81D-FB01-4707-AB48-1E7736D9D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02550" y="16011525"/>
          <a:ext cx="80962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3333750</xdr:colOff>
      <xdr:row>7</xdr:row>
      <xdr:rowOff>85725</xdr:rowOff>
    </xdr:from>
    <xdr:to>
      <xdr:col>5</xdr:col>
      <xdr:colOff>4238625</xdr:colOff>
      <xdr:row>7</xdr:row>
      <xdr:rowOff>1047750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F0F85CF8-A0F7-4462-A66C-5E6131F8A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724650" y="1857375"/>
          <a:ext cx="904875" cy="9620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5</xdr:col>
      <xdr:colOff>3248025</xdr:colOff>
      <xdr:row>11</xdr:row>
      <xdr:rowOff>47625</xdr:rowOff>
    </xdr:from>
    <xdr:to>
      <xdr:col>5</xdr:col>
      <xdr:colOff>4219574</xdr:colOff>
      <xdr:row>11</xdr:row>
      <xdr:rowOff>904875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B4D454D2-DBC0-44A1-90DD-A43B80C2E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5" y="4991100"/>
          <a:ext cx="971549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1438275</xdr:colOff>
      <xdr:row>11</xdr:row>
      <xdr:rowOff>123825</xdr:rowOff>
    </xdr:from>
    <xdr:to>
      <xdr:col>5</xdr:col>
      <xdr:colOff>3181351</xdr:colOff>
      <xdr:row>11</xdr:row>
      <xdr:rowOff>895350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BA875596-690B-4CBD-BE70-7C7CF1329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829175" y="5067300"/>
          <a:ext cx="1743076" cy="771525"/>
        </a:xfrm>
        <a:prstGeom prst="rect">
          <a:avLst/>
        </a:prstGeom>
      </xdr:spPr>
    </xdr:pic>
    <xdr:clientData/>
  </xdr:twoCellAnchor>
  <xdr:twoCellAnchor editAs="oneCell">
    <xdr:from>
      <xdr:col>5</xdr:col>
      <xdr:colOff>3295650</xdr:colOff>
      <xdr:row>16</xdr:row>
      <xdr:rowOff>95250</xdr:rowOff>
    </xdr:from>
    <xdr:to>
      <xdr:col>5</xdr:col>
      <xdr:colOff>4257675</xdr:colOff>
      <xdr:row>16</xdr:row>
      <xdr:rowOff>971549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4D02F308-299A-4465-92A0-FACF68792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6838950"/>
          <a:ext cx="962025" cy="876299"/>
        </a:xfrm>
        <a:prstGeom prst="rect">
          <a:avLst/>
        </a:prstGeom>
      </xdr:spPr>
    </xdr:pic>
    <xdr:clientData/>
  </xdr:twoCellAnchor>
  <xdr:oneCellAnchor>
    <xdr:from>
      <xdr:col>6</xdr:col>
      <xdr:colOff>657224</xdr:colOff>
      <xdr:row>6</xdr:row>
      <xdr:rowOff>104775</xdr:rowOff>
    </xdr:from>
    <xdr:ext cx="4320000" cy="1080000"/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id="{F3115719-CDA3-4B38-A6BB-1A039723E240}"/>
            </a:ext>
          </a:extLst>
        </xdr:cNvPr>
        <xdr:cNvSpPr>
          <a:spLocks noChangeAspect="1"/>
        </xdr:cNvSpPr>
      </xdr:nvSpPr>
      <xdr:spPr>
        <a:xfrm>
          <a:off x="8362949" y="1771650"/>
          <a:ext cx="4320000" cy="108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280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여 수 시 족 구 협 회</a:t>
          </a:r>
          <a:endParaRPr lang="en-US" altLang="ko-KR" sz="2800">
            <a:solidFill>
              <a:sysClr val="windowText" lastClr="000000"/>
            </a:solidFill>
            <a:latin typeface="HY궁서B" panose="02030600000101010101" pitchFamily="18" charset="-127"/>
            <a:ea typeface="HY궁서B" panose="02030600000101010101" pitchFamily="18" charset="-127"/>
          </a:endParaRPr>
        </a:p>
        <a:p>
          <a:pPr algn="l"/>
          <a:r>
            <a:rPr lang="ko-KR" altLang="en-US" sz="2800" spc="70" baseline="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회  장   이   광   휴</a:t>
          </a:r>
          <a:endParaRPr lang="ko-KR" altLang="en-US" sz="1100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7</xdr:col>
      <xdr:colOff>3276600</xdr:colOff>
      <xdr:row>7</xdr:row>
      <xdr:rowOff>1</xdr:rowOff>
    </xdr:from>
    <xdr:to>
      <xdr:col>7</xdr:col>
      <xdr:colOff>4295776</xdr:colOff>
      <xdr:row>7</xdr:row>
      <xdr:rowOff>1028399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id="{DE33E512-249E-4D3B-8013-E600FA7D2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8125" y="1771651"/>
          <a:ext cx="1019176" cy="1028398"/>
        </a:xfrm>
        <a:prstGeom prst="rect">
          <a:avLst/>
        </a:prstGeom>
      </xdr:spPr>
    </xdr:pic>
    <xdr:clientData/>
  </xdr:twoCellAnchor>
  <xdr:twoCellAnchor editAs="oneCell">
    <xdr:from>
      <xdr:col>7</xdr:col>
      <xdr:colOff>3371850</xdr:colOff>
      <xdr:row>11</xdr:row>
      <xdr:rowOff>142875</xdr:rowOff>
    </xdr:from>
    <xdr:to>
      <xdr:col>7</xdr:col>
      <xdr:colOff>4195699</xdr:colOff>
      <xdr:row>11</xdr:row>
      <xdr:rowOff>981075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FC3CFD8C-6C5B-0284-1868-C949CEF14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763375" y="5086350"/>
          <a:ext cx="823849" cy="8382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7</xdr:col>
      <xdr:colOff>9524</xdr:colOff>
      <xdr:row>11</xdr:row>
      <xdr:rowOff>57150</xdr:rowOff>
    </xdr:from>
    <xdr:ext cx="4320000" cy="1080000"/>
    <xdr:sp macro="" textlink="">
      <xdr:nvSpPr>
        <xdr:cNvPr id="14" name="직사각형 13">
          <a:extLst>
            <a:ext uri="{FF2B5EF4-FFF2-40B4-BE49-F238E27FC236}">
              <a16:creationId xmlns:a16="http://schemas.microsoft.com/office/drawing/2014/main" id="{F9CD41EB-3B8C-EA7C-E5B7-646D82E76751}"/>
            </a:ext>
          </a:extLst>
        </xdr:cNvPr>
        <xdr:cNvSpPr>
          <a:spLocks noChangeAspect="1"/>
        </xdr:cNvSpPr>
      </xdr:nvSpPr>
      <xdr:spPr>
        <a:xfrm>
          <a:off x="8401049" y="5000625"/>
          <a:ext cx="4320000" cy="108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280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완 도 군 족 구 협 회</a:t>
          </a:r>
          <a:endParaRPr lang="en-US" altLang="ko-KR" sz="2800">
            <a:solidFill>
              <a:sysClr val="windowText" lastClr="000000"/>
            </a:solidFill>
            <a:latin typeface="HY궁서B" panose="02030600000101010101" pitchFamily="18" charset="-127"/>
            <a:ea typeface="HY궁서B" panose="02030600000101010101" pitchFamily="18" charset="-127"/>
          </a:endParaRPr>
        </a:p>
        <a:p>
          <a:pPr algn="l"/>
          <a:r>
            <a:rPr lang="ko-KR" altLang="en-US" sz="2800" spc="70" baseline="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회  장   이   상   욱</a:t>
          </a:r>
          <a:endParaRPr lang="ko-KR" alt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6</xdr:col>
      <xdr:colOff>685799</xdr:colOff>
      <xdr:row>16</xdr:row>
      <xdr:rowOff>0</xdr:rowOff>
    </xdr:from>
    <xdr:ext cx="4320000" cy="1080000"/>
    <xdr:sp macro="" textlink="">
      <xdr:nvSpPr>
        <xdr:cNvPr id="15" name="직사각형 14">
          <a:extLst>
            <a:ext uri="{FF2B5EF4-FFF2-40B4-BE49-F238E27FC236}">
              <a16:creationId xmlns:a16="http://schemas.microsoft.com/office/drawing/2014/main" id="{59F04283-F6AF-7913-91F4-1D118C5B100D}"/>
            </a:ext>
          </a:extLst>
        </xdr:cNvPr>
        <xdr:cNvSpPr>
          <a:spLocks noChangeAspect="1"/>
        </xdr:cNvSpPr>
      </xdr:nvSpPr>
      <xdr:spPr>
        <a:xfrm>
          <a:off x="8391524" y="6819900"/>
          <a:ext cx="4320000" cy="108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280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해 남 군 족 구 협 회</a:t>
          </a:r>
          <a:endParaRPr lang="en-US" altLang="ko-KR" sz="2800">
            <a:solidFill>
              <a:sysClr val="windowText" lastClr="000000"/>
            </a:solidFill>
            <a:latin typeface="HY궁서B" panose="02030600000101010101" pitchFamily="18" charset="-127"/>
            <a:ea typeface="HY궁서B" panose="02030600000101010101" pitchFamily="18" charset="-127"/>
          </a:endParaRPr>
        </a:p>
        <a:p>
          <a:pPr algn="l"/>
          <a:r>
            <a:rPr lang="ko-KR" altLang="en-US" sz="2800" spc="70" baseline="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회  장   윤   동   현</a:t>
          </a:r>
          <a:endParaRPr lang="ko-KR" alt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3324226</xdr:colOff>
      <xdr:row>16</xdr:row>
      <xdr:rowOff>47626</xdr:rowOff>
    </xdr:from>
    <xdr:ext cx="933450" cy="933450"/>
    <xdr:pic>
      <xdr:nvPicPr>
        <xdr:cNvPr id="16" name="그림 15">
          <a:extLst>
            <a:ext uri="{FF2B5EF4-FFF2-40B4-BE49-F238E27FC236}">
              <a16:creationId xmlns:a16="http://schemas.microsoft.com/office/drawing/2014/main" id="{D7BE774B-7E5E-4EE2-9138-67E7FC2F8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1" y="6867526"/>
          <a:ext cx="933450" cy="933450"/>
        </a:xfrm>
        <a:prstGeom prst="rect">
          <a:avLst/>
        </a:prstGeom>
      </xdr:spPr>
    </xdr:pic>
    <xdr:clientData/>
  </xdr:oneCellAnchor>
  <xdr:oneCellAnchor>
    <xdr:from>
      <xdr:col>7</xdr:col>
      <xdr:colOff>9524</xdr:colOff>
      <xdr:row>18</xdr:row>
      <xdr:rowOff>57150</xdr:rowOff>
    </xdr:from>
    <xdr:ext cx="4320000" cy="1080000"/>
    <xdr:sp macro="" textlink="">
      <xdr:nvSpPr>
        <xdr:cNvPr id="20" name="직사각형 19">
          <a:extLst>
            <a:ext uri="{FF2B5EF4-FFF2-40B4-BE49-F238E27FC236}">
              <a16:creationId xmlns:a16="http://schemas.microsoft.com/office/drawing/2014/main" id="{D0B90F10-FA45-477B-BED7-BEA17AFC9471}"/>
            </a:ext>
          </a:extLst>
        </xdr:cNvPr>
        <xdr:cNvSpPr>
          <a:spLocks noChangeAspect="1"/>
        </xdr:cNvSpPr>
      </xdr:nvSpPr>
      <xdr:spPr>
        <a:xfrm>
          <a:off x="8401049" y="5000625"/>
          <a:ext cx="4320000" cy="108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280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나 주 시 족 구 협 회</a:t>
          </a:r>
          <a:endParaRPr lang="en-US" altLang="ko-KR" sz="2800">
            <a:solidFill>
              <a:sysClr val="windowText" lastClr="000000"/>
            </a:solidFill>
            <a:latin typeface="HY궁서B" panose="02030600000101010101" pitchFamily="18" charset="-127"/>
            <a:ea typeface="HY궁서B" panose="02030600000101010101" pitchFamily="18" charset="-127"/>
          </a:endParaRPr>
        </a:p>
        <a:p>
          <a:pPr algn="l"/>
          <a:r>
            <a:rPr lang="ko-KR" altLang="en-US" sz="2800" spc="70" baseline="0">
              <a:solidFill>
                <a:sysClr val="windowText" lastClr="000000"/>
              </a:solidFill>
              <a:latin typeface="HY궁서B" panose="02030600000101010101" pitchFamily="18" charset="-127"/>
              <a:ea typeface="HY궁서B" panose="02030600000101010101" pitchFamily="18" charset="-127"/>
            </a:rPr>
            <a:t>회  장   서   건   남</a:t>
          </a:r>
          <a:endParaRPr lang="ko-KR" altLang="en-US" sz="1100">
            <a:solidFill>
              <a:sysClr val="windowText" lastClr="000000"/>
            </a:solidFill>
          </a:endParaRPr>
        </a:p>
      </xdr:txBody>
    </xdr:sp>
    <xdr:clientData/>
  </xdr:oneCellAnchor>
  <xdr:twoCellAnchor editAs="oneCell">
    <xdr:from>
      <xdr:col>7</xdr:col>
      <xdr:colOff>3362324</xdr:colOff>
      <xdr:row>18</xdr:row>
      <xdr:rowOff>95250</xdr:rowOff>
    </xdr:from>
    <xdr:to>
      <xdr:col>7</xdr:col>
      <xdr:colOff>4295774</xdr:colOff>
      <xdr:row>18</xdr:row>
      <xdr:rowOff>1028700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32A78C09-F2DA-9D3B-2E72-3A2F71B33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3849" y="6629400"/>
          <a:ext cx="9334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8"/>
  <sheetViews>
    <sheetView showGridLines="0" showZeros="0" tabSelected="1" zoomScale="70" zoomScaleNormal="70"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P127" sqref="A1:P127"/>
    </sheetView>
  </sheetViews>
  <sheetFormatPr defaultRowHeight="17.399999999999999"/>
  <cols>
    <col min="1" max="1" width="12.09765625" bestFit="1" customWidth="1"/>
    <col min="2" max="2" width="5.19921875" style="1" bestFit="1" customWidth="1"/>
    <col min="3" max="3" width="23.8984375" customWidth="1"/>
    <col min="4" max="4" width="13" style="1" customWidth="1"/>
    <col min="5" max="5" width="5.5" style="1" customWidth="1"/>
    <col min="6" max="6" width="11.69921875" style="1" customWidth="1"/>
    <col min="7" max="7" width="10.19921875" style="10" customWidth="1"/>
    <col min="8" max="8" width="9" style="9" customWidth="1"/>
    <col min="9" max="16" width="11.8984375" customWidth="1"/>
    <col min="22" max="22" width="10.59765625" bestFit="1" customWidth="1"/>
    <col min="27" max="27" width="10" bestFit="1" customWidth="1"/>
  </cols>
  <sheetData>
    <row r="1" spans="1:28" ht="48.75" customHeight="1">
      <c r="A1" s="2"/>
      <c r="B1" s="2"/>
      <c r="C1" s="3" t="s">
        <v>192</v>
      </c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8" ht="21" customHeight="1">
      <c r="A2" s="15" t="s">
        <v>16</v>
      </c>
      <c r="C2" s="17">
        <f ca="1">NOW()</f>
        <v>46160.552353703701</v>
      </c>
      <c r="D2" s="29"/>
      <c r="E2" s="29"/>
      <c r="F2" s="16"/>
      <c r="G2" s="2"/>
      <c r="H2" s="2"/>
      <c r="I2" s="2"/>
      <c r="J2" s="2"/>
      <c r="K2" s="2"/>
      <c r="L2" s="2"/>
      <c r="M2" s="2"/>
      <c r="N2" s="2"/>
    </row>
    <row r="3" spans="1:28" ht="22.5" customHeight="1">
      <c r="A3" s="369" t="s">
        <v>13</v>
      </c>
      <c r="B3" s="371">
        <f>F3+F4</f>
        <v>42</v>
      </c>
      <c r="C3" s="49" t="s">
        <v>190</v>
      </c>
      <c r="D3" s="31"/>
      <c r="E3" s="32"/>
      <c r="F3" s="51">
        <f>COUNTIFS($H$8:$H$127,"1일차",$C$8:$C$127,"&lt;&gt;")</f>
        <v>20</v>
      </c>
      <c r="G3" s="52">
        <f>COUNTIFS($H$8:$H$127,"1일차",$I$8:$I$127,"*")+COUNTIFS($H$8:$H$127,"1일차",$J$8:$J$127,"*")+COUNTIFS($H$8:$H$127,"1일차",$K$8:$K$127,"*")+COUNTIFS($H$8:$H$127,"1일차",$L$8:$L$127,"*")+COUNTIFS($H$8:$H$127,"1일차",$M$8:$M$127,"*")+COUNTIFS($H$8:$H$127,"1일차",$N$8:$N$127,"*")+COUNTIFS($H$8:$H$127,"1일차",$O$8:$O$127,"*")</f>
        <v>99</v>
      </c>
      <c r="H3" s="373" t="s">
        <v>107</v>
      </c>
      <c r="I3" s="374"/>
      <c r="J3" s="171">
        <f>COUNTA($C$8:$C$19)</f>
        <v>4</v>
      </c>
      <c r="K3" s="373" t="s">
        <v>108</v>
      </c>
      <c r="L3" s="374"/>
      <c r="M3" s="171">
        <f>COUNTA($C$20:$C$43)</f>
        <v>5</v>
      </c>
      <c r="N3" s="375" t="s">
        <v>109</v>
      </c>
      <c r="O3" s="376"/>
      <c r="P3" s="171">
        <f>COUNTA($C$44:$C$79)</f>
        <v>13</v>
      </c>
      <c r="AB3" s="27"/>
    </row>
    <row r="4" spans="1:28" ht="22.5" customHeight="1">
      <c r="A4" s="370"/>
      <c r="B4" s="372"/>
      <c r="C4" s="50" t="s">
        <v>191</v>
      </c>
      <c r="D4" s="43"/>
      <c r="E4" s="44"/>
      <c r="F4" s="53">
        <f>COUNTIFS($H$8:$H$127,"2일차",$C$8:$C$127,"&lt;&gt;")</f>
        <v>22</v>
      </c>
      <c r="G4" s="54">
        <f>COUNTIFS($H$8:$H$127,"2일차",$I$8:$I$127,"*")+COUNTIFS($H$8:$H$127,"2일차",$J$8:$J$127,"*")+COUNTIFS($H$8:$H$127,"2일차",$K$8:$K$127,"*")+COUNTIFS($H$8:$H$127,"2일차",$L$8:$L$127,"*")+COUNTIFS($H$8:$H$127,"2일차",$M$8:$M$127,"*")+COUNTIFS($H$8:$H$127,"2일차",$N$8:$N$127,"*")+COUNTIFS($H$8:$H$127,"2일차",$O$8:$O$127,"*")</f>
        <v>109</v>
      </c>
      <c r="H4" s="377" t="s">
        <v>187</v>
      </c>
      <c r="I4" s="378"/>
      <c r="J4" s="172">
        <f>COUNTA($C$80:$C$91)</f>
        <v>0</v>
      </c>
      <c r="K4" s="379" t="s">
        <v>188</v>
      </c>
      <c r="L4" s="380"/>
      <c r="M4" s="172">
        <f>COUNTA($C$92:$C$103)</f>
        <v>7</v>
      </c>
      <c r="N4" s="379" t="s">
        <v>185</v>
      </c>
      <c r="O4" s="380"/>
      <c r="P4" s="173">
        <f>COUNTA($C$104:$C$115)</f>
        <v>1</v>
      </c>
      <c r="AB4" s="27"/>
    </row>
    <row r="5" spans="1:28" ht="22.5" customHeight="1">
      <c r="A5" s="55"/>
      <c r="B5" s="56"/>
      <c r="C5" s="83" t="s">
        <v>178</v>
      </c>
      <c r="D5" s="84"/>
      <c r="E5" s="85"/>
      <c r="F5" s="86">
        <f>SUM(F3:F4)</f>
        <v>42</v>
      </c>
      <c r="G5" s="87">
        <f>SUM(G3:G4)+COUNTIF($F$8:$F$127,"*")</f>
        <v>219</v>
      </c>
      <c r="H5" s="381" t="s">
        <v>189</v>
      </c>
      <c r="I5" s="382"/>
      <c r="J5" s="175">
        <f>COUNTA($C$116:$C$127)</f>
        <v>12</v>
      </c>
      <c r="K5" s="176"/>
      <c r="L5" s="174"/>
      <c r="M5" s="175"/>
      <c r="N5" s="176"/>
      <c r="O5" s="174"/>
      <c r="P5" s="177"/>
      <c r="AB5" s="27"/>
    </row>
    <row r="6" spans="1:28" s="1" customFormat="1" ht="36.75" customHeight="1">
      <c r="A6" s="7" t="s">
        <v>11</v>
      </c>
      <c r="B6" s="7" t="s">
        <v>12</v>
      </c>
      <c r="C6" s="7" t="s">
        <v>14</v>
      </c>
      <c r="D6" s="7" t="s">
        <v>69</v>
      </c>
      <c r="E6" s="30" t="s">
        <v>70</v>
      </c>
      <c r="F6" s="7" t="s">
        <v>0</v>
      </c>
      <c r="G6" s="7" t="s">
        <v>1</v>
      </c>
      <c r="H6" s="7" t="s">
        <v>2</v>
      </c>
      <c r="I6" s="7" t="s">
        <v>3</v>
      </c>
      <c r="J6" s="7" t="s">
        <v>4</v>
      </c>
      <c r="K6" s="7" t="s">
        <v>5</v>
      </c>
      <c r="L6" s="7" t="s">
        <v>6</v>
      </c>
      <c r="M6" s="7" t="s">
        <v>7</v>
      </c>
      <c r="N6" s="7" t="s">
        <v>8</v>
      </c>
      <c r="O6" s="12" t="s">
        <v>9</v>
      </c>
      <c r="P6" s="42" t="s">
        <v>15</v>
      </c>
      <c r="AB6" s="28"/>
    </row>
    <row r="7" spans="1:28" s="1" customFormat="1" ht="9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3"/>
      <c r="P7" s="14"/>
    </row>
    <row r="8" spans="1:28" ht="23.1" customHeight="1">
      <c r="A8" s="167" t="s">
        <v>182</v>
      </c>
      <c r="B8" s="57">
        <v>1</v>
      </c>
      <c r="C8" s="60" t="s">
        <v>380</v>
      </c>
      <c r="D8" s="57" t="s">
        <v>398</v>
      </c>
      <c r="E8" s="61">
        <f>COUNTIF(I8:O8,"*")</f>
        <v>4</v>
      </c>
      <c r="F8" s="8"/>
      <c r="G8" s="8"/>
      <c r="H8" s="8" t="s">
        <v>228</v>
      </c>
      <c r="I8" s="45" t="s">
        <v>385</v>
      </c>
      <c r="J8" s="45" t="s">
        <v>386</v>
      </c>
      <c r="K8" s="45" t="s">
        <v>387</v>
      </c>
      <c r="L8" s="45" t="s">
        <v>388</v>
      </c>
      <c r="M8" s="45"/>
      <c r="N8" s="45"/>
      <c r="O8" s="47"/>
      <c r="P8" s="133"/>
      <c r="AA8" s="26"/>
    </row>
    <row r="9" spans="1:28" ht="23.1" customHeight="1">
      <c r="A9" s="178" t="str">
        <f>A$8</f>
        <v>J4[1부]</v>
      </c>
      <c r="B9" s="57">
        <v>2</v>
      </c>
      <c r="C9" s="60" t="s">
        <v>381</v>
      </c>
      <c r="D9" s="57" t="s">
        <v>231</v>
      </c>
      <c r="E9" s="61">
        <f t="shared" ref="E9:E76" si="0">COUNTIF(I9:O9,"*")</f>
        <v>5</v>
      </c>
      <c r="F9" s="8" t="s">
        <v>383</v>
      </c>
      <c r="G9" s="8" t="s">
        <v>384</v>
      </c>
      <c r="H9" s="8" t="s">
        <v>227</v>
      </c>
      <c r="I9" s="45" t="s">
        <v>389</v>
      </c>
      <c r="J9" s="45" t="s">
        <v>390</v>
      </c>
      <c r="K9" s="45" t="s">
        <v>391</v>
      </c>
      <c r="L9" s="45" t="s">
        <v>392</v>
      </c>
      <c r="M9" s="45" t="s">
        <v>393</v>
      </c>
      <c r="N9" s="45"/>
      <c r="O9" s="47"/>
      <c r="P9" s="133"/>
      <c r="AA9" s="27"/>
    </row>
    <row r="10" spans="1:28" ht="23.1" customHeight="1">
      <c r="A10" s="178" t="str">
        <f t="shared" ref="A10:A19" si="1">A$8</f>
        <v>J4[1부]</v>
      </c>
      <c r="B10" s="57">
        <v>3</v>
      </c>
      <c r="C10" s="60" t="s">
        <v>221</v>
      </c>
      <c r="D10" s="57" t="s">
        <v>399</v>
      </c>
      <c r="E10" s="61">
        <f t="shared" si="0"/>
        <v>5</v>
      </c>
      <c r="F10" s="8"/>
      <c r="G10" s="8"/>
      <c r="H10" s="8" t="s">
        <v>227</v>
      </c>
      <c r="I10" s="45" t="s">
        <v>222</v>
      </c>
      <c r="J10" s="45" t="s">
        <v>223</v>
      </c>
      <c r="K10" s="45" t="s">
        <v>224</v>
      </c>
      <c r="L10" s="45" t="s">
        <v>225</v>
      </c>
      <c r="M10" s="45" t="s">
        <v>226</v>
      </c>
      <c r="N10" s="45"/>
      <c r="O10" s="47"/>
      <c r="P10" s="133"/>
      <c r="AA10" s="27"/>
    </row>
    <row r="11" spans="1:28" ht="23.1" customHeight="1">
      <c r="A11" s="178" t="str">
        <f t="shared" si="1"/>
        <v>J4[1부]</v>
      </c>
      <c r="B11" s="57">
        <v>4</v>
      </c>
      <c r="C11" s="60" t="s">
        <v>382</v>
      </c>
      <c r="D11" s="57" t="s">
        <v>400</v>
      </c>
      <c r="E11" s="61">
        <f t="shared" si="0"/>
        <v>4</v>
      </c>
      <c r="F11" s="8"/>
      <c r="G11" s="8"/>
      <c r="H11" s="8" t="s">
        <v>227</v>
      </c>
      <c r="I11" s="45" t="s">
        <v>394</v>
      </c>
      <c r="J11" s="45" t="s">
        <v>395</v>
      </c>
      <c r="K11" s="45" t="s">
        <v>396</v>
      </c>
      <c r="L11" s="45" t="s">
        <v>397</v>
      </c>
      <c r="M11" s="45"/>
      <c r="N11" s="45"/>
      <c r="O11" s="47"/>
      <c r="P11" s="133"/>
      <c r="AA11" s="27"/>
    </row>
    <row r="12" spans="1:28" ht="23.1" customHeight="1">
      <c r="A12" s="178" t="str">
        <f t="shared" si="1"/>
        <v>J4[1부]</v>
      </c>
      <c r="B12" s="57">
        <v>5</v>
      </c>
      <c r="C12" s="60"/>
      <c r="D12" s="57"/>
      <c r="E12" s="61">
        <f t="shared" si="0"/>
        <v>0</v>
      </c>
      <c r="F12" s="8"/>
      <c r="G12" s="8"/>
      <c r="H12" s="8" t="s">
        <v>227</v>
      </c>
      <c r="I12" s="45"/>
      <c r="J12" s="45"/>
      <c r="K12" s="45"/>
      <c r="L12" s="45"/>
      <c r="M12" s="45"/>
      <c r="N12" s="45"/>
      <c r="O12" s="47"/>
      <c r="P12" s="133"/>
      <c r="AA12" s="27"/>
    </row>
    <row r="13" spans="1:28" ht="23.1" customHeight="1">
      <c r="A13" s="178" t="str">
        <f t="shared" si="1"/>
        <v>J4[1부]</v>
      </c>
      <c r="B13" s="57">
        <v>6</v>
      </c>
      <c r="C13" s="60"/>
      <c r="D13" s="57"/>
      <c r="E13" s="61">
        <f t="shared" si="0"/>
        <v>0</v>
      </c>
      <c r="F13" s="8"/>
      <c r="G13" s="8"/>
      <c r="H13" s="8" t="s">
        <v>227</v>
      </c>
      <c r="I13" s="45"/>
      <c r="J13" s="45"/>
      <c r="K13" s="45"/>
      <c r="L13" s="45"/>
      <c r="M13" s="45"/>
      <c r="N13" s="45"/>
      <c r="O13" s="47"/>
      <c r="P13" s="133"/>
      <c r="AA13" s="27"/>
    </row>
    <row r="14" spans="1:28" ht="23.1" customHeight="1">
      <c r="A14" s="178" t="str">
        <f t="shared" si="1"/>
        <v>J4[1부]</v>
      </c>
      <c r="B14" s="57">
        <v>7</v>
      </c>
      <c r="C14" s="60"/>
      <c r="D14" s="57"/>
      <c r="E14" s="61">
        <f t="shared" si="0"/>
        <v>0</v>
      </c>
      <c r="F14" s="8"/>
      <c r="G14" s="8"/>
      <c r="H14" s="8" t="s">
        <v>227</v>
      </c>
      <c r="I14" s="45"/>
      <c r="J14" s="45"/>
      <c r="K14" s="45"/>
      <c r="L14" s="45"/>
      <c r="M14" s="45"/>
      <c r="N14" s="45"/>
      <c r="O14" s="47"/>
      <c r="P14" s="133"/>
      <c r="AA14" s="27"/>
    </row>
    <row r="15" spans="1:28" ht="23.1" customHeight="1">
      <c r="A15" s="178" t="str">
        <f t="shared" si="1"/>
        <v>J4[1부]</v>
      </c>
      <c r="B15" s="57">
        <v>8</v>
      </c>
      <c r="C15" s="60"/>
      <c r="D15" s="57"/>
      <c r="E15" s="61">
        <f t="shared" si="0"/>
        <v>0</v>
      </c>
      <c r="F15" s="8"/>
      <c r="G15" s="8"/>
      <c r="H15" s="8" t="s">
        <v>227</v>
      </c>
      <c r="I15" s="45"/>
      <c r="J15" s="45"/>
      <c r="K15" s="45"/>
      <c r="L15" s="45"/>
      <c r="M15" s="45"/>
      <c r="N15" s="45"/>
      <c r="O15" s="47"/>
      <c r="P15" s="133"/>
      <c r="AA15" s="27"/>
    </row>
    <row r="16" spans="1:28" ht="23.1" customHeight="1">
      <c r="A16" s="178" t="str">
        <f t="shared" si="1"/>
        <v>J4[1부]</v>
      </c>
      <c r="B16" s="57">
        <v>9</v>
      </c>
      <c r="C16" s="60"/>
      <c r="D16" s="57"/>
      <c r="E16" s="61">
        <f t="shared" si="0"/>
        <v>0</v>
      </c>
      <c r="F16" s="8"/>
      <c r="G16" s="8"/>
      <c r="H16" s="8" t="s">
        <v>227</v>
      </c>
      <c r="I16" s="45"/>
      <c r="J16" s="45"/>
      <c r="K16" s="45"/>
      <c r="L16" s="45"/>
      <c r="M16" s="45"/>
      <c r="N16" s="45"/>
      <c r="O16" s="47"/>
      <c r="P16" s="133"/>
      <c r="AA16" s="27"/>
    </row>
    <row r="17" spans="1:27" ht="23.1" customHeight="1">
      <c r="A17" s="178" t="str">
        <f t="shared" si="1"/>
        <v>J4[1부]</v>
      </c>
      <c r="B17" s="57">
        <v>10</v>
      </c>
      <c r="C17" s="60"/>
      <c r="D17" s="57"/>
      <c r="E17" s="61">
        <f t="shared" si="0"/>
        <v>0</v>
      </c>
      <c r="F17" s="8"/>
      <c r="G17" s="8"/>
      <c r="H17" s="8" t="s">
        <v>227</v>
      </c>
      <c r="I17" s="45"/>
      <c r="J17" s="45"/>
      <c r="K17" s="45"/>
      <c r="L17" s="45"/>
      <c r="M17" s="45"/>
      <c r="N17" s="45"/>
      <c r="O17" s="47"/>
      <c r="P17" s="133"/>
      <c r="AA17" s="27"/>
    </row>
    <row r="18" spans="1:27" ht="23.1" customHeight="1">
      <c r="A18" s="178" t="str">
        <f t="shared" si="1"/>
        <v>J4[1부]</v>
      </c>
      <c r="B18" s="57">
        <v>11</v>
      </c>
      <c r="C18" s="60"/>
      <c r="D18" s="57"/>
      <c r="E18" s="61">
        <f t="shared" si="0"/>
        <v>0</v>
      </c>
      <c r="F18" s="8"/>
      <c r="G18" s="8"/>
      <c r="H18" s="8" t="s">
        <v>227</v>
      </c>
      <c r="I18" s="45"/>
      <c r="J18" s="45"/>
      <c r="K18" s="45"/>
      <c r="L18" s="45"/>
      <c r="M18" s="45"/>
      <c r="N18" s="45"/>
      <c r="O18" s="47"/>
      <c r="P18" s="133"/>
      <c r="AA18" s="27"/>
    </row>
    <row r="19" spans="1:27" ht="23.1" customHeight="1" thickBot="1">
      <c r="A19" s="178" t="str">
        <f t="shared" si="1"/>
        <v>J4[1부]</v>
      </c>
      <c r="B19" s="57">
        <v>12</v>
      </c>
      <c r="C19" s="60"/>
      <c r="D19" s="57"/>
      <c r="E19" s="61">
        <f t="shared" si="0"/>
        <v>0</v>
      </c>
      <c r="F19" s="8"/>
      <c r="G19" s="8"/>
      <c r="H19" s="8" t="s">
        <v>227</v>
      </c>
      <c r="I19" s="45"/>
      <c r="J19" s="45"/>
      <c r="K19" s="45"/>
      <c r="L19" s="45"/>
      <c r="M19" s="45"/>
      <c r="N19" s="45"/>
      <c r="O19" s="47"/>
      <c r="P19" s="133"/>
      <c r="AA19" s="27"/>
    </row>
    <row r="20" spans="1:27" ht="23.1" customHeight="1" thickTop="1">
      <c r="A20" s="168" t="s">
        <v>183</v>
      </c>
      <c r="B20" s="59">
        <v>1</v>
      </c>
      <c r="C20" s="58" t="s">
        <v>401</v>
      </c>
      <c r="D20" s="59" t="s">
        <v>231</v>
      </c>
      <c r="E20" s="62">
        <f t="shared" si="0"/>
        <v>4</v>
      </c>
      <c r="F20" s="41" t="s">
        <v>383</v>
      </c>
      <c r="G20" s="41" t="s">
        <v>384</v>
      </c>
      <c r="H20" s="41" t="s">
        <v>227</v>
      </c>
      <c r="I20" s="46" t="s">
        <v>403</v>
      </c>
      <c r="J20" s="46" t="s">
        <v>404</v>
      </c>
      <c r="K20" s="46" t="s">
        <v>405</v>
      </c>
      <c r="L20" s="46" t="s">
        <v>406</v>
      </c>
      <c r="M20" s="46"/>
      <c r="N20" s="46"/>
      <c r="O20" s="48"/>
      <c r="P20" s="134"/>
    </row>
    <row r="21" spans="1:27" ht="23.1" customHeight="1">
      <c r="A21" s="179" t="str">
        <f>A$20</f>
        <v>J5[2부]</v>
      </c>
      <c r="B21" s="57">
        <v>2</v>
      </c>
      <c r="C21" s="60" t="s">
        <v>402</v>
      </c>
      <c r="D21" s="57" t="s">
        <v>231</v>
      </c>
      <c r="E21" s="61">
        <f t="shared" si="0"/>
        <v>5</v>
      </c>
      <c r="F21" s="8" t="s">
        <v>383</v>
      </c>
      <c r="G21" s="8" t="s">
        <v>384</v>
      </c>
      <c r="H21" s="8" t="s">
        <v>227</v>
      </c>
      <c r="I21" s="45" t="s">
        <v>407</v>
      </c>
      <c r="J21" s="45" t="s">
        <v>408</v>
      </c>
      <c r="K21" s="45" t="s">
        <v>409</v>
      </c>
      <c r="L21" s="45" t="s">
        <v>410</v>
      </c>
      <c r="M21" s="45" t="s">
        <v>411</v>
      </c>
      <c r="N21" s="45"/>
      <c r="O21" s="47"/>
      <c r="P21" s="135"/>
    </row>
    <row r="22" spans="1:27" ht="23.1" customHeight="1">
      <c r="A22" s="179" t="str">
        <f t="shared" ref="A22:A43" si="2">A$20</f>
        <v>J5[2부]</v>
      </c>
      <c r="B22" s="57">
        <v>3</v>
      </c>
      <c r="C22" s="60" t="s">
        <v>232</v>
      </c>
      <c r="D22" s="57" t="s">
        <v>231</v>
      </c>
      <c r="E22" s="61">
        <f t="shared" si="0"/>
        <v>4</v>
      </c>
      <c r="F22" s="8" t="s">
        <v>235</v>
      </c>
      <c r="G22" s="8" t="s">
        <v>236</v>
      </c>
      <c r="H22" s="8" t="s">
        <v>227</v>
      </c>
      <c r="I22" s="45" t="s">
        <v>242</v>
      </c>
      <c r="J22" s="45" t="s">
        <v>239</v>
      </c>
      <c r="K22" s="45" t="s">
        <v>240</v>
      </c>
      <c r="L22" s="45" t="s">
        <v>241</v>
      </c>
      <c r="M22" s="45"/>
      <c r="N22" s="45"/>
      <c r="O22" s="47"/>
      <c r="P22" s="135"/>
    </row>
    <row r="23" spans="1:27" ht="23.1" customHeight="1">
      <c r="A23" s="179" t="str">
        <f t="shared" si="2"/>
        <v>J5[2부]</v>
      </c>
      <c r="B23" s="57">
        <v>4</v>
      </c>
      <c r="C23" s="60" t="s">
        <v>233</v>
      </c>
      <c r="D23" s="57" t="s">
        <v>231</v>
      </c>
      <c r="E23" s="61">
        <f t="shared" si="0"/>
        <v>6</v>
      </c>
      <c r="F23" s="8" t="s">
        <v>237</v>
      </c>
      <c r="G23" s="8" t="s">
        <v>238</v>
      </c>
      <c r="H23" s="8" t="s">
        <v>227</v>
      </c>
      <c r="I23" s="45" t="s">
        <v>243</v>
      </c>
      <c r="J23" s="45" t="s">
        <v>244</v>
      </c>
      <c r="K23" s="45" t="s">
        <v>245</v>
      </c>
      <c r="L23" s="45" t="s">
        <v>246</v>
      </c>
      <c r="M23" s="45" t="s">
        <v>247</v>
      </c>
      <c r="N23" s="45" t="s">
        <v>248</v>
      </c>
      <c r="O23" s="47"/>
      <c r="P23" s="135"/>
    </row>
    <row r="24" spans="1:27" ht="23.1" customHeight="1">
      <c r="A24" s="179" t="str">
        <f t="shared" si="2"/>
        <v>J5[2부]</v>
      </c>
      <c r="B24" s="57">
        <v>5</v>
      </c>
      <c r="C24" s="60" t="s">
        <v>234</v>
      </c>
      <c r="D24" s="57" t="s">
        <v>50</v>
      </c>
      <c r="E24" s="61">
        <f t="shared" si="0"/>
        <v>5</v>
      </c>
      <c r="F24" s="8"/>
      <c r="G24" s="8"/>
      <c r="H24" s="8" t="s">
        <v>227</v>
      </c>
      <c r="I24" s="45" t="s">
        <v>249</v>
      </c>
      <c r="J24" s="45" t="s">
        <v>250</v>
      </c>
      <c r="K24" s="45" t="s">
        <v>251</v>
      </c>
      <c r="L24" s="45" t="s">
        <v>252</v>
      </c>
      <c r="M24" s="45" t="s">
        <v>253</v>
      </c>
      <c r="N24" s="45"/>
      <c r="O24" s="47"/>
      <c r="P24" s="135"/>
    </row>
    <row r="25" spans="1:27" ht="23.1" customHeight="1">
      <c r="A25" s="179" t="str">
        <f t="shared" si="2"/>
        <v>J5[2부]</v>
      </c>
      <c r="B25" s="57">
        <v>6</v>
      </c>
      <c r="C25" s="60"/>
      <c r="D25" s="57"/>
      <c r="E25" s="61">
        <f t="shared" si="0"/>
        <v>0</v>
      </c>
      <c r="F25" s="8"/>
      <c r="G25" s="8"/>
      <c r="H25" s="8" t="s">
        <v>227</v>
      </c>
      <c r="I25" s="45"/>
      <c r="J25" s="45"/>
      <c r="K25" s="45"/>
      <c r="L25" s="45"/>
      <c r="M25" s="45"/>
      <c r="N25" s="45"/>
      <c r="O25" s="47"/>
      <c r="P25" s="135"/>
    </row>
    <row r="26" spans="1:27" ht="23.1" customHeight="1">
      <c r="A26" s="179" t="str">
        <f t="shared" si="2"/>
        <v>J5[2부]</v>
      </c>
      <c r="B26" s="57">
        <v>7</v>
      </c>
      <c r="C26" s="60"/>
      <c r="D26" s="57"/>
      <c r="E26" s="61">
        <f t="shared" si="0"/>
        <v>0</v>
      </c>
      <c r="F26" s="8"/>
      <c r="G26" s="8"/>
      <c r="H26" s="8" t="s">
        <v>227</v>
      </c>
      <c r="I26" s="45"/>
      <c r="J26" s="45"/>
      <c r="K26" s="45"/>
      <c r="L26" s="45"/>
      <c r="M26" s="45"/>
      <c r="N26" s="45"/>
      <c r="O26" s="47"/>
      <c r="P26" s="135"/>
    </row>
    <row r="27" spans="1:27" ht="23.1" customHeight="1">
      <c r="A27" s="179" t="str">
        <f t="shared" si="2"/>
        <v>J5[2부]</v>
      </c>
      <c r="B27" s="57">
        <v>8</v>
      </c>
      <c r="C27" s="60"/>
      <c r="D27" s="57"/>
      <c r="E27" s="61">
        <f t="shared" si="0"/>
        <v>0</v>
      </c>
      <c r="F27" s="8"/>
      <c r="G27" s="8"/>
      <c r="H27" s="8" t="s">
        <v>227</v>
      </c>
      <c r="I27" s="45"/>
      <c r="J27" s="45"/>
      <c r="K27" s="45"/>
      <c r="L27" s="45"/>
      <c r="M27" s="45"/>
      <c r="N27" s="45"/>
      <c r="O27" s="47"/>
      <c r="P27" s="135"/>
    </row>
    <row r="28" spans="1:27" ht="23.1" customHeight="1">
      <c r="A28" s="179" t="str">
        <f t="shared" si="2"/>
        <v>J5[2부]</v>
      </c>
      <c r="B28" s="57">
        <v>9</v>
      </c>
      <c r="C28" s="60"/>
      <c r="D28" s="57"/>
      <c r="E28" s="61">
        <f t="shared" si="0"/>
        <v>0</v>
      </c>
      <c r="F28" s="8"/>
      <c r="G28" s="8"/>
      <c r="H28" s="8" t="s">
        <v>227</v>
      </c>
      <c r="I28" s="45"/>
      <c r="J28" s="45"/>
      <c r="K28" s="45"/>
      <c r="L28" s="45"/>
      <c r="M28" s="45"/>
      <c r="N28" s="45"/>
      <c r="O28" s="47"/>
      <c r="P28" s="135"/>
    </row>
    <row r="29" spans="1:27" ht="23.1" customHeight="1">
      <c r="A29" s="179" t="str">
        <f t="shared" si="2"/>
        <v>J5[2부]</v>
      </c>
      <c r="B29" s="57">
        <v>10</v>
      </c>
      <c r="C29" s="60"/>
      <c r="D29" s="57"/>
      <c r="E29" s="61">
        <f t="shared" si="0"/>
        <v>0</v>
      </c>
      <c r="F29" s="8"/>
      <c r="G29" s="8"/>
      <c r="H29" s="8" t="s">
        <v>227</v>
      </c>
      <c r="I29" s="45"/>
      <c r="J29" s="45"/>
      <c r="K29" s="45"/>
      <c r="L29" s="45"/>
      <c r="M29" s="45"/>
      <c r="N29" s="45"/>
      <c r="O29" s="47"/>
      <c r="P29" s="135"/>
    </row>
    <row r="30" spans="1:27" ht="23.1" customHeight="1">
      <c r="A30" s="179" t="str">
        <f t="shared" si="2"/>
        <v>J5[2부]</v>
      </c>
      <c r="B30" s="57">
        <v>11</v>
      </c>
      <c r="C30" s="60"/>
      <c r="D30" s="57"/>
      <c r="E30" s="61">
        <f t="shared" si="0"/>
        <v>0</v>
      </c>
      <c r="F30" s="8"/>
      <c r="G30" s="8"/>
      <c r="H30" s="8" t="s">
        <v>227</v>
      </c>
      <c r="I30" s="45"/>
      <c r="J30" s="45"/>
      <c r="K30" s="45"/>
      <c r="L30" s="45"/>
      <c r="M30" s="45"/>
      <c r="N30" s="45"/>
      <c r="O30" s="47"/>
      <c r="P30" s="135"/>
    </row>
    <row r="31" spans="1:27" ht="23.1" customHeight="1">
      <c r="A31" s="179" t="str">
        <f t="shared" si="2"/>
        <v>J5[2부]</v>
      </c>
      <c r="B31" s="57">
        <v>12</v>
      </c>
      <c r="C31" s="60"/>
      <c r="D31" s="57"/>
      <c r="E31" s="61">
        <f t="shared" si="0"/>
        <v>0</v>
      </c>
      <c r="F31" s="8"/>
      <c r="G31" s="8"/>
      <c r="H31" s="8" t="s">
        <v>227</v>
      </c>
      <c r="I31" s="45"/>
      <c r="J31" s="45"/>
      <c r="K31" s="45"/>
      <c r="L31" s="45"/>
      <c r="M31" s="45"/>
      <c r="N31" s="45"/>
      <c r="O31" s="47"/>
      <c r="P31" s="135"/>
    </row>
    <row r="32" spans="1:27" ht="23.1" customHeight="1">
      <c r="A32" s="179" t="str">
        <f t="shared" si="2"/>
        <v>J5[2부]</v>
      </c>
      <c r="B32" s="57">
        <v>13</v>
      </c>
      <c r="C32" s="60"/>
      <c r="D32" s="57"/>
      <c r="E32" s="61">
        <f t="shared" si="0"/>
        <v>0</v>
      </c>
      <c r="F32" s="8"/>
      <c r="G32" s="8"/>
      <c r="H32" s="8" t="s">
        <v>227</v>
      </c>
      <c r="I32" s="45"/>
      <c r="J32" s="45"/>
      <c r="K32" s="45"/>
      <c r="L32" s="45"/>
      <c r="M32" s="45"/>
      <c r="N32" s="45"/>
      <c r="O32" s="47"/>
      <c r="P32" s="135"/>
    </row>
    <row r="33" spans="1:16" ht="23.1" customHeight="1">
      <c r="A33" s="179" t="str">
        <f t="shared" si="2"/>
        <v>J5[2부]</v>
      </c>
      <c r="B33" s="57">
        <v>14</v>
      </c>
      <c r="C33" s="60"/>
      <c r="D33" s="57"/>
      <c r="E33" s="61">
        <f t="shared" si="0"/>
        <v>0</v>
      </c>
      <c r="F33" s="8"/>
      <c r="G33" s="8"/>
      <c r="H33" s="8" t="s">
        <v>227</v>
      </c>
      <c r="I33" s="45"/>
      <c r="J33" s="45"/>
      <c r="K33" s="45"/>
      <c r="L33" s="45"/>
      <c r="M33" s="45"/>
      <c r="N33" s="45"/>
      <c r="O33" s="47"/>
      <c r="P33" s="135"/>
    </row>
    <row r="34" spans="1:16" ht="23.1" customHeight="1">
      <c r="A34" s="179" t="str">
        <f t="shared" si="2"/>
        <v>J5[2부]</v>
      </c>
      <c r="B34" s="57">
        <v>15</v>
      </c>
      <c r="C34" s="60"/>
      <c r="D34" s="57"/>
      <c r="E34" s="61">
        <f t="shared" si="0"/>
        <v>0</v>
      </c>
      <c r="F34" s="8"/>
      <c r="G34" s="8"/>
      <c r="H34" s="8" t="s">
        <v>227</v>
      </c>
      <c r="I34" s="45"/>
      <c r="J34" s="45"/>
      <c r="K34" s="45"/>
      <c r="L34" s="45"/>
      <c r="M34" s="45"/>
      <c r="N34" s="45"/>
      <c r="O34" s="47"/>
      <c r="P34" s="135"/>
    </row>
    <row r="35" spans="1:16" ht="23.1" customHeight="1">
      <c r="A35" s="179" t="str">
        <f t="shared" si="2"/>
        <v>J5[2부]</v>
      </c>
      <c r="B35" s="57">
        <v>16</v>
      </c>
      <c r="C35" s="60"/>
      <c r="D35" s="57"/>
      <c r="E35" s="61">
        <f t="shared" si="0"/>
        <v>0</v>
      </c>
      <c r="F35" s="8"/>
      <c r="G35" s="8"/>
      <c r="H35" s="8" t="s">
        <v>227</v>
      </c>
      <c r="I35" s="45"/>
      <c r="J35" s="45"/>
      <c r="K35" s="45"/>
      <c r="L35" s="45"/>
      <c r="M35" s="45"/>
      <c r="N35" s="45"/>
      <c r="O35" s="47"/>
      <c r="P35" s="135"/>
    </row>
    <row r="36" spans="1:16" ht="23.1" customHeight="1">
      <c r="A36" s="179" t="str">
        <f t="shared" si="2"/>
        <v>J5[2부]</v>
      </c>
      <c r="B36" s="57">
        <v>17</v>
      </c>
      <c r="C36" s="60"/>
      <c r="D36" s="57"/>
      <c r="E36" s="61">
        <f t="shared" si="0"/>
        <v>0</v>
      </c>
      <c r="F36" s="8"/>
      <c r="G36" s="8"/>
      <c r="H36" s="8" t="s">
        <v>227</v>
      </c>
      <c r="I36" s="45"/>
      <c r="J36" s="45"/>
      <c r="K36" s="45"/>
      <c r="L36" s="45"/>
      <c r="M36" s="45"/>
      <c r="N36" s="45"/>
      <c r="O36" s="47"/>
      <c r="P36" s="135"/>
    </row>
    <row r="37" spans="1:16" ht="23.1" customHeight="1">
      <c r="A37" s="179" t="str">
        <f t="shared" si="2"/>
        <v>J5[2부]</v>
      </c>
      <c r="B37" s="57">
        <v>18</v>
      </c>
      <c r="C37" s="60"/>
      <c r="D37" s="57"/>
      <c r="E37" s="61">
        <f t="shared" si="0"/>
        <v>0</v>
      </c>
      <c r="F37" s="8"/>
      <c r="G37" s="8"/>
      <c r="H37" s="8" t="s">
        <v>227</v>
      </c>
      <c r="I37" s="45"/>
      <c r="J37" s="45"/>
      <c r="K37" s="45"/>
      <c r="L37" s="45"/>
      <c r="M37" s="45"/>
      <c r="N37" s="45"/>
      <c r="O37" s="47"/>
      <c r="P37" s="135"/>
    </row>
    <row r="38" spans="1:16" ht="23.1" customHeight="1">
      <c r="A38" s="179" t="str">
        <f t="shared" si="2"/>
        <v>J5[2부]</v>
      </c>
      <c r="B38" s="57">
        <v>19</v>
      </c>
      <c r="C38" s="60"/>
      <c r="D38" s="57"/>
      <c r="E38" s="61">
        <f t="shared" si="0"/>
        <v>0</v>
      </c>
      <c r="F38" s="8"/>
      <c r="G38" s="8"/>
      <c r="H38" s="8" t="s">
        <v>227</v>
      </c>
      <c r="I38" s="45"/>
      <c r="J38" s="45"/>
      <c r="K38" s="45"/>
      <c r="L38" s="45"/>
      <c r="M38" s="45"/>
      <c r="N38" s="45"/>
      <c r="O38" s="47"/>
      <c r="P38" s="135"/>
    </row>
    <row r="39" spans="1:16" ht="23.1" customHeight="1">
      <c r="A39" s="179" t="str">
        <f t="shared" si="2"/>
        <v>J5[2부]</v>
      </c>
      <c r="B39" s="57">
        <v>20</v>
      </c>
      <c r="C39" s="60"/>
      <c r="D39" s="57"/>
      <c r="E39" s="61">
        <f t="shared" si="0"/>
        <v>0</v>
      </c>
      <c r="F39" s="8"/>
      <c r="G39" s="8"/>
      <c r="H39" s="8" t="s">
        <v>227</v>
      </c>
      <c r="I39" s="45"/>
      <c r="J39" s="45"/>
      <c r="K39" s="45"/>
      <c r="L39" s="45"/>
      <c r="M39" s="45"/>
      <c r="N39" s="45"/>
      <c r="O39" s="47"/>
      <c r="P39" s="135"/>
    </row>
    <row r="40" spans="1:16" ht="23.1" customHeight="1">
      <c r="A40" s="179" t="str">
        <f t="shared" si="2"/>
        <v>J5[2부]</v>
      </c>
      <c r="B40" s="57">
        <v>21</v>
      </c>
      <c r="C40" s="60"/>
      <c r="D40" s="57"/>
      <c r="E40" s="61">
        <f t="shared" si="0"/>
        <v>0</v>
      </c>
      <c r="F40" s="8"/>
      <c r="G40" s="8"/>
      <c r="H40" s="8" t="s">
        <v>227</v>
      </c>
      <c r="I40" s="45"/>
      <c r="J40" s="45"/>
      <c r="K40" s="45"/>
      <c r="L40" s="45"/>
      <c r="M40" s="45"/>
      <c r="N40" s="45"/>
      <c r="O40" s="47"/>
      <c r="P40" s="135"/>
    </row>
    <row r="41" spans="1:16" ht="23.1" customHeight="1">
      <c r="A41" s="179" t="str">
        <f t="shared" si="2"/>
        <v>J5[2부]</v>
      </c>
      <c r="B41" s="57">
        <v>22</v>
      </c>
      <c r="C41" s="60"/>
      <c r="D41" s="57"/>
      <c r="E41" s="61">
        <f t="shared" si="0"/>
        <v>0</v>
      </c>
      <c r="F41" s="8"/>
      <c r="G41" s="8"/>
      <c r="H41" s="8" t="s">
        <v>227</v>
      </c>
      <c r="I41" s="45"/>
      <c r="J41" s="45"/>
      <c r="K41" s="45"/>
      <c r="L41" s="45"/>
      <c r="M41" s="45"/>
      <c r="N41" s="45"/>
      <c r="O41" s="47"/>
      <c r="P41" s="135"/>
    </row>
    <row r="42" spans="1:16" ht="23.1" customHeight="1">
      <c r="A42" s="179" t="str">
        <f t="shared" si="2"/>
        <v>J5[2부]</v>
      </c>
      <c r="B42" s="57">
        <v>23</v>
      </c>
      <c r="C42" s="60"/>
      <c r="D42" s="57"/>
      <c r="E42" s="61">
        <f t="shared" si="0"/>
        <v>0</v>
      </c>
      <c r="F42" s="8"/>
      <c r="G42" s="8"/>
      <c r="H42" s="8" t="s">
        <v>227</v>
      </c>
      <c r="I42" s="45"/>
      <c r="J42" s="45"/>
      <c r="K42" s="45"/>
      <c r="L42" s="45"/>
      <c r="M42" s="45"/>
      <c r="N42" s="45"/>
      <c r="O42" s="47"/>
      <c r="P42" s="135"/>
    </row>
    <row r="43" spans="1:16" ht="23.1" customHeight="1" thickBot="1">
      <c r="A43" s="179" t="str">
        <f t="shared" si="2"/>
        <v>J5[2부]</v>
      </c>
      <c r="B43" s="57">
        <v>24</v>
      </c>
      <c r="C43" s="60"/>
      <c r="D43" s="57"/>
      <c r="E43" s="61">
        <f t="shared" si="0"/>
        <v>0</v>
      </c>
      <c r="F43" s="8"/>
      <c r="G43" s="8"/>
      <c r="H43" s="8" t="s">
        <v>227</v>
      </c>
      <c r="I43" s="45"/>
      <c r="J43" s="45"/>
      <c r="K43" s="45"/>
      <c r="L43" s="45"/>
      <c r="M43" s="45"/>
      <c r="N43" s="45"/>
      <c r="O43" s="47"/>
      <c r="P43" s="135"/>
    </row>
    <row r="44" spans="1:16" ht="23.1" customHeight="1" thickTop="1">
      <c r="A44" s="169" t="s">
        <v>184</v>
      </c>
      <c r="B44" s="59">
        <v>1</v>
      </c>
      <c r="C44" s="58" t="s">
        <v>254</v>
      </c>
      <c r="D44" s="59" t="s">
        <v>312</v>
      </c>
      <c r="E44" s="62">
        <f t="shared" si="0"/>
        <v>5</v>
      </c>
      <c r="F44" s="41"/>
      <c r="G44" s="41"/>
      <c r="H44" s="41" t="s">
        <v>227</v>
      </c>
      <c r="I44" s="46" t="s">
        <v>264</v>
      </c>
      <c r="J44" s="46" t="s">
        <v>265</v>
      </c>
      <c r="K44" s="46" t="s">
        <v>266</v>
      </c>
      <c r="L44" s="46" t="s">
        <v>267</v>
      </c>
      <c r="M44" s="46" t="s">
        <v>268</v>
      </c>
      <c r="N44" s="46"/>
      <c r="O44" s="48"/>
      <c r="P44" s="137"/>
    </row>
    <row r="45" spans="1:16" ht="23.1" customHeight="1">
      <c r="A45" s="180" t="str">
        <f>A$44</f>
        <v>J6[3부]</v>
      </c>
      <c r="B45" s="57">
        <v>2</v>
      </c>
      <c r="C45" s="60" t="s">
        <v>380</v>
      </c>
      <c r="D45" s="57" t="s">
        <v>437</v>
      </c>
      <c r="E45" s="61">
        <f t="shared" si="0"/>
        <v>5</v>
      </c>
      <c r="F45" s="8"/>
      <c r="G45" s="8"/>
      <c r="H45" s="8" t="s">
        <v>227</v>
      </c>
      <c r="I45" s="45" t="s">
        <v>416</v>
      </c>
      <c r="J45" s="45" t="s">
        <v>417</v>
      </c>
      <c r="K45" s="45" t="s">
        <v>418</v>
      </c>
      <c r="L45" s="45" t="s">
        <v>419</v>
      </c>
      <c r="M45" s="45" t="s">
        <v>420</v>
      </c>
      <c r="N45" s="45"/>
      <c r="O45" s="47"/>
      <c r="P45" s="133"/>
    </row>
    <row r="46" spans="1:16" ht="23.1" customHeight="1">
      <c r="A46" s="180" t="str">
        <f t="shared" ref="A46:A79" si="3">A$44</f>
        <v>J6[3부]</v>
      </c>
      <c r="B46" s="57">
        <v>3</v>
      </c>
      <c r="C46" s="60" t="s">
        <v>412</v>
      </c>
      <c r="D46" s="57" t="s">
        <v>231</v>
      </c>
      <c r="E46" s="61">
        <f t="shared" si="0"/>
        <v>6</v>
      </c>
      <c r="F46" s="8" t="s">
        <v>262</v>
      </c>
      <c r="G46" s="8" t="s">
        <v>263</v>
      </c>
      <c r="H46" s="8" t="s">
        <v>227</v>
      </c>
      <c r="I46" s="45" t="s">
        <v>269</v>
      </c>
      <c r="J46" s="45" t="s">
        <v>270</v>
      </c>
      <c r="K46" s="45" t="s">
        <v>271</v>
      </c>
      <c r="L46" s="45" t="s">
        <v>421</v>
      </c>
      <c r="M46" s="45" t="s">
        <v>422</v>
      </c>
      <c r="N46" s="45" t="s">
        <v>423</v>
      </c>
      <c r="O46" s="47"/>
      <c r="P46" s="133"/>
    </row>
    <row r="47" spans="1:16" ht="23.1" customHeight="1">
      <c r="A47" s="180" t="str">
        <f t="shared" si="3"/>
        <v>J6[3부]</v>
      </c>
      <c r="B47" s="57">
        <v>4</v>
      </c>
      <c r="C47" s="60" t="s">
        <v>255</v>
      </c>
      <c r="D47" s="57" t="s">
        <v>231</v>
      </c>
      <c r="E47" s="61">
        <f t="shared" si="0"/>
        <v>5</v>
      </c>
      <c r="F47" s="8"/>
      <c r="G47" s="8"/>
      <c r="H47" s="8" t="s">
        <v>227</v>
      </c>
      <c r="I47" s="45" t="s">
        <v>272</v>
      </c>
      <c r="J47" s="45" t="s">
        <v>273</v>
      </c>
      <c r="K47" s="45" t="s">
        <v>274</v>
      </c>
      <c r="L47" s="45" t="s">
        <v>275</v>
      </c>
      <c r="M47" s="45" t="s">
        <v>276</v>
      </c>
      <c r="N47" s="45"/>
      <c r="O47" s="47"/>
      <c r="P47" s="133"/>
    </row>
    <row r="48" spans="1:16" ht="23.1" customHeight="1">
      <c r="A48" s="180" t="str">
        <f t="shared" si="3"/>
        <v>J6[3부]</v>
      </c>
      <c r="B48" s="57">
        <v>5</v>
      </c>
      <c r="C48" s="60" t="s">
        <v>256</v>
      </c>
      <c r="D48" s="57" t="s">
        <v>231</v>
      </c>
      <c r="E48" s="61">
        <f t="shared" si="0"/>
        <v>6</v>
      </c>
      <c r="F48" s="8"/>
      <c r="G48" s="8"/>
      <c r="H48" s="8" t="s">
        <v>227</v>
      </c>
      <c r="I48" s="45" t="s">
        <v>277</v>
      </c>
      <c r="J48" s="45" t="s">
        <v>278</v>
      </c>
      <c r="K48" s="45" t="s">
        <v>279</v>
      </c>
      <c r="L48" s="45" t="s">
        <v>280</v>
      </c>
      <c r="M48" s="45" t="s">
        <v>281</v>
      </c>
      <c r="N48" s="45" t="s">
        <v>282</v>
      </c>
      <c r="O48" s="47"/>
      <c r="P48" s="133"/>
    </row>
    <row r="49" spans="1:16" ht="23.1" customHeight="1">
      <c r="A49" s="180" t="str">
        <f t="shared" si="3"/>
        <v>J6[3부]</v>
      </c>
      <c r="B49" s="57">
        <v>6</v>
      </c>
      <c r="C49" s="60" t="s">
        <v>257</v>
      </c>
      <c r="D49" s="57" t="s">
        <v>438</v>
      </c>
      <c r="E49" s="61">
        <f t="shared" si="0"/>
        <v>5</v>
      </c>
      <c r="F49" s="8"/>
      <c r="G49" s="8"/>
      <c r="H49" s="8" t="s">
        <v>227</v>
      </c>
      <c r="I49" s="45" t="s">
        <v>283</v>
      </c>
      <c r="J49" s="45" t="s">
        <v>284</v>
      </c>
      <c r="K49" s="45" t="s">
        <v>285</v>
      </c>
      <c r="L49" s="45" t="s">
        <v>286</v>
      </c>
      <c r="M49" s="45" t="s">
        <v>287</v>
      </c>
      <c r="N49" s="45"/>
      <c r="O49" s="47"/>
      <c r="P49" s="133"/>
    </row>
    <row r="50" spans="1:16" ht="23.1" customHeight="1">
      <c r="A50" s="180" t="str">
        <f t="shared" si="3"/>
        <v>J6[3부]</v>
      </c>
      <c r="B50" s="57">
        <v>7</v>
      </c>
      <c r="C50" s="60" t="s">
        <v>413</v>
      </c>
      <c r="D50" s="57" t="s">
        <v>439</v>
      </c>
      <c r="E50" s="61">
        <f t="shared" si="0"/>
        <v>4</v>
      </c>
      <c r="F50" s="8" t="s">
        <v>235</v>
      </c>
      <c r="G50" s="8" t="s">
        <v>236</v>
      </c>
      <c r="H50" s="8" t="s">
        <v>227</v>
      </c>
      <c r="I50" s="45" t="s">
        <v>424</v>
      </c>
      <c r="J50" s="45" t="s">
        <v>425</v>
      </c>
      <c r="K50" s="45" t="s">
        <v>426</v>
      </c>
      <c r="L50" s="45" t="s">
        <v>427</v>
      </c>
      <c r="M50" s="45"/>
      <c r="N50" s="45"/>
      <c r="O50" s="47"/>
      <c r="P50" s="133"/>
    </row>
    <row r="51" spans="1:16" ht="23.1" customHeight="1">
      <c r="A51" s="180" t="str">
        <f t="shared" si="3"/>
        <v>J6[3부]</v>
      </c>
      <c r="B51" s="57">
        <v>8</v>
      </c>
      <c r="C51" s="60" t="s">
        <v>258</v>
      </c>
      <c r="D51" s="57" t="s">
        <v>313</v>
      </c>
      <c r="E51" s="61">
        <f t="shared" si="0"/>
        <v>7</v>
      </c>
      <c r="F51" s="8"/>
      <c r="G51" s="8"/>
      <c r="H51" s="8" t="s">
        <v>227</v>
      </c>
      <c r="I51" s="45" t="s">
        <v>288</v>
      </c>
      <c r="J51" s="45" t="s">
        <v>289</v>
      </c>
      <c r="K51" s="45" t="s">
        <v>290</v>
      </c>
      <c r="L51" s="45" t="s">
        <v>291</v>
      </c>
      <c r="M51" s="45" t="s">
        <v>292</v>
      </c>
      <c r="N51" s="45" t="s">
        <v>293</v>
      </c>
      <c r="O51" s="47" t="s">
        <v>294</v>
      </c>
      <c r="P51" s="133"/>
    </row>
    <row r="52" spans="1:16" ht="23.1" customHeight="1">
      <c r="A52" s="180" t="str">
        <f t="shared" si="3"/>
        <v>J6[3부]</v>
      </c>
      <c r="B52" s="57">
        <v>9</v>
      </c>
      <c r="C52" s="60" t="s">
        <v>259</v>
      </c>
      <c r="D52" s="57" t="s">
        <v>50</v>
      </c>
      <c r="E52" s="61">
        <f t="shared" si="0"/>
        <v>4</v>
      </c>
      <c r="F52" s="8"/>
      <c r="G52" s="8"/>
      <c r="H52" s="8" t="s">
        <v>227</v>
      </c>
      <c r="I52" s="45" t="s">
        <v>295</v>
      </c>
      <c r="J52" s="45" t="s">
        <v>296</v>
      </c>
      <c r="K52" s="45" t="s">
        <v>297</v>
      </c>
      <c r="L52" s="45" t="s">
        <v>298</v>
      </c>
      <c r="M52" s="45"/>
      <c r="N52" s="45"/>
      <c r="O52" s="47"/>
      <c r="P52" s="133"/>
    </row>
    <row r="53" spans="1:16" ht="23.1" customHeight="1">
      <c r="A53" s="180" t="str">
        <f t="shared" si="3"/>
        <v>J6[3부]</v>
      </c>
      <c r="B53" s="57">
        <v>10</v>
      </c>
      <c r="C53" s="60" t="s">
        <v>260</v>
      </c>
      <c r="D53" s="57" t="s">
        <v>441</v>
      </c>
      <c r="E53" s="61">
        <f t="shared" si="0"/>
        <v>5</v>
      </c>
      <c r="F53" s="8"/>
      <c r="G53" s="8"/>
      <c r="H53" s="8" t="s">
        <v>227</v>
      </c>
      <c r="I53" s="45" t="s">
        <v>299</v>
      </c>
      <c r="J53" s="45" t="s">
        <v>300</v>
      </c>
      <c r="K53" s="45" t="s">
        <v>301</v>
      </c>
      <c r="L53" s="45" t="s">
        <v>302</v>
      </c>
      <c r="M53" s="45" t="s">
        <v>303</v>
      </c>
      <c r="N53" s="45"/>
      <c r="O53" s="47"/>
      <c r="P53" s="133"/>
    </row>
    <row r="54" spans="1:16" ht="23.1" customHeight="1">
      <c r="A54" s="180" t="str">
        <f t="shared" si="3"/>
        <v>J6[3부]</v>
      </c>
      <c r="B54" s="57">
        <v>11</v>
      </c>
      <c r="C54" s="60" t="s">
        <v>261</v>
      </c>
      <c r="D54" s="57" t="s">
        <v>442</v>
      </c>
      <c r="E54" s="61">
        <f t="shared" si="0"/>
        <v>6</v>
      </c>
      <c r="F54" s="8" t="s">
        <v>310</v>
      </c>
      <c r="G54" s="8" t="s">
        <v>311</v>
      </c>
      <c r="H54" s="8" t="s">
        <v>227</v>
      </c>
      <c r="I54" s="45" t="s">
        <v>304</v>
      </c>
      <c r="J54" s="45" t="s">
        <v>305</v>
      </c>
      <c r="K54" s="45" t="s">
        <v>306</v>
      </c>
      <c r="L54" s="45" t="s">
        <v>307</v>
      </c>
      <c r="M54" s="45" t="s">
        <v>308</v>
      </c>
      <c r="N54" s="45" t="s">
        <v>309</v>
      </c>
      <c r="O54" s="47"/>
      <c r="P54" s="133"/>
    </row>
    <row r="55" spans="1:16" ht="23.1" customHeight="1">
      <c r="A55" s="180" t="str">
        <f t="shared" si="3"/>
        <v>J6[3부]</v>
      </c>
      <c r="B55" s="57">
        <v>12</v>
      </c>
      <c r="C55" s="60" t="s">
        <v>414</v>
      </c>
      <c r="D55" s="57" t="s">
        <v>443</v>
      </c>
      <c r="E55" s="61">
        <f t="shared" si="0"/>
        <v>5</v>
      </c>
      <c r="F55" s="8"/>
      <c r="G55" s="8"/>
      <c r="H55" s="8" t="s">
        <v>227</v>
      </c>
      <c r="I55" s="45" t="s">
        <v>428</v>
      </c>
      <c r="J55" s="45" t="s">
        <v>429</v>
      </c>
      <c r="K55" s="45" t="s">
        <v>430</v>
      </c>
      <c r="L55" s="45" t="s">
        <v>431</v>
      </c>
      <c r="M55" s="45" t="s">
        <v>432</v>
      </c>
      <c r="N55" s="45"/>
      <c r="O55" s="47"/>
      <c r="P55" s="133"/>
    </row>
    <row r="56" spans="1:16" ht="23.1" customHeight="1">
      <c r="A56" s="180" t="str">
        <f t="shared" si="3"/>
        <v>J6[3부]</v>
      </c>
      <c r="B56" s="57">
        <v>13</v>
      </c>
      <c r="C56" s="60" t="s">
        <v>415</v>
      </c>
      <c r="D56" s="57" t="s">
        <v>444</v>
      </c>
      <c r="E56" s="61">
        <f t="shared" si="0"/>
        <v>4</v>
      </c>
      <c r="F56" s="8"/>
      <c r="G56" s="8"/>
      <c r="H56" s="8" t="s">
        <v>227</v>
      </c>
      <c r="I56" s="45" t="s">
        <v>433</v>
      </c>
      <c r="J56" s="45" t="s">
        <v>434</v>
      </c>
      <c r="K56" s="45" t="s">
        <v>435</v>
      </c>
      <c r="L56" s="45" t="s">
        <v>436</v>
      </c>
      <c r="M56" s="45"/>
      <c r="N56" s="45"/>
      <c r="O56" s="47"/>
      <c r="P56" s="133"/>
    </row>
    <row r="57" spans="1:16" ht="23.1" customHeight="1">
      <c r="A57" s="180" t="str">
        <f t="shared" si="3"/>
        <v>J6[3부]</v>
      </c>
      <c r="B57" s="57">
        <v>14</v>
      </c>
      <c r="C57" s="60"/>
      <c r="D57" s="57"/>
      <c r="E57" s="61">
        <f t="shared" si="0"/>
        <v>0</v>
      </c>
      <c r="F57" s="8"/>
      <c r="G57" s="8"/>
      <c r="H57" s="8" t="s">
        <v>227</v>
      </c>
      <c r="I57" s="45"/>
      <c r="J57" s="45"/>
      <c r="K57" s="45"/>
      <c r="L57" s="45"/>
      <c r="M57" s="45"/>
      <c r="N57" s="45"/>
      <c r="O57" s="47"/>
      <c r="P57" s="133"/>
    </row>
    <row r="58" spans="1:16" ht="23.1" customHeight="1">
      <c r="A58" s="180" t="str">
        <f t="shared" si="3"/>
        <v>J6[3부]</v>
      </c>
      <c r="B58" s="57">
        <v>15</v>
      </c>
      <c r="C58" s="60"/>
      <c r="D58" s="57"/>
      <c r="E58" s="61">
        <f t="shared" si="0"/>
        <v>0</v>
      </c>
      <c r="F58" s="8"/>
      <c r="G58" s="8"/>
      <c r="H58" s="8" t="s">
        <v>227</v>
      </c>
      <c r="I58" s="45"/>
      <c r="J58" s="45"/>
      <c r="K58" s="45"/>
      <c r="L58" s="45"/>
      <c r="M58" s="45"/>
      <c r="N58" s="45"/>
      <c r="O58" s="47"/>
      <c r="P58" s="133"/>
    </row>
    <row r="59" spans="1:16" ht="23.1" customHeight="1">
      <c r="A59" s="180" t="str">
        <f t="shared" si="3"/>
        <v>J6[3부]</v>
      </c>
      <c r="B59" s="57">
        <v>16</v>
      </c>
      <c r="C59" s="60"/>
      <c r="D59" s="57"/>
      <c r="E59" s="61">
        <f t="shared" si="0"/>
        <v>0</v>
      </c>
      <c r="F59" s="8"/>
      <c r="G59" s="8"/>
      <c r="H59" s="8" t="s">
        <v>227</v>
      </c>
      <c r="I59" s="45"/>
      <c r="J59" s="45"/>
      <c r="K59" s="45"/>
      <c r="L59" s="45"/>
      <c r="M59" s="45"/>
      <c r="N59" s="45"/>
      <c r="O59" s="47"/>
      <c r="P59" s="133"/>
    </row>
    <row r="60" spans="1:16" ht="23.1" customHeight="1">
      <c r="A60" s="180" t="str">
        <f t="shared" si="3"/>
        <v>J6[3부]</v>
      </c>
      <c r="B60" s="57">
        <v>17</v>
      </c>
      <c r="C60" s="60"/>
      <c r="D60" s="57"/>
      <c r="E60" s="61">
        <f t="shared" si="0"/>
        <v>0</v>
      </c>
      <c r="F60" s="8"/>
      <c r="G60" s="8"/>
      <c r="H60" s="8" t="s">
        <v>227</v>
      </c>
      <c r="I60" s="45"/>
      <c r="J60" s="45"/>
      <c r="K60" s="45"/>
      <c r="L60" s="45"/>
      <c r="M60" s="45"/>
      <c r="N60" s="45"/>
      <c r="O60" s="47"/>
      <c r="P60" s="133"/>
    </row>
    <row r="61" spans="1:16" ht="23.1" customHeight="1">
      <c r="A61" s="180" t="str">
        <f t="shared" si="3"/>
        <v>J6[3부]</v>
      </c>
      <c r="B61" s="57">
        <v>18</v>
      </c>
      <c r="C61" s="60"/>
      <c r="D61" s="57"/>
      <c r="E61" s="61">
        <f t="shared" si="0"/>
        <v>0</v>
      </c>
      <c r="F61" s="8"/>
      <c r="G61" s="8"/>
      <c r="H61" s="8" t="s">
        <v>227</v>
      </c>
      <c r="I61" s="45"/>
      <c r="J61" s="45"/>
      <c r="K61" s="45"/>
      <c r="L61" s="45"/>
      <c r="M61" s="45"/>
      <c r="N61" s="45"/>
      <c r="O61" s="47"/>
      <c r="P61" s="133"/>
    </row>
    <row r="62" spans="1:16" ht="23.1" customHeight="1">
      <c r="A62" s="180" t="str">
        <f t="shared" si="3"/>
        <v>J6[3부]</v>
      </c>
      <c r="B62" s="57">
        <v>19</v>
      </c>
      <c r="C62" s="60"/>
      <c r="D62" s="57"/>
      <c r="E62" s="61">
        <f t="shared" si="0"/>
        <v>0</v>
      </c>
      <c r="F62" s="8"/>
      <c r="G62" s="8"/>
      <c r="H62" s="8" t="s">
        <v>227</v>
      </c>
      <c r="I62" s="45"/>
      <c r="J62" s="45"/>
      <c r="K62" s="45"/>
      <c r="L62" s="45"/>
      <c r="M62" s="45"/>
      <c r="N62" s="45"/>
      <c r="O62" s="47"/>
      <c r="P62" s="133"/>
    </row>
    <row r="63" spans="1:16" ht="23.1" customHeight="1">
      <c r="A63" s="180" t="str">
        <f t="shared" si="3"/>
        <v>J6[3부]</v>
      </c>
      <c r="B63" s="57">
        <v>20</v>
      </c>
      <c r="C63" s="60"/>
      <c r="D63" s="57"/>
      <c r="E63" s="61">
        <f t="shared" si="0"/>
        <v>0</v>
      </c>
      <c r="F63" s="8"/>
      <c r="G63" s="8"/>
      <c r="H63" s="8" t="s">
        <v>227</v>
      </c>
      <c r="I63" s="45"/>
      <c r="J63" s="45"/>
      <c r="K63" s="45"/>
      <c r="L63" s="45"/>
      <c r="M63" s="45"/>
      <c r="N63" s="45"/>
      <c r="O63" s="47"/>
      <c r="P63" s="133"/>
    </row>
    <row r="64" spans="1:16" ht="23.1" customHeight="1">
      <c r="A64" s="180" t="str">
        <f t="shared" si="3"/>
        <v>J6[3부]</v>
      </c>
      <c r="B64" s="57">
        <v>21</v>
      </c>
      <c r="C64" s="60"/>
      <c r="D64" s="57"/>
      <c r="E64" s="61">
        <f t="shared" si="0"/>
        <v>0</v>
      </c>
      <c r="F64" s="8"/>
      <c r="G64" s="8"/>
      <c r="H64" s="8" t="s">
        <v>227</v>
      </c>
      <c r="I64" s="45"/>
      <c r="J64" s="45"/>
      <c r="K64" s="45"/>
      <c r="L64" s="45"/>
      <c r="M64" s="45"/>
      <c r="N64" s="45"/>
      <c r="O64" s="47"/>
      <c r="P64" s="133"/>
    </row>
    <row r="65" spans="1:16" ht="23.1" customHeight="1">
      <c r="A65" s="180" t="str">
        <f t="shared" si="3"/>
        <v>J6[3부]</v>
      </c>
      <c r="B65" s="57">
        <v>22</v>
      </c>
      <c r="C65" s="60"/>
      <c r="D65" s="57"/>
      <c r="E65" s="61">
        <f t="shared" si="0"/>
        <v>0</v>
      </c>
      <c r="F65" s="8"/>
      <c r="G65" s="8"/>
      <c r="H65" s="8" t="s">
        <v>227</v>
      </c>
      <c r="I65" s="45"/>
      <c r="J65" s="45"/>
      <c r="K65" s="45"/>
      <c r="L65" s="45"/>
      <c r="M65" s="45"/>
      <c r="N65" s="45"/>
      <c r="O65" s="47"/>
      <c r="P65" s="133"/>
    </row>
    <row r="66" spans="1:16" ht="23.1" customHeight="1">
      <c r="A66" s="180" t="str">
        <f t="shared" si="3"/>
        <v>J6[3부]</v>
      </c>
      <c r="B66" s="57">
        <v>23</v>
      </c>
      <c r="C66" s="60"/>
      <c r="D66" s="57"/>
      <c r="E66" s="61">
        <f t="shared" si="0"/>
        <v>0</v>
      </c>
      <c r="F66" s="8"/>
      <c r="G66" s="8"/>
      <c r="H66" s="8" t="s">
        <v>227</v>
      </c>
      <c r="I66" s="45"/>
      <c r="J66" s="45"/>
      <c r="K66" s="45"/>
      <c r="L66" s="45"/>
      <c r="M66" s="45"/>
      <c r="N66" s="45"/>
      <c r="O66" s="47"/>
      <c r="P66" s="133"/>
    </row>
    <row r="67" spans="1:16" ht="23.1" customHeight="1">
      <c r="A67" s="180" t="str">
        <f t="shared" si="3"/>
        <v>J6[3부]</v>
      </c>
      <c r="B67" s="57">
        <v>24</v>
      </c>
      <c r="C67" s="60"/>
      <c r="D67" s="57"/>
      <c r="E67" s="61">
        <f t="shared" si="0"/>
        <v>0</v>
      </c>
      <c r="F67" s="8"/>
      <c r="G67" s="8"/>
      <c r="H67" s="8" t="s">
        <v>227</v>
      </c>
      <c r="I67" s="45"/>
      <c r="J67" s="45"/>
      <c r="K67" s="45"/>
      <c r="L67" s="45"/>
      <c r="M67" s="45"/>
      <c r="N67" s="45"/>
      <c r="O67" s="47"/>
      <c r="P67" s="133"/>
    </row>
    <row r="68" spans="1:16" ht="23.1" customHeight="1">
      <c r="A68" s="180" t="str">
        <f t="shared" si="3"/>
        <v>J6[3부]</v>
      </c>
      <c r="B68" s="57">
        <v>25</v>
      </c>
      <c r="C68" s="60"/>
      <c r="D68" s="57"/>
      <c r="E68" s="61">
        <f t="shared" si="0"/>
        <v>0</v>
      </c>
      <c r="F68" s="8"/>
      <c r="G68" s="8"/>
      <c r="H68" s="8" t="s">
        <v>227</v>
      </c>
      <c r="I68" s="45"/>
      <c r="J68" s="45"/>
      <c r="K68" s="45"/>
      <c r="L68" s="45"/>
      <c r="M68" s="45"/>
      <c r="N68" s="45"/>
      <c r="O68" s="47"/>
      <c r="P68" s="133"/>
    </row>
    <row r="69" spans="1:16" ht="23.1" customHeight="1">
      <c r="A69" s="180" t="str">
        <f t="shared" si="3"/>
        <v>J6[3부]</v>
      </c>
      <c r="B69" s="57">
        <v>26</v>
      </c>
      <c r="C69" s="60"/>
      <c r="D69" s="57"/>
      <c r="E69" s="61">
        <f t="shared" si="0"/>
        <v>0</v>
      </c>
      <c r="F69" s="8"/>
      <c r="G69" s="8"/>
      <c r="H69" s="8" t="s">
        <v>227</v>
      </c>
      <c r="I69" s="45"/>
      <c r="J69" s="45"/>
      <c r="K69" s="45"/>
      <c r="L69" s="45"/>
      <c r="M69" s="45"/>
      <c r="N69" s="45"/>
      <c r="O69" s="47"/>
      <c r="P69" s="133"/>
    </row>
    <row r="70" spans="1:16" ht="23.1" customHeight="1">
      <c r="A70" s="180" t="str">
        <f t="shared" si="3"/>
        <v>J6[3부]</v>
      </c>
      <c r="B70" s="57">
        <v>27</v>
      </c>
      <c r="C70" s="60"/>
      <c r="D70" s="57"/>
      <c r="E70" s="61">
        <f t="shared" si="0"/>
        <v>0</v>
      </c>
      <c r="F70" s="8"/>
      <c r="G70" s="8"/>
      <c r="H70" s="8" t="s">
        <v>227</v>
      </c>
      <c r="I70" s="45"/>
      <c r="J70" s="45"/>
      <c r="K70" s="45"/>
      <c r="L70" s="45"/>
      <c r="M70" s="45"/>
      <c r="N70" s="45"/>
      <c r="O70" s="47"/>
      <c r="P70" s="133"/>
    </row>
    <row r="71" spans="1:16" ht="23.1" customHeight="1">
      <c r="A71" s="180" t="str">
        <f t="shared" si="3"/>
        <v>J6[3부]</v>
      </c>
      <c r="B71" s="57">
        <v>28</v>
      </c>
      <c r="C71" s="60"/>
      <c r="D71" s="57"/>
      <c r="E71" s="61">
        <f t="shared" si="0"/>
        <v>0</v>
      </c>
      <c r="F71" s="8"/>
      <c r="G71" s="8"/>
      <c r="H71" s="8" t="s">
        <v>227</v>
      </c>
      <c r="I71" s="45"/>
      <c r="J71" s="45"/>
      <c r="K71" s="45"/>
      <c r="L71" s="45"/>
      <c r="M71" s="45"/>
      <c r="N71" s="45"/>
      <c r="O71" s="47"/>
      <c r="P71" s="133"/>
    </row>
    <row r="72" spans="1:16" ht="23.1" customHeight="1">
      <c r="A72" s="180" t="str">
        <f t="shared" si="3"/>
        <v>J6[3부]</v>
      </c>
      <c r="B72" s="57">
        <v>29</v>
      </c>
      <c r="C72" s="60"/>
      <c r="D72" s="57"/>
      <c r="E72" s="61"/>
      <c r="F72" s="8"/>
      <c r="G72" s="8"/>
      <c r="H72" s="8" t="s">
        <v>227</v>
      </c>
      <c r="I72" s="45"/>
      <c r="J72" s="45"/>
      <c r="K72" s="45"/>
      <c r="L72" s="45"/>
      <c r="M72" s="45"/>
      <c r="N72" s="45"/>
      <c r="O72" s="47"/>
      <c r="P72" s="133"/>
    </row>
    <row r="73" spans="1:16" ht="23.1" customHeight="1">
      <c r="A73" s="180" t="str">
        <f t="shared" si="3"/>
        <v>J6[3부]</v>
      </c>
      <c r="B73" s="57">
        <v>30</v>
      </c>
      <c r="C73" s="60"/>
      <c r="D73" s="57"/>
      <c r="E73" s="61"/>
      <c r="F73" s="8"/>
      <c r="G73" s="8"/>
      <c r="H73" s="8" t="s">
        <v>227</v>
      </c>
      <c r="I73" s="45"/>
      <c r="J73" s="45"/>
      <c r="K73" s="45"/>
      <c r="L73" s="45"/>
      <c r="M73" s="45"/>
      <c r="N73" s="45"/>
      <c r="O73" s="47"/>
      <c r="P73" s="133"/>
    </row>
    <row r="74" spans="1:16" ht="23.1" customHeight="1">
      <c r="A74" s="180" t="str">
        <f t="shared" si="3"/>
        <v>J6[3부]</v>
      </c>
      <c r="B74" s="57">
        <v>31</v>
      </c>
      <c r="C74" s="60"/>
      <c r="D74" s="57"/>
      <c r="E74" s="61"/>
      <c r="F74" s="8"/>
      <c r="G74" s="8"/>
      <c r="H74" s="8" t="s">
        <v>227</v>
      </c>
      <c r="I74" s="45"/>
      <c r="J74" s="45"/>
      <c r="K74" s="45"/>
      <c r="L74" s="45"/>
      <c r="M74" s="45"/>
      <c r="N74" s="45"/>
      <c r="O74" s="47"/>
      <c r="P74" s="133"/>
    </row>
    <row r="75" spans="1:16" ht="23.1" customHeight="1">
      <c r="A75" s="180" t="str">
        <f t="shared" si="3"/>
        <v>J6[3부]</v>
      </c>
      <c r="B75" s="57">
        <v>32</v>
      </c>
      <c r="C75" s="60"/>
      <c r="D75" s="57"/>
      <c r="E75" s="61"/>
      <c r="F75" s="8"/>
      <c r="G75" s="8"/>
      <c r="H75" s="8" t="s">
        <v>227</v>
      </c>
      <c r="I75" s="45"/>
      <c r="J75" s="45"/>
      <c r="K75" s="45"/>
      <c r="L75" s="45"/>
      <c r="M75" s="45"/>
      <c r="N75" s="45"/>
      <c r="O75" s="47"/>
      <c r="P75" s="133"/>
    </row>
    <row r="76" spans="1:16" ht="23.1" customHeight="1">
      <c r="A76" s="180" t="str">
        <f t="shared" si="3"/>
        <v>J6[3부]</v>
      </c>
      <c r="B76" s="57">
        <v>33</v>
      </c>
      <c r="C76" s="60"/>
      <c r="D76" s="57"/>
      <c r="E76" s="61">
        <f t="shared" si="0"/>
        <v>0</v>
      </c>
      <c r="F76" s="8"/>
      <c r="G76" s="8"/>
      <c r="H76" s="8" t="s">
        <v>227</v>
      </c>
      <c r="I76" s="45"/>
      <c r="J76" s="45"/>
      <c r="K76" s="45"/>
      <c r="L76" s="45"/>
      <c r="M76" s="45"/>
      <c r="N76" s="45"/>
      <c r="O76" s="47"/>
      <c r="P76" s="133"/>
    </row>
    <row r="77" spans="1:16" ht="23.1" customHeight="1">
      <c r="A77" s="180" t="str">
        <f t="shared" si="3"/>
        <v>J6[3부]</v>
      </c>
      <c r="B77" s="57">
        <v>34</v>
      </c>
      <c r="C77" s="60"/>
      <c r="D77" s="57"/>
      <c r="E77" s="61">
        <f t="shared" ref="E77:E127" si="4">COUNTIF(I77:O77,"*")</f>
        <v>0</v>
      </c>
      <c r="F77" s="8"/>
      <c r="G77" s="8"/>
      <c r="H77" s="8" t="s">
        <v>227</v>
      </c>
      <c r="I77" s="45"/>
      <c r="J77" s="45"/>
      <c r="K77" s="45"/>
      <c r="L77" s="45"/>
      <c r="M77" s="45"/>
      <c r="N77" s="45"/>
      <c r="O77" s="47"/>
      <c r="P77" s="133"/>
    </row>
    <row r="78" spans="1:16" ht="23.1" customHeight="1">
      <c r="A78" s="180" t="str">
        <f t="shared" si="3"/>
        <v>J6[3부]</v>
      </c>
      <c r="B78" s="57">
        <v>35</v>
      </c>
      <c r="C78" s="60"/>
      <c r="D78" s="57"/>
      <c r="E78" s="61">
        <f t="shared" si="4"/>
        <v>0</v>
      </c>
      <c r="F78" s="8"/>
      <c r="G78" s="8"/>
      <c r="H78" s="8" t="s">
        <v>227</v>
      </c>
      <c r="I78" s="45"/>
      <c r="J78" s="45"/>
      <c r="K78" s="45"/>
      <c r="L78" s="45"/>
      <c r="M78" s="45"/>
      <c r="N78" s="45"/>
      <c r="O78" s="47"/>
      <c r="P78" s="133"/>
    </row>
    <row r="79" spans="1:16" ht="23.1" customHeight="1" thickBot="1">
      <c r="A79" s="180" t="str">
        <f t="shared" si="3"/>
        <v>J6[3부]</v>
      </c>
      <c r="B79" s="129">
        <v>36</v>
      </c>
      <c r="C79" s="128"/>
      <c r="D79" s="129"/>
      <c r="E79" s="154">
        <f t="shared" si="4"/>
        <v>0</v>
      </c>
      <c r="F79" s="130"/>
      <c r="G79" s="130"/>
      <c r="H79" s="130" t="s">
        <v>227</v>
      </c>
      <c r="I79" s="131"/>
      <c r="J79" s="131"/>
      <c r="K79" s="131"/>
      <c r="L79" s="131"/>
      <c r="M79" s="131"/>
      <c r="N79" s="131"/>
      <c r="O79" s="132"/>
      <c r="P79" s="155"/>
    </row>
    <row r="80" spans="1:16" ht="23.1" hidden="1" customHeight="1" thickTop="1">
      <c r="A80" s="191" t="s">
        <v>186</v>
      </c>
      <c r="B80" s="59">
        <v>1</v>
      </c>
      <c r="C80" s="58"/>
      <c r="D80" s="59"/>
      <c r="E80" s="62"/>
      <c r="F80" s="41"/>
      <c r="G80" s="41"/>
      <c r="H80" s="41"/>
      <c r="I80" s="46"/>
      <c r="J80" s="46"/>
      <c r="K80" s="46"/>
      <c r="L80" s="46"/>
      <c r="M80" s="46"/>
      <c r="N80" s="46"/>
      <c r="O80" s="46"/>
      <c r="P80" s="188"/>
    </row>
    <row r="81" spans="1:16" ht="23.1" hidden="1" customHeight="1">
      <c r="A81" s="192" t="str">
        <f>A$80</f>
        <v>J7[4부]</v>
      </c>
      <c r="B81" s="57">
        <v>2</v>
      </c>
      <c r="C81" s="60"/>
      <c r="D81" s="57"/>
      <c r="E81" s="61"/>
      <c r="F81" s="8"/>
      <c r="G81" s="8"/>
      <c r="H81" s="8"/>
      <c r="I81" s="45"/>
      <c r="J81" s="45"/>
      <c r="K81" s="45"/>
      <c r="L81" s="45"/>
      <c r="M81" s="45"/>
      <c r="N81" s="45"/>
      <c r="O81" s="45"/>
      <c r="P81" s="189"/>
    </row>
    <row r="82" spans="1:16" ht="23.1" hidden="1" customHeight="1">
      <c r="A82" s="193" t="str">
        <f t="shared" ref="A82:A91" si="5">A$80</f>
        <v>J7[4부]</v>
      </c>
      <c r="B82" s="57">
        <v>3</v>
      </c>
      <c r="C82" s="60"/>
      <c r="D82" s="57"/>
      <c r="E82" s="61"/>
      <c r="F82" s="8"/>
      <c r="G82" s="8"/>
      <c r="H82" s="8"/>
      <c r="I82" s="45"/>
      <c r="J82" s="45"/>
      <c r="K82" s="45"/>
      <c r="L82" s="45"/>
      <c r="M82" s="45"/>
      <c r="N82" s="45"/>
      <c r="O82" s="45"/>
      <c r="P82" s="189"/>
    </row>
    <row r="83" spans="1:16" ht="23.1" hidden="1" customHeight="1">
      <c r="A83" s="193" t="str">
        <f t="shared" si="5"/>
        <v>J7[4부]</v>
      </c>
      <c r="B83" s="57">
        <v>4</v>
      </c>
      <c r="C83" s="60"/>
      <c r="D83" s="57"/>
      <c r="E83" s="61"/>
      <c r="F83" s="8"/>
      <c r="G83" s="8"/>
      <c r="H83" s="8"/>
      <c r="I83" s="45"/>
      <c r="J83" s="45"/>
      <c r="K83" s="45"/>
      <c r="L83" s="45"/>
      <c r="M83" s="45"/>
      <c r="N83" s="45"/>
      <c r="O83" s="45"/>
      <c r="P83" s="189"/>
    </row>
    <row r="84" spans="1:16" ht="23.1" hidden="1" customHeight="1">
      <c r="A84" s="193" t="str">
        <f t="shared" si="5"/>
        <v>J7[4부]</v>
      </c>
      <c r="B84" s="57">
        <v>5</v>
      </c>
      <c r="C84" s="60"/>
      <c r="D84" s="57"/>
      <c r="E84" s="61"/>
      <c r="F84" s="8"/>
      <c r="G84" s="8"/>
      <c r="H84" s="8"/>
      <c r="I84" s="45"/>
      <c r="J84" s="45"/>
      <c r="K84" s="45"/>
      <c r="L84" s="45"/>
      <c r="M84" s="45"/>
      <c r="N84" s="45"/>
      <c r="O84" s="45"/>
      <c r="P84" s="189"/>
    </row>
    <row r="85" spans="1:16" ht="23.1" hidden="1" customHeight="1">
      <c r="A85" s="193" t="str">
        <f t="shared" si="5"/>
        <v>J7[4부]</v>
      </c>
      <c r="B85" s="57">
        <v>6</v>
      </c>
      <c r="C85" s="60"/>
      <c r="D85" s="57"/>
      <c r="E85" s="61"/>
      <c r="F85" s="8"/>
      <c r="G85" s="8"/>
      <c r="H85" s="8"/>
      <c r="I85" s="45"/>
      <c r="J85" s="45"/>
      <c r="K85" s="45"/>
      <c r="L85" s="45"/>
      <c r="M85" s="45"/>
      <c r="N85" s="45"/>
      <c r="O85" s="45"/>
      <c r="P85" s="189"/>
    </row>
    <row r="86" spans="1:16" ht="23.1" hidden="1" customHeight="1">
      <c r="A86" s="193" t="str">
        <f t="shared" si="5"/>
        <v>J7[4부]</v>
      </c>
      <c r="B86" s="57">
        <v>7</v>
      </c>
      <c r="C86" s="60"/>
      <c r="D86" s="57"/>
      <c r="E86" s="61"/>
      <c r="F86" s="8"/>
      <c r="G86" s="8"/>
      <c r="H86" s="8"/>
      <c r="I86" s="45"/>
      <c r="J86" s="45"/>
      <c r="K86" s="45"/>
      <c r="L86" s="45"/>
      <c r="M86" s="45"/>
      <c r="N86" s="45"/>
      <c r="O86" s="45"/>
      <c r="P86" s="189"/>
    </row>
    <row r="87" spans="1:16" ht="23.1" hidden="1" customHeight="1">
      <c r="A87" s="193" t="str">
        <f t="shared" si="5"/>
        <v>J7[4부]</v>
      </c>
      <c r="B87" s="57">
        <v>8</v>
      </c>
      <c r="C87" s="60"/>
      <c r="D87" s="57"/>
      <c r="E87" s="61"/>
      <c r="F87" s="8"/>
      <c r="G87" s="8"/>
      <c r="H87" s="8"/>
      <c r="I87" s="45"/>
      <c r="J87" s="45"/>
      <c r="K87" s="45"/>
      <c r="L87" s="45"/>
      <c r="M87" s="45"/>
      <c r="N87" s="45"/>
      <c r="O87" s="45"/>
      <c r="P87" s="189"/>
    </row>
    <row r="88" spans="1:16" ht="23.1" hidden="1" customHeight="1">
      <c r="A88" s="193" t="str">
        <f t="shared" si="5"/>
        <v>J7[4부]</v>
      </c>
      <c r="B88" s="57">
        <v>9</v>
      </c>
      <c r="C88" s="60"/>
      <c r="D88" s="57"/>
      <c r="E88" s="61"/>
      <c r="F88" s="8"/>
      <c r="G88" s="8"/>
      <c r="H88" s="8"/>
      <c r="I88" s="45"/>
      <c r="J88" s="45"/>
      <c r="K88" s="45"/>
      <c r="L88" s="45"/>
      <c r="M88" s="45"/>
      <c r="N88" s="45"/>
      <c r="O88" s="45"/>
      <c r="P88" s="189"/>
    </row>
    <row r="89" spans="1:16" ht="23.1" hidden="1" customHeight="1">
      <c r="A89" s="193" t="str">
        <f t="shared" si="5"/>
        <v>J7[4부]</v>
      </c>
      <c r="B89" s="57">
        <v>10</v>
      </c>
      <c r="C89" s="60"/>
      <c r="D89" s="57"/>
      <c r="E89" s="61"/>
      <c r="F89" s="8"/>
      <c r="G89" s="8"/>
      <c r="H89" s="8"/>
      <c r="I89" s="45"/>
      <c r="J89" s="45"/>
      <c r="K89" s="45"/>
      <c r="L89" s="45"/>
      <c r="M89" s="45"/>
      <c r="N89" s="45"/>
      <c r="O89" s="45"/>
      <c r="P89" s="189"/>
    </row>
    <row r="90" spans="1:16" ht="23.1" hidden="1" customHeight="1">
      <c r="A90" s="193" t="str">
        <f t="shared" si="5"/>
        <v>J7[4부]</v>
      </c>
      <c r="B90" s="57">
        <v>11</v>
      </c>
      <c r="C90" s="60"/>
      <c r="D90" s="57"/>
      <c r="E90" s="61"/>
      <c r="F90" s="8"/>
      <c r="G90" s="8"/>
      <c r="H90" s="8"/>
      <c r="I90" s="45"/>
      <c r="J90" s="45"/>
      <c r="K90" s="45"/>
      <c r="L90" s="45"/>
      <c r="M90" s="45"/>
      <c r="N90" s="45"/>
      <c r="O90" s="45"/>
      <c r="P90" s="189"/>
    </row>
    <row r="91" spans="1:16" ht="23.1" hidden="1" customHeight="1" thickBot="1">
      <c r="A91" s="194" t="str">
        <f t="shared" si="5"/>
        <v>J7[4부]</v>
      </c>
      <c r="B91" s="140">
        <v>12</v>
      </c>
      <c r="C91" s="139"/>
      <c r="D91" s="140"/>
      <c r="E91" s="141"/>
      <c r="F91" s="142"/>
      <c r="G91" s="142"/>
      <c r="H91" s="142"/>
      <c r="I91" s="143"/>
      <c r="J91" s="143"/>
      <c r="K91" s="143"/>
      <c r="L91" s="143"/>
      <c r="M91" s="143"/>
      <c r="N91" s="143"/>
      <c r="O91" s="143"/>
      <c r="P91" s="190"/>
    </row>
    <row r="92" spans="1:16" ht="23.1" customHeight="1" thickTop="1">
      <c r="A92" s="170" t="s">
        <v>188</v>
      </c>
      <c r="B92" s="59">
        <v>1</v>
      </c>
      <c r="C92" s="58" t="s">
        <v>380</v>
      </c>
      <c r="D92" s="59" t="s">
        <v>454</v>
      </c>
      <c r="E92" s="62">
        <f t="shared" si="4"/>
        <v>6</v>
      </c>
      <c r="F92" s="41"/>
      <c r="G92" s="41"/>
      <c r="H92" s="41" t="s">
        <v>230</v>
      </c>
      <c r="I92" s="46" t="s">
        <v>447</v>
      </c>
      <c r="J92" s="46" t="s">
        <v>448</v>
      </c>
      <c r="K92" s="46" t="s">
        <v>417</v>
      </c>
      <c r="L92" s="46" t="s">
        <v>418</v>
      </c>
      <c r="M92" s="46" t="s">
        <v>449</v>
      </c>
      <c r="N92" s="46" t="s">
        <v>420</v>
      </c>
      <c r="O92" s="48"/>
      <c r="P92" s="134"/>
    </row>
    <row r="93" spans="1:16" ht="23.1" customHeight="1">
      <c r="A93" s="186" t="str">
        <f>A$92</f>
        <v>50대부</v>
      </c>
      <c r="B93" s="148">
        <v>2</v>
      </c>
      <c r="C93" s="149" t="s">
        <v>445</v>
      </c>
      <c r="D93" s="148" t="s">
        <v>438</v>
      </c>
      <c r="E93" s="150">
        <f t="shared" si="4"/>
        <v>4</v>
      </c>
      <c r="F93" s="151" t="s">
        <v>317</v>
      </c>
      <c r="G93" s="151" t="s">
        <v>318</v>
      </c>
      <c r="H93" s="151" t="s">
        <v>229</v>
      </c>
      <c r="I93" s="152" t="s">
        <v>321</v>
      </c>
      <c r="J93" s="152" t="s">
        <v>322</v>
      </c>
      <c r="K93" s="152" t="s">
        <v>323</v>
      </c>
      <c r="L93" s="152" t="s">
        <v>324</v>
      </c>
      <c r="M93" s="152"/>
      <c r="N93" s="152"/>
      <c r="O93" s="153"/>
      <c r="P93" s="156"/>
    </row>
    <row r="94" spans="1:16" ht="23.1" customHeight="1">
      <c r="A94" s="186" t="str">
        <f t="shared" ref="A94:A103" si="6">A$92</f>
        <v>50대부</v>
      </c>
      <c r="B94" s="148">
        <v>3</v>
      </c>
      <c r="C94" s="149" t="s">
        <v>314</v>
      </c>
      <c r="D94" s="148" t="s">
        <v>313</v>
      </c>
      <c r="E94" s="150">
        <f t="shared" si="4"/>
        <v>5</v>
      </c>
      <c r="F94" s="151"/>
      <c r="G94" s="151"/>
      <c r="H94" s="151" t="s">
        <v>229</v>
      </c>
      <c r="I94" s="152" t="s">
        <v>325</v>
      </c>
      <c r="J94" s="152" t="s">
        <v>326</v>
      </c>
      <c r="K94" s="152" t="s">
        <v>327</v>
      </c>
      <c r="L94" s="152" t="s">
        <v>328</v>
      </c>
      <c r="M94" s="152" t="s">
        <v>329</v>
      </c>
      <c r="N94" s="152"/>
      <c r="O94" s="153"/>
      <c r="P94" s="156"/>
    </row>
    <row r="95" spans="1:16" ht="23.1" customHeight="1">
      <c r="A95" s="186" t="str">
        <f t="shared" si="6"/>
        <v>50대부</v>
      </c>
      <c r="B95" s="148">
        <v>4</v>
      </c>
      <c r="C95" s="149" t="s">
        <v>315</v>
      </c>
      <c r="D95" s="148" t="s">
        <v>455</v>
      </c>
      <c r="E95" s="150">
        <f t="shared" si="4"/>
        <v>5</v>
      </c>
      <c r="F95" s="151" t="s">
        <v>319</v>
      </c>
      <c r="G95" s="151" t="s">
        <v>320</v>
      </c>
      <c r="H95" s="151" t="s">
        <v>229</v>
      </c>
      <c r="I95" s="152" t="s">
        <v>330</v>
      </c>
      <c r="J95" s="152" t="s">
        <v>331</v>
      </c>
      <c r="K95" s="152" t="s">
        <v>332</v>
      </c>
      <c r="L95" s="152" t="s">
        <v>333</v>
      </c>
      <c r="M95" s="152" t="s">
        <v>334</v>
      </c>
      <c r="N95" s="152"/>
      <c r="O95" s="153"/>
      <c r="P95" s="156"/>
    </row>
    <row r="96" spans="1:16" ht="23.1" customHeight="1">
      <c r="A96" s="186" t="str">
        <f t="shared" si="6"/>
        <v>50대부</v>
      </c>
      <c r="B96" s="148">
        <v>5</v>
      </c>
      <c r="C96" s="149" t="s">
        <v>446</v>
      </c>
      <c r="D96" s="148" t="s">
        <v>456</v>
      </c>
      <c r="E96" s="150">
        <f t="shared" si="4"/>
        <v>4</v>
      </c>
      <c r="F96" s="151"/>
      <c r="G96" s="151"/>
      <c r="H96" s="151" t="s">
        <v>229</v>
      </c>
      <c r="I96" s="152" t="s">
        <v>450</v>
      </c>
      <c r="J96" s="152" t="s">
        <v>451</v>
      </c>
      <c r="K96" s="152" t="s">
        <v>452</v>
      </c>
      <c r="L96" s="152" t="s">
        <v>453</v>
      </c>
      <c r="M96" s="152"/>
      <c r="N96" s="152"/>
      <c r="O96" s="153"/>
      <c r="P96" s="156"/>
    </row>
    <row r="97" spans="1:16" ht="23.1" customHeight="1">
      <c r="A97" s="186" t="str">
        <f t="shared" si="6"/>
        <v>50대부</v>
      </c>
      <c r="B97" s="148">
        <v>6</v>
      </c>
      <c r="C97" s="149" t="s">
        <v>234</v>
      </c>
      <c r="D97" s="148" t="s">
        <v>457</v>
      </c>
      <c r="E97" s="150">
        <f t="shared" si="4"/>
        <v>5</v>
      </c>
      <c r="F97" s="151"/>
      <c r="G97" s="151"/>
      <c r="H97" s="151" t="s">
        <v>229</v>
      </c>
      <c r="I97" s="152" t="s">
        <v>250</v>
      </c>
      <c r="J97" s="152" t="s">
        <v>335</v>
      </c>
      <c r="K97" s="152" t="s">
        <v>336</v>
      </c>
      <c r="L97" s="152" t="s">
        <v>298</v>
      </c>
      <c r="M97" s="152" t="s">
        <v>301</v>
      </c>
      <c r="N97" s="152"/>
      <c r="O97" s="153"/>
      <c r="P97" s="156"/>
    </row>
    <row r="98" spans="1:16" ht="23.1" customHeight="1">
      <c r="A98" s="186" t="str">
        <f t="shared" si="6"/>
        <v>50대부</v>
      </c>
      <c r="B98" s="148">
        <v>7</v>
      </c>
      <c r="C98" s="149" t="s">
        <v>316</v>
      </c>
      <c r="D98" s="148" t="s">
        <v>458</v>
      </c>
      <c r="E98" s="150">
        <f t="shared" si="4"/>
        <v>7</v>
      </c>
      <c r="F98" s="151"/>
      <c r="G98" s="151"/>
      <c r="H98" s="151" t="s">
        <v>229</v>
      </c>
      <c r="I98" s="152" t="s">
        <v>337</v>
      </c>
      <c r="J98" s="152" t="s">
        <v>338</v>
      </c>
      <c r="K98" s="152" t="s">
        <v>339</v>
      </c>
      <c r="L98" s="152" t="s">
        <v>340</v>
      </c>
      <c r="M98" s="152" t="s">
        <v>341</v>
      </c>
      <c r="N98" s="152" t="s">
        <v>342</v>
      </c>
      <c r="O98" s="153" t="s">
        <v>343</v>
      </c>
      <c r="P98" s="156"/>
    </row>
    <row r="99" spans="1:16" ht="23.1" customHeight="1">
      <c r="A99" s="186" t="str">
        <f t="shared" si="6"/>
        <v>50대부</v>
      </c>
      <c r="B99" s="148">
        <v>8</v>
      </c>
      <c r="C99" s="149"/>
      <c r="D99" s="148"/>
      <c r="E99" s="150">
        <f t="shared" si="4"/>
        <v>0</v>
      </c>
      <c r="F99" s="151"/>
      <c r="G99" s="151"/>
      <c r="H99" s="151" t="s">
        <v>229</v>
      </c>
      <c r="I99" s="152"/>
      <c r="J99" s="152"/>
      <c r="K99" s="152"/>
      <c r="L99" s="152"/>
      <c r="M99" s="152"/>
      <c r="N99" s="152"/>
      <c r="O99" s="153"/>
      <c r="P99" s="156"/>
    </row>
    <row r="100" spans="1:16" ht="23.1" customHeight="1">
      <c r="A100" s="186" t="str">
        <f t="shared" si="6"/>
        <v>50대부</v>
      </c>
      <c r="B100" s="148">
        <v>9</v>
      </c>
      <c r="C100" s="149"/>
      <c r="D100" s="148"/>
      <c r="E100" s="150">
        <f t="shared" si="4"/>
        <v>0</v>
      </c>
      <c r="F100" s="151"/>
      <c r="G100" s="151"/>
      <c r="H100" s="151" t="s">
        <v>229</v>
      </c>
      <c r="I100" s="152"/>
      <c r="J100" s="152"/>
      <c r="K100" s="152"/>
      <c r="L100" s="152"/>
      <c r="M100" s="152"/>
      <c r="N100" s="152"/>
      <c r="O100" s="153"/>
      <c r="P100" s="156"/>
    </row>
    <row r="101" spans="1:16" ht="23.1" customHeight="1">
      <c r="A101" s="186" t="str">
        <f t="shared" si="6"/>
        <v>50대부</v>
      </c>
      <c r="B101" s="148">
        <v>10</v>
      </c>
      <c r="C101" s="149"/>
      <c r="D101" s="148"/>
      <c r="E101" s="150">
        <f t="shared" si="4"/>
        <v>0</v>
      </c>
      <c r="F101" s="151"/>
      <c r="G101" s="151"/>
      <c r="H101" s="151" t="s">
        <v>229</v>
      </c>
      <c r="I101" s="152"/>
      <c r="J101" s="152"/>
      <c r="K101" s="152"/>
      <c r="L101" s="152"/>
      <c r="M101" s="152"/>
      <c r="N101" s="152"/>
      <c r="O101" s="153"/>
      <c r="P101" s="156"/>
    </row>
    <row r="102" spans="1:16" ht="23.1" customHeight="1">
      <c r="A102" s="186" t="str">
        <f t="shared" si="6"/>
        <v>50대부</v>
      </c>
      <c r="B102" s="148">
        <v>11</v>
      </c>
      <c r="C102" s="149"/>
      <c r="D102" s="148"/>
      <c r="E102" s="150">
        <f t="shared" si="4"/>
        <v>0</v>
      </c>
      <c r="F102" s="151"/>
      <c r="G102" s="151"/>
      <c r="H102" s="151" t="s">
        <v>229</v>
      </c>
      <c r="I102" s="152"/>
      <c r="J102" s="152"/>
      <c r="K102" s="152"/>
      <c r="L102" s="152"/>
      <c r="M102" s="152"/>
      <c r="N102" s="152"/>
      <c r="O102" s="153"/>
      <c r="P102" s="156"/>
    </row>
    <row r="103" spans="1:16" ht="23.1" customHeight="1" thickBot="1">
      <c r="A103" s="187" t="str">
        <f t="shared" si="6"/>
        <v>50대부</v>
      </c>
      <c r="B103" s="157">
        <v>12</v>
      </c>
      <c r="C103" s="158"/>
      <c r="D103" s="157"/>
      <c r="E103" s="159">
        <f t="shared" si="4"/>
        <v>0</v>
      </c>
      <c r="F103" s="160"/>
      <c r="G103" s="160"/>
      <c r="H103" s="160" t="s">
        <v>229</v>
      </c>
      <c r="I103" s="161"/>
      <c r="J103" s="161"/>
      <c r="K103" s="161"/>
      <c r="L103" s="161"/>
      <c r="M103" s="161"/>
      <c r="N103" s="161"/>
      <c r="O103" s="162"/>
      <c r="P103" s="163"/>
    </row>
    <row r="104" spans="1:16" ht="23.1" customHeight="1" thickTop="1">
      <c r="A104" s="183" t="s">
        <v>185</v>
      </c>
      <c r="B104" s="164">
        <v>1</v>
      </c>
      <c r="C104" s="58" t="s">
        <v>344</v>
      </c>
      <c r="D104" s="59" t="s">
        <v>352</v>
      </c>
      <c r="E104" s="62">
        <f t="shared" si="4"/>
        <v>5</v>
      </c>
      <c r="F104" s="41" t="s">
        <v>345</v>
      </c>
      <c r="G104" s="41" t="s">
        <v>346</v>
      </c>
      <c r="H104" s="41" t="s">
        <v>229</v>
      </c>
      <c r="I104" s="46" t="s">
        <v>347</v>
      </c>
      <c r="J104" s="46" t="s">
        <v>348</v>
      </c>
      <c r="K104" s="46" t="s">
        <v>349</v>
      </c>
      <c r="L104" s="46" t="s">
        <v>350</v>
      </c>
      <c r="M104" s="46" t="s">
        <v>351</v>
      </c>
      <c r="N104" s="46"/>
      <c r="O104" s="48"/>
      <c r="P104" s="134"/>
    </row>
    <row r="105" spans="1:16" ht="23.1" customHeight="1">
      <c r="A105" s="184" t="str">
        <f>A$104</f>
        <v>60대부</v>
      </c>
      <c r="B105" s="165">
        <v>2</v>
      </c>
      <c r="C105" s="60"/>
      <c r="D105" s="57"/>
      <c r="E105" s="61">
        <f t="shared" si="4"/>
        <v>0</v>
      </c>
      <c r="F105" s="8"/>
      <c r="G105" s="8"/>
      <c r="H105" s="8" t="s">
        <v>229</v>
      </c>
      <c r="I105" s="45"/>
      <c r="J105" s="45"/>
      <c r="K105" s="45"/>
      <c r="L105" s="45"/>
      <c r="M105" s="45"/>
      <c r="N105" s="45"/>
      <c r="O105" s="47"/>
      <c r="P105" s="135"/>
    </row>
    <row r="106" spans="1:16" ht="23.1" customHeight="1">
      <c r="A106" s="184" t="str">
        <f t="shared" ref="A106:A115" si="7">A$104</f>
        <v>60대부</v>
      </c>
      <c r="B106" s="165">
        <v>3</v>
      </c>
      <c r="C106" s="60"/>
      <c r="D106" s="57"/>
      <c r="E106" s="61">
        <f t="shared" si="4"/>
        <v>0</v>
      </c>
      <c r="F106" s="8"/>
      <c r="G106" s="8"/>
      <c r="H106" s="8" t="s">
        <v>229</v>
      </c>
      <c r="I106" s="45"/>
      <c r="J106" s="45"/>
      <c r="K106" s="45"/>
      <c r="L106" s="45"/>
      <c r="M106" s="45"/>
      <c r="N106" s="45"/>
      <c r="O106" s="47"/>
      <c r="P106" s="135"/>
    </row>
    <row r="107" spans="1:16" ht="23.1" customHeight="1">
      <c r="A107" s="184" t="str">
        <f t="shared" si="7"/>
        <v>60대부</v>
      </c>
      <c r="B107" s="165">
        <v>4</v>
      </c>
      <c r="C107" s="60"/>
      <c r="D107" s="57"/>
      <c r="E107" s="61">
        <f t="shared" si="4"/>
        <v>0</v>
      </c>
      <c r="F107" s="8"/>
      <c r="G107" s="8"/>
      <c r="H107" s="8" t="s">
        <v>229</v>
      </c>
      <c r="I107" s="45"/>
      <c r="J107" s="45"/>
      <c r="K107" s="45"/>
      <c r="L107" s="45"/>
      <c r="M107" s="45"/>
      <c r="N107" s="45"/>
      <c r="O107" s="47"/>
      <c r="P107" s="135"/>
    </row>
    <row r="108" spans="1:16" ht="23.1" customHeight="1">
      <c r="A108" s="184" t="str">
        <f t="shared" si="7"/>
        <v>60대부</v>
      </c>
      <c r="B108" s="165">
        <v>5</v>
      </c>
      <c r="C108" s="60"/>
      <c r="D108" s="57"/>
      <c r="E108" s="61">
        <f t="shared" si="4"/>
        <v>0</v>
      </c>
      <c r="F108" s="8"/>
      <c r="G108" s="8"/>
      <c r="H108" s="8" t="s">
        <v>229</v>
      </c>
      <c r="I108" s="45"/>
      <c r="J108" s="45"/>
      <c r="K108" s="45"/>
      <c r="L108" s="45"/>
      <c r="M108" s="45"/>
      <c r="N108" s="45"/>
      <c r="O108" s="47"/>
      <c r="P108" s="135"/>
    </row>
    <row r="109" spans="1:16" ht="23.1" customHeight="1">
      <c r="A109" s="184" t="str">
        <f t="shared" si="7"/>
        <v>60대부</v>
      </c>
      <c r="B109" s="165">
        <v>6</v>
      </c>
      <c r="C109" s="60"/>
      <c r="D109" s="57"/>
      <c r="E109" s="61">
        <f t="shared" si="4"/>
        <v>0</v>
      </c>
      <c r="F109" s="8"/>
      <c r="G109" s="8"/>
      <c r="H109" s="8" t="s">
        <v>229</v>
      </c>
      <c r="I109" s="45"/>
      <c r="J109" s="45"/>
      <c r="K109" s="45"/>
      <c r="L109" s="45"/>
      <c r="M109" s="45"/>
      <c r="N109" s="45"/>
      <c r="O109" s="47"/>
      <c r="P109" s="135"/>
    </row>
    <row r="110" spans="1:16" ht="23.1" customHeight="1">
      <c r="A110" s="184" t="str">
        <f t="shared" si="7"/>
        <v>60대부</v>
      </c>
      <c r="B110" s="165">
        <v>7</v>
      </c>
      <c r="C110" s="128"/>
      <c r="D110" s="129"/>
      <c r="E110" s="61">
        <f t="shared" si="4"/>
        <v>0</v>
      </c>
      <c r="F110" s="130"/>
      <c r="G110" s="130"/>
      <c r="H110" s="8" t="s">
        <v>229</v>
      </c>
      <c r="I110" s="131"/>
      <c r="J110" s="131"/>
      <c r="K110" s="131"/>
      <c r="L110" s="131"/>
      <c r="M110" s="131"/>
      <c r="N110" s="131"/>
      <c r="O110" s="132"/>
      <c r="P110" s="136"/>
    </row>
    <row r="111" spans="1:16" ht="23.1" customHeight="1">
      <c r="A111" s="184" t="str">
        <f t="shared" si="7"/>
        <v>60대부</v>
      </c>
      <c r="B111" s="165">
        <v>8</v>
      </c>
      <c r="C111" s="128"/>
      <c r="D111" s="129"/>
      <c r="E111" s="61">
        <f t="shared" si="4"/>
        <v>0</v>
      </c>
      <c r="F111" s="130"/>
      <c r="G111" s="130"/>
      <c r="H111" s="8" t="s">
        <v>229</v>
      </c>
      <c r="I111" s="131"/>
      <c r="J111" s="131"/>
      <c r="K111" s="131"/>
      <c r="L111" s="131"/>
      <c r="M111" s="131"/>
      <c r="N111" s="131"/>
      <c r="O111" s="132"/>
      <c r="P111" s="136"/>
    </row>
    <row r="112" spans="1:16" ht="23.1" customHeight="1">
      <c r="A112" s="184" t="str">
        <f t="shared" si="7"/>
        <v>60대부</v>
      </c>
      <c r="B112" s="165">
        <v>9</v>
      </c>
      <c r="C112" s="128"/>
      <c r="D112" s="129"/>
      <c r="E112" s="61">
        <f t="shared" si="4"/>
        <v>0</v>
      </c>
      <c r="F112" s="130"/>
      <c r="G112" s="130"/>
      <c r="H112" s="8" t="s">
        <v>229</v>
      </c>
      <c r="I112" s="131"/>
      <c r="J112" s="131"/>
      <c r="K112" s="131"/>
      <c r="L112" s="131"/>
      <c r="M112" s="131"/>
      <c r="N112" s="131"/>
      <c r="O112" s="132"/>
      <c r="P112" s="136"/>
    </row>
    <row r="113" spans="1:16" ht="23.1" customHeight="1">
      <c r="A113" s="184" t="str">
        <f t="shared" si="7"/>
        <v>60대부</v>
      </c>
      <c r="B113" s="165">
        <v>10</v>
      </c>
      <c r="C113" s="128"/>
      <c r="D113" s="129"/>
      <c r="E113" s="61">
        <f t="shared" si="4"/>
        <v>0</v>
      </c>
      <c r="F113" s="130"/>
      <c r="G113" s="130"/>
      <c r="H113" s="8" t="s">
        <v>229</v>
      </c>
      <c r="I113" s="131"/>
      <c r="J113" s="131"/>
      <c r="K113" s="131"/>
      <c r="L113" s="131"/>
      <c r="M113" s="131"/>
      <c r="N113" s="131"/>
      <c r="O113" s="132"/>
      <c r="P113" s="136"/>
    </row>
    <row r="114" spans="1:16" ht="23.1" customHeight="1">
      <c r="A114" s="184" t="str">
        <f t="shared" si="7"/>
        <v>60대부</v>
      </c>
      <c r="B114" s="165">
        <v>11</v>
      </c>
      <c r="C114" s="128"/>
      <c r="D114" s="129"/>
      <c r="E114" s="61">
        <f t="shared" si="4"/>
        <v>0</v>
      </c>
      <c r="F114" s="130"/>
      <c r="G114" s="130"/>
      <c r="H114" s="8" t="s">
        <v>229</v>
      </c>
      <c r="I114" s="131"/>
      <c r="J114" s="131"/>
      <c r="K114" s="131"/>
      <c r="L114" s="131"/>
      <c r="M114" s="131"/>
      <c r="N114" s="131"/>
      <c r="O114" s="132"/>
      <c r="P114" s="136"/>
    </row>
    <row r="115" spans="1:16" ht="23.1" customHeight="1" thickBot="1">
      <c r="A115" s="185" t="str">
        <f t="shared" si="7"/>
        <v>60대부</v>
      </c>
      <c r="B115" s="166">
        <v>12</v>
      </c>
      <c r="C115" s="139"/>
      <c r="D115" s="140"/>
      <c r="E115" s="141">
        <f t="shared" si="4"/>
        <v>0</v>
      </c>
      <c r="F115" s="142"/>
      <c r="G115" s="142"/>
      <c r="H115" s="142" t="s">
        <v>229</v>
      </c>
      <c r="I115" s="143"/>
      <c r="J115" s="143"/>
      <c r="K115" s="143"/>
      <c r="L115" s="143"/>
      <c r="M115" s="143"/>
      <c r="N115" s="143"/>
      <c r="O115" s="144"/>
      <c r="P115" s="145"/>
    </row>
    <row r="116" spans="1:16" ht="23.1" customHeight="1" thickTop="1">
      <c r="A116" s="170" t="s">
        <v>189</v>
      </c>
      <c r="B116" s="59">
        <v>1</v>
      </c>
      <c r="C116" s="58" t="s">
        <v>353</v>
      </c>
      <c r="D116" s="59" t="s">
        <v>313</v>
      </c>
      <c r="E116" s="62">
        <f t="shared" si="4"/>
        <v>6</v>
      </c>
      <c r="F116" s="41"/>
      <c r="G116" s="41"/>
      <c r="H116" s="41" t="s">
        <v>229</v>
      </c>
      <c r="I116" s="46" t="s">
        <v>264</v>
      </c>
      <c r="J116" s="46" t="s">
        <v>265</v>
      </c>
      <c r="K116" s="46" t="s">
        <v>359</v>
      </c>
      <c r="L116" s="46" t="s">
        <v>360</v>
      </c>
      <c r="M116" s="46" t="s">
        <v>361</v>
      </c>
      <c r="N116" s="46" t="s">
        <v>268</v>
      </c>
      <c r="O116" s="48"/>
      <c r="P116" s="134"/>
    </row>
    <row r="117" spans="1:16" ht="23.1" customHeight="1">
      <c r="A117" s="181" t="str">
        <f>A$116</f>
        <v>관내부</v>
      </c>
      <c r="B117" s="148">
        <v>2</v>
      </c>
      <c r="C117" s="149" t="s">
        <v>354</v>
      </c>
      <c r="D117" s="148" t="s">
        <v>313</v>
      </c>
      <c r="E117" s="150">
        <f t="shared" si="4"/>
        <v>4</v>
      </c>
      <c r="F117" s="151"/>
      <c r="G117" s="151"/>
      <c r="H117" s="151" t="s">
        <v>229</v>
      </c>
      <c r="I117" s="152" t="s">
        <v>362</v>
      </c>
      <c r="J117" s="152" t="s">
        <v>363</v>
      </c>
      <c r="K117" s="152" t="s">
        <v>364</v>
      </c>
      <c r="L117" s="152" t="s">
        <v>365</v>
      </c>
      <c r="M117" s="152"/>
      <c r="N117" s="152"/>
      <c r="O117" s="153"/>
      <c r="P117" s="156"/>
    </row>
    <row r="118" spans="1:16" ht="23.1" customHeight="1">
      <c r="A118" s="181" t="str">
        <f t="shared" ref="A118:A127" si="8">A$116</f>
        <v>관내부</v>
      </c>
      <c r="B118" s="148">
        <v>3</v>
      </c>
      <c r="C118" s="149" t="s">
        <v>355</v>
      </c>
      <c r="D118" s="148" t="s">
        <v>313</v>
      </c>
      <c r="E118" s="150">
        <f t="shared" si="4"/>
        <v>4</v>
      </c>
      <c r="F118" s="151"/>
      <c r="G118" s="151"/>
      <c r="H118" s="151" t="s">
        <v>229</v>
      </c>
      <c r="I118" s="152" t="s">
        <v>366</v>
      </c>
      <c r="J118" s="152" t="s">
        <v>367</v>
      </c>
      <c r="K118" s="152" t="s">
        <v>368</v>
      </c>
      <c r="L118" s="152" t="s">
        <v>369</v>
      </c>
      <c r="M118" s="152"/>
      <c r="N118" s="152"/>
      <c r="O118" s="153"/>
      <c r="P118" s="156"/>
    </row>
    <row r="119" spans="1:16" ht="23.1" customHeight="1">
      <c r="A119" s="181" t="str">
        <f t="shared" si="8"/>
        <v>관내부</v>
      </c>
      <c r="B119" s="148">
        <v>4</v>
      </c>
      <c r="C119" s="149" t="s">
        <v>459</v>
      </c>
      <c r="D119" s="148" t="s">
        <v>313</v>
      </c>
      <c r="E119" s="150">
        <f t="shared" si="4"/>
        <v>4</v>
      </c>
      <c r="F119" s="151"/>
      <c r="G119" s="151"/>
      <c r="H119" s="151" t="s">
        <v>229</v>
      </c>
      <c r="I119" s="152" t="s">
        <v>465</v>
      </c>
      <c r="J119" s="152" t="s">
        <v>466</v>
      </c>
      <c r="K119" s="152" t="s">
        <v>467</v>
      </c>
      <c r="L119" s="152" t="s">
        <v>468</v>
      </c>
      <c r="M119" s="152"/>
      <c r="N119" s="152"/>
      <c r="O119" s="153"/>
      <c r="P119" s="156"/>
    </row>
    <row r="120" spans="1:16" ht="23.1" customHeight="1">
      <c r="A120" s="181" t="str">
        <f t="shared" si="8"/>
        <v>관내부</v>
      </c>
      <c r="B120" s="148">
        <v>5</v>
      </c>
      <c r="C120" s="149" t="s">
        <v>460</v>
      </c>
      <c r="D120" s="148" t="s">
        <v>313</v>
      </c>
      <c r="E120" s="150">
        <f t="shared" si="4"/>
        <v>5</v>
      </c>
      <c r="F120" s="151"/>
      <c r="G120" s="151"/>
      <c r="H120" s="151" t="s">
        <v>229</v>
      </c>
      <c r="I120" s="152" t="s">
        <v>469</v>
      </c>
      <c r="J120" s="152" t="s">
        <v>470</v>
      </c>
      <c r="K120" s="152" t="s">
        <v>471</v>
      </c>
      <c r="L120" s="152" t="s">
        <v>472</v>
      </c>
      <c r="M120" s="152" t="s">
        <v>473</v>
      </c>
      <c r="N120" s="152"/>
      <c r="O120" s="153"/>
      <c r="P120" s="156"/>
    </row>
    <row r="121" spans="1:16" ht="23.1" customHeight="1">
      <c r="A121" s="181" t="str">
        <f t="shared" si="8"/>
        <v>관내부</v>
      </c>
      <c r="B121" s="148">
        <v>6</v>
      </c>
      <c r="C121" s="149" t="s">
        <v>461</v>
      </c>
      <c r="D121" s="148" t="s">
        <v>313</v>
      </c>
      <c r="E121" s="150">
        <f t="shared" si="4"/>
        <v>5</v>
      </c>
      <c r="F121" s="151"/>
      <c r="G121" s="151"/>
      <c r="H121" s="151" t="s">
        <v>229</v>
      </c>
      <c r="I121" s="152" t="s">
        <v>474</v>
      </c>
      <c r="J121" s="152" t="s">
        <v>475</v>
      </c>
      <c r="K121" s="152" t="s">
        <v>476</v>
      </c>
      <c r="L121" s="152" t="s">
        <v>477</v>
      </c>
      <c r="M121" s="152" t="s">
        <v>478</v>
      </c>
      <c r="N121" s="152"/>
      <c r="O121" s="153"/>
      <c r="P121" s="156"/>
    </row>
    <row r="122" spans="1:16" ht="23.1" customHeight="1">
      <c r="A122" s="181" t="str">
        <f t="shared" si="8"/>
        <v>관내부</v>
      </c>
      <c r="B122" s="148">
        <v>7</v>
      </c>
      <c r="C122" s="149" t="s">
        <v>462</v>
      </c>
      <c r="D122" s="148" t="s">
        <v>440</v>
      </c>
      <c r="E122" s="150">
        <f t="shared" si="4"/>
        <v>6</v>
      </c>
      <c r="F122" s="151"/>
      <c r="G122" s="151"/>
      <c r="H122" s="151" t="s">
        <v>229</v>
      </c>
      <c r="I122" s="152" t="s">
        <v>479</v>
      </c>
      <c r="J122" s="152" t="s">
        <v>480</v>
      </c>
      <c r="K122" s="152" t="s">
        <v>481</v>
      </c>
      <c r="L122" s="152" t="s">
        <v>482</v>
      </c>
      <c r="M122" s="152" t="s">
        <v>483</v>
      </c>
      <c r="N122" s="152" t="s">
        <v>484</v>
      </c>
      <c r="O122" s="153"/>
      <c r="P122" s="156"/>
    </row>
    <row r="123" spans="1:16" ht="23.1" customHeight="1">
      <c r="A123" s="181" t="str">
        <f t="shared" si="8"/>
        <v>관내부</v>
      </c>
      <c r="B123" s="148">
        <v>8</v>
      </c>
      <c r="C123" s="149" t="s">
        <v>463</v>
      </c>
      <c r="D123" s="148" t="s">
        <v>440</v>
      </c>
      <c r="E123" s="150">
        <f t="shared" si="4"/>
        <v>5</v>
      </c>
      <c r="F123" s="151"/>
      <c r="G123" s="151"/>
      <c r="H123" s="151" t="s">
        <v>229</v>
      </c>
      <c r="I123" s="152" t="s">
        <v>485</v>
      </c>
      <c r="J123" s="152" t="s">
        <v>486</v>
      </c>
      <c r="K123" s="152" t="s">
        <v>487</v>
      </c>
      <c r="L123" s="152" t="s">
        <v>488</v>
      </c>
      <c r="M123" s="152" t="s">
        <v>489</v>
      </c>
      <c r="N123" s="152"/>
      <c r="O123" s="153"/>
      <c r="P123" s="156"/>
    </row>
    <row r="124" spans="1:16" ht="23.1" customHeight="1">
      <c r="A124" s="181" t="str">
        <f t="shared" si="8"/>
        <v>관내부</v>
      </c>
      <c r="B124" s="148">
        <v>9</v>
      </c>
      <c r="C124" s="149" t="s">
        <v>464</v>
      </c>
      <c r="D124" s="148" t="s">
        <v>440</v>
      </c>
      <c r="E124" s="150">
        <f t="shared" si="4"/>
        <v>4</v>
      </c>
      <c r="F124" s="151"/>
      <c r="G124" s="151"/>
      <c r="H124" s="151" t="s">
        <v>229</v>
      </c>
      <c r="I124" s="152" t="s">
        <v>490</v>
      </c>
      <c r="J124" s="152" t="s">
        <v>491</v>
      </c>
      <c r="K124" s="152" t="s">
        <v>492</v>
      </c>
      <c r="L124" s="152" t="s">
        <v>493</v>
      </c>
      <c r="M124" s="152"/>
      <c r="N124" s="152"/>
      <c r="O124" s="153"/>
      <c r="P124" s="156"/>
    </row>
    <row r="125" spans="1:16" ht="23.1" customHeight="1">
      <c r="A125" s="181" t="str">
        <f t="shared" si="8"/>
        <v>관내부</v>
      </c>
      <c r="B125" s="148">
        <v>10</v>
      </c>
      <c r="C125" s="149" t="s">
        <v>356</v>
      </c>
      <c r="D125" s="148" t="s">
        <v>440</v>
      </c>
      <c r="E125" s="150">
        <f t="shared" si="4"/>
        <v>5</v>
      </c>
      <c r="F125" s="151"/>
      <c r="G125" s="151"/>
      <c r="H125" s="151" t="s">
        <v>229</v>
      </c>
      <c r="I125" s="152" t="s">
        <v>289</v>
      </c>
      <c r="J125" s="152" t="s">
        <v>370</v>
      </c>
      <c r="K125" s="152" t="s">
        <v>292</v>
      </c>
      <c r="L125" s="152" t="s">
        <v>371</v>
      </c>
      <c r="M125" s="152" t="s">
        <v>372</v>
      </c>
      <c r="N125" s="152"/>
      <c r="O125" s="153"/>
      <c r="P125" s="156"/>
    </row>
    <row r="126" spans="1:16" ht="23.1" customHeight="1">
      <c r="A126" s="181" t="str">
        <f t="shared" si="8"/>
        <v>관내부</v>
      </c>
      <c r="B126" s="148">
        <v>11</v>
      </c>
      <c r="C126" s="149" t="s">
        <v>357</v>
      </c>
      <c r="D126" s="148" t="s">
        <v>440</v>
      </c>
      <c r="E126" s="150">
        <f t="shared" si="4"/>
        <v>5</v>
      </c>
      <c r="F126" s="151"/>
      <c r="G126" s="151"/>
      <c r="H126" s="151" t="s">
        <v>229</v>
      </c>
      <c r="I126" s="152" t="s">
        <v>373</v>
      </c>
      <c r="J126" s="152" t="s">
        <v>288</v>
      </c>
      <c r="K126" s="152" t="s">
        <v>290</v>
      </c>
      <c r="L126" s="152" t="s">
        <v>291</v>
      </c>
      <c r="M126" s="152" t="s">
        <v>374</v>
      </c>
      <c r="N126" s="152"/>
      <c r="O126" s="153"/>
      <c r="P126" s="156"/>
    </row>
    <row r="127" spans="1:16" ht="23.1" customHeight="1" thickBot="1">
      <c r="A127" s="182" t="str">
        <f t="shared" si="8"/>
        <v>관내부</v>
      </c>
      <c r="B127" s="157">
        <v>12</v>
      </c>
      <c r="C127" s="158" t="s">
        <v>358</v>
      </c>
      <c r="D127" s="157" t="s">
        <v>440</v>
      </c>
      <c r="E127" s="159">
        <f t="shared" si="4"/>
        <v>5</v>
      </c>
      <c r="F127" s="160"/>
      <c r="G127" s="160"/>
      <c r="H127" s="160" t="s">
        <v>229</v>
      </c>
      <c r="I127" s="161" t="s">
        <v>294</v>
      </c>
      <c r="J127" s="161" t="s">
        <v>293</v>
      </c>
      <c r="K127" s="161" t="s">
        <v>375</v>
      </c>
      <c r="L127" s="161" t="s">
        <v>376</v>
      </c>
      <c r="M127" s="161" t="s">
        <v>377</v>
      </c>
      <c r="N127" s="161"/>
      <c r="O127" s="162"/>
      <c r="P127" s="163"/>
    </row>
    <row r="128" spans="1:16" ht="18" thickTop="1"/>
  </sheetData>
  <autoFilter ref="A7:AC115"/>
  <mergeCells count="9">
    <mergeCell ref="H5:I5"/>
    <mergeCell ref="A3:A4"/>
    <mergeCell ref="B3:B4"/>
    <mergeCell ref="H3:I3"/>
    <mergeCell ref="K3:L3"/>
    <mergeCell ref="N3:O3"/>
    <mergeCell ref="H4:I4"/>
    <mergeCell ref="K4:L4"/>
    <mergeCell ref="N4:O4"/>
  </mergeCells>
  <phoneticPr fontId="1" type="noConversion"/>
  <conditionalFormatting sqref="H1:H1048576">
    <cfRule type="containsText" dxfId="133" priority="10" operator="containsText" text="2일차">
      <formula>NOT(ISERROR(SEARCH("2일차",H1)))</formula>
    </cfRule>
    <cfRule type="containsText" dxfId="132" priority="11" operator="containsText" text="1일차">
      <formula>NOT(ISERROR(SEARCH("1일차",H1)))</formula>
    </cfRule>
  </conditionalFormatting>
  <conditionalFormatting sqref="H3:P5 A8:A127">
    <cfRule type="containsText" dxfId="131" priority="1" operator="containsText" text="관내부">
      <formula>NOT(ISERROR(SEARCH("관내부",A3)))</formula>
    </cfRule>
    <cfRule type="containsText" dxfId="130" priority="2" operator="containsText" text="60대">
      <formula>NOT(ISERROR(SEARCH("60대",A3)))</formula>
    </cfRule>
    <cfRule type="containsText" dxfId="129" priority="3" operator="containsText" text="50대">
      <formula>NOT(ISERROR(SEARCH("50대",A3)))</formula>
    </cfRule>
    <cfRule type="containsText" dxfId="128" priority="4" operator="containsText" text="J7">
      <formula>NOT(ISERROR(SEARCH("J7",A3)))</formula>
    </cfRule>
  </conditionalFormatting>
  <conditionalFormatting sqref="J3:K4 M3:N4 P3:P4 H3:H5 J5:P5 A8:A127">
    <cfRule type="containsText" dxfId="127" priority="5" operator="containsText" text="J6">
      <formula>NOT(ISERROR(SEARCH("J6",A3)))</formula>
    </cfRule>
    <cfRule type="containsText" dxfId="126" priority="6" operator="containsText" text="J5">
      <formula>NOT(ISERROR(SEARCH("J5",A3)))</formula>
    </cfRule>
    <cfRule type="containsText" dxfId="125" priority="7" operator="containsText" text="J4[1부]">
      <formula>NOT(ISERROR(SEARCH("J4[1부]",A3)))</formula>
    </cfRule>
  </conditionalFormatting>
  <conditionalFormatting sqref="N3">
    <cfRule type="containsText" dxfId="124" priority="8" operator="containsText" text="2일차">
      <formula>NOT(ISERROR(SEARCH("2일차",N3)))</formula>
    </cfRule>
    <cfRule type="containsText" dxfId="123" priority="9" operator="containsText" text="1일차">
      <formula>NOT(ISERROR(SEARCH("1일차",N3)))</formula>
    </cfRule>
  </conditionalFormatting>
  <printOptions horizontalCentered="1" verticalCentered="1"/>
  <pageMargins left="0" right="0" top="0" bottom="0" header="0.31496062992125984" footer="0.31496062992125984"/>
  <pageSetup paperSize="9" scale="48" orientation="portrait" r:id="rId1"/>
  <rowBreaks count="1" manualBreakCount="1">
    <brk id="103" max="1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V35"/>
  <sheetViews>
    <sheetView showGridLines="0" zoomScale="55" zoomScaleNormal="55" workbookViewId="0">
      <selection activeCell="T10" sqref="T10"/>
    </sheetView>
  </sheetViews>
  <sheetFormatPr defaultColWidth="3.69921875" defaultRowHeight="24.75" customHeight="1"/>
  <cols>
    <col min="1" max="16384" width="3.69921875" style="39"/>
  </cols>
  <sheetData>
    <row r="2" spans="2:48" ht="24.75" customHeight="1">
      <c r="B2" s="406" t="s">
        <v>179</v>
      </c>
      <c r="C2" s="406"/>
      <c r="D2" s="406"/>
      <c r="E2" s="406"/>
      <c r="F2" s="406"/>
      <c r="I2" s="406" t="s">
        <v>83</v>
      </c>
      <c r="J2" s="406"/>
      <c r="K2" s="406"/>
      <c r="L2" s="406"/>
      <c r="M2" s="406"/>
      <c r="P2" s="406" t="s">
        <v>84</v>
      </c>
      <c r="Q2" s="406"/>
      <c r="R2" s="406"/>
      <c r="S2" s="406"/>
      <c r="T2" s="406"/>
      <c r="W2" s="406" t="s">
        <v>85</v>
      </c>
      <c r="X2" s="406"/>
      <c r="Y2" s="406"/>
      <c r="Z2" s="406"/>
      <c r="AA2" s="406"/>
      <c r="AD2" s="406" t="s">
        <v>84</v>
      </c>
      <c r="AE2" s="406"/>
      <c r="AF2" s="406"/>
      <c r="AG2" s="406"/>
      <c r="AH2" s="406"/>
      <c r="AK2" s="406" t="s">
        <v>83</v>
      </c>
      <c r="AL2" s="406"/>
      <c r="AM2" s="406"/>
      <c r="AN2" s="406"/>
      <c r="AO2" s="406"/>
      <c r="AR2" s="406" t="s">
        <v>179</v>
      </c>
      <c r="AS2" s="406"/>
      <c r="AT2" s="406"/>
      <c r="AU2" s="406"/>
      <c r="AV2" s="406"/>
    </row>
    <row r="6" spans="2:48" ht="24.75" customHeight="1">
      <c r="B6" s="399"/>
      <c r="C6" s="400"/>
      <c r="D6" s="400"/>
      <c r="E6" s="400"/>
      <c r="F6" s="401"/>
      <c r="AR6" s="399"/>
      <c r="AS6" s="400"/>
      <c r="AT6" s="400"/>
      <c r="AU6" s="400"/>
      <c r="AV6" s="401"/>
    </row>
    <row r="7" spans="2:48" ht="24.75" customHeight="1">
      <c r="B7" s="402"/>
      <c r="C7" s="403"/>
      <c r="D7" s="403"/>
      <c r="E7" s="403"/>
      <c r="F7" s="404"/>
      <c r="G7" s="66"/>
      <c r="T7" s="405" t="str">
        <f>'1.참가현황'!A92</f>
        <v>50대부</v>
      </c>
      <c r="U7" s="405"/>
      <c r="V7" s="405"/>
      <c r="W7" s="405"/>
      <c r="X7" s="405"/>
      <c r="Y7" s="405"/>
      <c r="Z7" s="405"/>
      <c r="AA7" s="405"/>
      <c r="AB7" s="405"/>
      <c r="AC7" s="405"/>
      <c r="AQ7" s="69"/>
      <c r="AR7" s="402"/>
      <c r="AS7" s="403"/>
      <c r="AT7" s="403"/>
      <c r="AU7" s="403"/>
      <c r="AV7" s="404"/>
    </row>
    <row r="8" spans="2:48" ht="24.75" customHeight="1">
      <c r="G8" s="67"/>
      <c r="I8" s="399"/>
      <c r="J8" s="400"/>
      <c r="K8" s="400"/>
      <c r="L8" s="400"/>
      <c r="M8" s="401"/>
      <c r="T8" s="405"/>
      <c r="U8" s="405"/>
      <c r="V8" s="405"/>
      <c r="W8" s="405"/>
      <c r="X8" s="405"/>
      <c r="Y8" s="405"/>
      <c r="Z8" s="405"/>
      <c r="AA8" s="405"/>
      <c r="AB8" s="405"/>
      <c r="AC8" s="405"/>
      <c r="AK8" s="399"/>
      <c r="AL8" s="400"/>
      <c r="AM8" s="400"/>
      <c r="AN8" s="400"/>
      <c r="AO8" s="401"/>
      <c r="AQ8" s="70"/>
    </row>
    <row r="9" spans="2:48" ht="24.75" customHeight="1">
      <c r="G9" s="67"/>
      <c r="H9" s="69"/>
      <c r="I9" s="402"/>
      <c r="J9" s="403"/>
      <c r="K9" s="403"/>
      <c r="L9" s="403"/>
      <c r="M9" s="404"/>
      <c r="N9" s="93"/>
      <c r="T9" s="405"/>
      <c r="U9" s="405"/>
      <c r="V9" s="405"/>
      <c r="W9" s="405"/>
      <c r="X9" s="405"/>
      <c r="Y9" s="405"/>
      <c r="Z9" s="405"/>
      <c r="AA9" s="405"/>
      <c r="AB9" s="405"/>
      <c r="AC9" s="405"/>
      <c r="AJ9" s="69"/>
      <c r="AK9" s="402"/>
      <c r="AL9" s="403"/>
      <c r="AM9" s="403"/>
      <c r="AN9" s="403"/>
      <c r="AO9" s="404"/>
      <c r="AP9" s="69"/>
      <c r="AQ9" s="70"/>
    </row>
    <row r="10" spans="2:48" ht="24.75" customHeight="1">
      <c r="B10" s="399"/>
      <c r="C10" s="400"/>
      <c r="D10" s="400"/>
      <c r="E10" s="400"/>
      <c r="F10" s="401"/>
      <c r="G10" s="68"/>
      <c r="N10" s="94"/>
      <c r="AJ10" s="70"/>
      <c r="AQ10" s="71"/>
      <c r="AR10" s="399"/>
      <c r="AS10" s="400"/>
      <c r="AT10" s="400"/>
      <c r="AU10" s="400"/>
      <c r="AV10" s="401"/>
    </row>
    <row r="11" spans="2:48" ht="24.75" customHeight="1">
      <c r="B11" s="402"/>
      <c r="C11" s="403"/>
      <c r="D11" s="403"/>
      <c r="E11" s="403"/>
      <c r="F11" s="404"/>
      <c r="N11" s="94"/>
      <c r="AJ11" s="70"/>
      <c r="AR11" s="402"/>
      <c r="AS11" s="403"/>
      <c r="AT11" s="403"/>
      <c r="AU11" s="403"/>
      <c r="AV11" s="404"/>
    </row>
    <row r="12" spans="2:48" ht="24.75" customHeight="1">
      <c r="N12" s="94"/>
      <c r="P12" s="399"/>
      <c r="Q12" s="400"/>
      <c r="R12" s="400"/>
      <c r="S12" s="400"/>
      <c r="T12" s="401"/>
      <c r="AD12" s="399"/>
      <c r="AE12" s="400"/>
      <c r="AF12" s="400"/>
      <c r="AG12" s="400"/>
      <c r="AH12" s="401"/>
      <c r="AJ12" s="70"/>
    </row>
    <row r="13" spans="2:48" ht="24.75" customHeight="1">
      <c r="N13" s="67"/>
      <c r="O13" s="92"/>
      <c r="P13" s="402"/>
      <c r="Q13" s="403"/>
      <c r="R13" s="403"/>
      <c r="S13" s="403"/>
      <c r="T13" s="404"/>
      <c r="U13" s="66"/>
      <c r="AB13" s="67"/>
      <c r="AC13" s="91"/>
      <c r="AD13" s="402"/>
      <c r="AE13" s="403"/>
      <c r="AF13" s="403"/>
      <c r="AG13" s="403"/>
      <c r="AH13" s="404"/>
      <c r="AI13" s="95"/>
    </row>
    <row r="14" spans="2:48" ht="24.75" customHeight="1">
      <c r="B14" s="399"/>
      <c r="C14" s="400"/>
      <c r="D14" s="400"/>
      <c r="E14" s="400"/>
      <c r="F14" s="401"/>
      <c r="N14" s="67"/>
      <c r="U14" s="67"/>
      <c r="AB14" s="67"/>
      <c r="AI14" s="94"/>
      <c r="AR14" s="399"/>
      <c r="AS14" s="400"/>
      <c r="AT14" s="400"/>
      <c r="AU14" s="400"/>
      <c r="AV14" s="401"/>
    </row>
    <row r="15" spans="2:48" ht="24.75" customHeight="1">
      <c r="B15" s="402"/>
      <c r="C15" s="403"/>
      <c r="D15" s="403"/>
      <c r="E15" s="403"/>
      <c r="F15" s="404"/>
      <c r="G15" s="93"/>
      <c r="N15" s="67"/>
      <c r="U15" s="67"/>
      <c r="AB15" s="67"/>
      <c r="AI15" s="94"/>
      <c r="AP15" s="94"/>
      <c r="AQ15" s="91"/>
      <c r="AR15" s="402"/>
      <c r="AS15" s="403"/>
      <c r="AT15" s="403"/>
      <c r="AU15" s="403"/>
      <c r="AV15" s="404"/>
    </row>
    <row r="16" spans="2:48" ht="24.75" customHeight="1">
      <c r="G16" s="94"/>
      <c r="I16" s="399"/>
      <c r="J16" s="400"/>
      <c r="K16" s="400"/>
      <c r="L16" s="400"/>
      <c r="M16" s="401"/>
      <c r="N16" s="68"/>
      <c r="U16" s="67"/>
      <c r="AB16" s="67"/>
      <c r="AI16" s="94"/>
      <c r="AK16" s="399"/>
      <c r="AL16" s="400"/>
      <c r="AM16" s="400"/>
      <c r="AN16" s="400"/>
      <c r="AO16" s="401"/>
      <c r="AP16" s="96"/>
    </row>
    <row r="17" spans="2:48" ht="24.75" customHeight="1">
      <c r="G17" s="67"/>
      <c r="H17" s="92"/>
      <c r="I17" s="402"/>
      <c r="J17" s="403"/>
      <c r="K17" s="403"/>
      <c r="L17" s="403"/>
      <c r="M17" s="404"/>
      <c r="U17" s="67"/>
      <c r="AB17" s="67"/>
      <c r="AJ17" s="91"/>
      <c r="AK17" s="402"/>
      <c r="AL17" s="403"/>
      <c r="AM17" s="403"/>
      <c r="AN17" s="403"/>
      <c r="AO17" s="404"/>
      <c r="AP17" s="70"/>
      <c r="AQ17" s="70"/>
      <c r="AT17" s="88"/>
    </row>
    <row r="18" spans="2:48" ht="24.75" customHeight="1">
      <c r="B18" s="399"/>
      <c r="C18" s="400"/>
      <c r="D18" s="400"/>
      <c r="E18" s="400"/>
      <c r="F18" s="401"/>
      <c r="G18" s="68"/>
      <c r="U18" s="67"/>
      <c r="AB18" s="67"/>
      <c r="AQ18" s="71"/>
      <c r="AR18" s="399"/>
      <c r="AS18" s="400"/>
      <c r="AT18" s="400"/>
      <c r="AU18" s="400"/>
      <c r="AV18" s="401"/>
    </row>
    <row r="19" spans="2:48" ht="24.75" customHeight="1">
      <c r="B19" s="402"/>
      <c r="C19" s="403"/>
      <c r="D19" s="403"/>
      <c r="E19" s="403"/>
      <c r="F19" s="404"/>
      <c r="U19" s="67"/>
      <c r="AB19" s="67"/>
      <c r="AR19" s="402"/>
      <c r="AS19" s="403"/>
      <c r="AT19" s="403"/>
      <c r="AU19" s="403"/>
      <c r="AV19" s="404"/>
    </row>
    <row r="20" spans="2:48" ht="24.75" customHeight="1">
      <c r="U20" s="67"/>
      <c r="AB20" s="68"/>
    </row>
    <row r="21" spans="2:48" ht="24.75" customHeight="1">
      <c r="U21" s="94"/>
      <c r="V21" s="65"/>
      <c r="W21" s="65"/>
      <c r="X21" s="65"/>
      <c r="Y21" s="65"/>
      <c r="Z21" s="65"/>
      <c r="AA21" s="65"/>
      <c r="AB21" s="65"/>
      <c r="AC21" s="70"/>
    </row>
    <row r="22" spans="2:48" ht="24.75" customHeight="1">
      <c r="B22" s="399"/>
      <c r="C22" s="400"/>
      <c r="D22" s="400"/>
      <c r="E22" s="400"/>
      <c r="F22" s="401"/>
      <c r="U22" s="94"/>
      <c r="W22" s="399"/>
      <c r="X22" s="400"/>
      <c r="Y22" s="400"/>
      <c r="Z22" s="400"/>
      <c r="AA22" s="401"/>
      <c r="AC22" s="70"/>
      <c r="AR22" s="399"/>
      <c r="AS22" s="400"/>
      <c r="AT22" s="400"/>
      <c r="AU22" s="400"/>
      <c r="AV22" s="401"/>
    </row>
    <row r="23" spans="2:48" ht="24.75" customHeight="1">
      <c r="B23" s="402"/>
      <c r="C23" s="403"/>
      <c r="D23" s="403"/>
      <c r="E23" s="403"/>
      <c r="F23" s="404"/>
      <c r="G23" s="66"/>
      <c r="U23" s="94"/>
      <c r="W23" s="402"/>
      <c r="X23" s="403"/>
      <c r="Y23" s="403"/>
      <c r="Z23" s="403"/>
      <c r="AA23" s="404"/>
      <c r="AC23" s="70"/>
      <c r="AQ23" s="69"/>
      <c r="AR23" s="402"/>
      <c r="AS23" s="403"/>
      <c r="AT23" s="403"/>
      <c r="AU23" s="403"/>
      <c r="AV23" s="404"/>
    </row>
    <row r="24" spans="2:48" ht="24.75" customHeight="1">
      <c r="G24" s="67"/>
      <c r="I24" s="399"/>
      <c r="J24" s="400"/>
      <c r="K24" s="400"/>
      <c r="L24" s="400"/>
      <c r="M24" s="401"/>
      <c r="U24" s="94"/>
      <c r="AC24" s="70"/>
      <c r="AK24" s="399"/>
      <c r="AL24" s="400"/>
      <c r="AM24" s="400"/>
      <c r="AN24" s="400"/>
      <c r="AO24" s="401"/>
      <c r="AQ24" s="70"/>
    </row>
    <row r="25" spans="2:48" ht="24.75" customHeight="1">
      <c r="G25" s="94"/>
      <c r="H25" s="91"/>
      <c r="I25" s="402"/>
      <c r="J25" s="403"/>
      <c r="K25" s="403"/>
      <c r="L25" s="403"/>
      <c r="M25" s="404"/>
      <c r="N25" s="66"/>
      <c r="U25" s="94"/>
      <c r="AC25" s="70"/>
      <c r="AJ25" s="69"/>
      <c r="AK25" s="402"/>
      <c r="AL25" s="403"/>
      <c r="AM25" s="403"/>
      <c r="AN25" s="403"/>
      <c r="AO25" s="404"/>
      <c r="AP25" s="95"/>
    </row>
    <row r="26" spans="2:48" ht="24.75" customHeight="1">
      <c r="B26" s="399"/>
      <c r="C26" s="400"/>
      <c r="D26" s="400"/>
      <c r="E26" s="400"/>
      <c r="F26" s="401"/>
      <c r="G26" s="96"/>
      <c r="N26" s="67"/>
      <c r="U26" s="94"/>
      <c r="AC26" s="70"/>
      <c r="AJ26" s="70"/>
      <c r="AP26" s="94"/>
      <c r="AR26" s="399"/>
      <c r="AS26" s="400"/>
      <c r="AT26" s="400"/>
      <c r="AU26" s="400"/>
      <c r="AV26" s="401"/>
    </row>
    <row r="27" spans="2:48" ht="24.75" customHeight="1">
      <c r="B27" s="402"/>
      <c r="C27" s="403"/>
      <c r="D27" s="403"/>
      <c r="E27" s="403"/>
      <c r="F27" s="404"/>
      <c r="N27" s="67"/>
      <c r="U27" s="94"/>
      <c r="AC27" s="70"/>
      <c r="AJ27" s="70"/>
      <c r="AQ27" s="91"/>
      <c r="AR27" s="402"/>
      <c r="AS27" s="403"/>
      <c r="AT27" s="403"/>
      <c r="AU27" s="403"/>
      <c r="AV27" s="404"/>
    </row>
    <row r="28" spans="2:48" ht="24.75" customHeight="1">
      <c r="N28" s="67"/>
      <c r="P28" s="399"/>
      <c r="Q28" s="400"/>
      <c r="R28" s="400"/>
      <c r="S28" s="400"/>
      <c r="T28" s="401"/>
      <c r="U28" s="96"/>
      <c r="AC28" s="71"/>
      <c r="AD28" s="399"/>
      <c r="AE28" s="400"/>
      <c r="AF28" s="400"/>
      <c r="AG28" s="400"/>
      <c r="AH28" s="401"/>
      <c r="AJ28" s="70"/>
    </row>
    <row r="29" spans="2:48" ht="24.75" customHeight="1">
      <c r="N29" s="94"/>
      <c r="O29" s="91"/>
      <c r="P29" s="402"/>
      <c r="Q29" s="403"/>
      <c r="R29" s="403"/>
      <c r="S29" s="403"/>
      <c r="T29" s="404"/>
      <c r="AD29" s="402"/>
      <c r="AE29" s="403"/>
      <c r="AF29" s="403"/>
      <c r="AG29" s="403"/>
      <c r="AH29" s="404"/>
      <c r="AI29" s="95"/>
    </row>
    <row r="30" spans="2:48" ht="24.75" customHeight="1">
      <c r="B30" s="399"/>
      <c r="C30" s="400"/>
      <c r="D30" s="400"/>
      <c r="E30" s="400"/>
      <c r="F30" s="401"/>
      <c r="N30" s="94"/>
      <c r="AI30" s="94"/>
      <c r="AR30" s="399"/>
      <c r="AS30" s="400"/>
      <c r="AT30" s="400"/>
      <c r="AU30" s="400"/>
      <c r="AV30" s="401"/>
    </row>
    <row r="31" spans="2:48" ht="24.75" customHeight="1">
      <c r="B31" s="402"/>
      <c r="C31" s="403"/>
      <c r="D31" s="403"/>
      <c r="E31" s="403"/>
      <c r="F31" s="404"/>
      <c r="G31" s="66"/>
      <c r="N31" s="94"/>
      <c r="AI31" s="94"/>
      <c r="AQ31" s="69"/>
      <c r="AR31" s="402"/>
      <c r="AS31" s="403"/>
      <c r="AT31" s="403"/>
      <c r="AU31" s="403"/>
      <c r="AV31" s="404"/>
    </row>
    <row r="32" spans="2:48" ht="24.75" customHeight="1">
      <c r="G32" s="67"/>
      <c r="I32" s="399"/>
      <c r="J32" s="400"/>
      <c r="K32" s="400"/>
      <c r="L32" s="400"/>
      <c r="M32" s="401"/>
      <c r="N32" s="96"/>
      <c r="T32" s="39" t="s">
        <v>96</v>
      </c>
      <c r="W32" s="399"/>
      <c r="X32" s="400"/>
      <c r="Y32" s="400"/>
      <c r="Z32" s="400"/>
      <c r="AA32" s="401"/>
      <c r="AI32" s="94"/>
      <c r="AK32" s="399"/>
      <c r="AL32" s="400"/>
      <c r="AM32" s="400"/>
      <c r="AN32" s="400"/>
      <c r="AO32" s="401"/>
      <c r="AQ32" s="70"/>
    </row>
    <row r="33" spans="2:48" ht="24.75" customHeight="1">
      <c r="G33" s="94"/>
      <c r="H33" s="91"/>
      <c r="I33" s="402"/>
      <c r="J33" s="403"/>
      <c r="K33" s="403"/>
      <c r="L33" s="403"/>
      <c r="M33" s="404"/>
      <c r="W33" s="402"/>
      <c r="X33" s="403"/>
      <c r="Y33" s="403"/>
      <c r="Z33" s="403"/>
      <c r="AA33" s="404"/>
      <c r="AJ33" s="91"/>
      <c r="AK33" s="402"/>
      <c r="AL33" s="403"/>
      <c r="AM33" s="403"/>
      <c r="AN33" s="403"/>
      <c r="AO33" s="404"/>
      <c r="AP33" s="95"/>
    </row>
    <row r="34" spans="2:48" ht="24.75" customHeight="1">
      <c r="B34" s="399"/>
      <c r="C34" s="400"/>
      <c r="D34" s="400"/>
      <c r="E34" s="400"/>
      <c r="F34" s="401"/>
      <c r="G34" s="96"/>
      <c r="W34" s="399"/>
      <c r="X34" s="400"/>
      <c r="Y34" s="400"/>
      <c r="Z34" s="400"/>
      <c r="AA34" s="401"/>
      <c r="AP34" s="94"/>
      <c r="AR34" s="399"/>
      <c r="AS34" s="400"/>
      <c r="AT34" s="400"/>
      <c r="AU34" s="400"/>
      <c r="AV34" s="401"/>
    </row>
    <row r="35" spans="2:48" ht="24.75" customHeight="1">
      <c r="B35" s="402"/>
      <c r="C35" s="403"/>
      <c r="D35" s="403"/>
      <c r="E35" s="403"/>
      <c r="F35" s="404"/>
      <c r="W35" s="402"/>
      <c r="X35" s="403"/>
      <c r="Y35" s="403"/>
      <c r="Z35" s="403"/>
      <c r="AA35" s="404"/>
      <c r="AQ35" s="91"/>
      <c r="AR35" s="402"/>
      <c r="AS35" s="403"/>
      <c r="AT35" s="403"/>
      <c r="AU35" s="403"/>
      <c r="AV35" s="404"/>
    </row>
  </sheetData>
  <mergeCells count="39">
    <mergeCell ref="AR2:AV2"/>
    <mergeCell ref="B6:F7"/>
    <mergeCell ref="AR6:AV7"/>
    <mergeCell ref="T7:AC9"/>
    <mergeCell ref="I8:M9"/>
    <mergeCell ref="AK8:AO9"/>
    <mergeCell ref="B2:F2"/>
    <mergeCell ref="I2:M2"/>
    <mergeCell ref="P2:T2"/>
    <mergeCell ref="W2:AA2"/>
    <mergeCell ref="AD2:AH2"/>
    <mergeCell ref="AK2:AO2"/>
    <mergeCell ref="B10:F11"/>
    <mergeCell ref="AR10:AV11"/>
    <mergeCell ref="P12:T13"/>
    <mergeCell ref="AD12:AH13"/>
    <mergeCell ref="B14:F15"/>
    <mergeCell ref="AR14:AV15"/>
    <mergeCell ref="I16:M17"/>
    <mergeCell ref="AK16:AO17"/>
    <mergeCell ref="B18:F19"/>
    <mergeCell ref="AR18:AV19"/>
    <mergeCell ref="B22:F23"/>
    <mergeCell ref="W22:AA23"/>
    <mergeCell ref="AR22:AV23"/>
    <mergeCell ref="B34:F35"/>
    <mergeCell ref="W34:AA35"/>
    <mergeCell ref="AR34:AV35"/>
    <mergeCell ref="I24:M25"/>
    <mergeCell ref="AK24:AO25"/>
    <mergeCell ref="B26:F27"/>
    <mergeCell ref="AR26:AV27"/>
    <mergeCell ref="P28:T29"/>
    <mergeCell ref="AD28:AH29"/>
    <mergeCell ref="B30:F31"/>
    <mergeCell ref="AR30:AV31"/>
    <mergeCell ref="I32:M33"/>
    <mergeCell ref="W32:AA33"/>
    <mergeCell ref="AK32:AO33"/>
  </mergeCells>
  <phoneticPr fontId="1" type="noConversion"/>
  <conditionalFormatting sqref="B6:AV6 B10:AV35 B7:S9 AD7:AV9">
    <cfRule type="containsText" dxfId="44" priority="12" operator="containsText" text="[2]">
      <formula>NOT(ISERROR(SEARCH("[2]",B6)))</formula>
    </cfRule>
    <cfRule type="containsText" dxfId="43" priority="13" operator="containsText" text="[1]">
      <formula>NOT(ISERROR(SEARCH("[1]",B6)))</formula>
    </cfRule>
    <cfRule type="containsText" dxfId="42" priority="14" operator="containsText" text="2위">
      <formula>NOT(ISERROR(SEARCH("2위",B6)))</formula>
    </cfRule>
    <cfRule type="containsText" dxfId="41" priority="15" operator="containsText" text="추첨">
      <formula>NOT(ISERROR(SEARCH("추첨",B6)))</formula>
    </cfRule>
  </conditionalFormatting>
  <conditionalFormatting sqref="T7:AC9">
    <cfRule type="containsText" dxfId="40" priority="8" operator="containsText" text="[2]">
      <formula>NOT(ISERROR(SEARCH("[2]",T7)))</formula>
    </cfRule>
    <cfRule type="containsText" dxfId="39" priority="9" operator="containsText" text="[1]">
      <formula>NOT(ISERROR(SEARCH("[1]",T7)))</formula>
    </cfRule>
    <cfRule type="containsText" dxfId="38" priority="10" operator="containsText" text="2위">
      <formula>NOT(ISERROR(SEARCH("2위",T7)))</formula>
    </cfRule>
    <cfRule type="containsText" dxfId="37" priority="11" operator="containsText" text="추첨">
      <formula>NOT(ISERROR(SEARCH("추첨",T7)))</formula>
    </cfRule>
  </conditionalFormatting>
  <conditionalFormatting sqref="T7:AC9">
    <cfRule type="containsText" dxfId="36" priority="1" operator="containsText" text="관내부">
      <formula>NOT(ISERROR(SEARCH("관내부",T7)))</formula>
    </cfRule>
    <cfRule type="containsText" dxfId="35" priority="2" operator="containsText" text="60대부">
      <formula>NOT(ISERROR(SEARCH("60대부",T7)))</formula>
    </cfRule>
    <cfRule type="containsText" dxfId="34" priority="3" operator="containsText" text="50대부">
      <formula>NOT(ISERROR(SEARCH("50대부",T7)))</formula>
    </cfRule>
    <cfRule type="containsText" dxfId="33" priority="4" operator="containsText" text="J7[4부]">
      <formula>NOT(ISERROR(SEARCH("J7[4부]",T7)))</formula>
    </cfRule>
    <cfRule type="containsText" dxfId="32" priority="5" operator="containsText" text="J6[3부]">
      <formula>NOT(ISERROR(SEARCH("J6[3부]",T7)))</formula>
    </cfRule>
    <cfRule type="containsText" dxfId="31" priority="6" operator="containsText" text="J5[2부]">
      <formula>NOT(ISERROR(SEARCH("J5[2부]",T7)))</formula>
    </cfRule>
    <cfRule type="containsText" dxfId="30" priority="7" operator="containsText" text="J4[1부]">
      <formula>NOT(ISERROR(SEARCH("J4[1부]",T7)))</formula>
    </cfRule>
  </conditionalFormatting>
  <printOptions horizontalCentered="1" verticalCentered="1"/>
  <pageMargins left="0" right="0" top="0" bottom="0" header="0.31496062992125984" footer="0.31496062992125984"/>
  <pageSetup paperSize="9" scale="5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V35"/>
  <sheetViews>
    <sheetView showGridLines="0" zoomScale="55" zoomScaleNormal="55" workbookViewId="0">
      <selection activeCell="T10" sqref="T10"/>
    </sheetView>
  </sheetViews>
  <sheetFormatPr defaultColWidth="3.69921875" defaultRowHeight="24.75" customHeight="1"/>
  <cols>
    <col min="1" max="16384" width="3.69921875" style="39"/>
  </cols>
  <sheetData>
    <row r="2" spans="2:48" ht="24.75" customHeight="1">
      <c r="B2" s="406" t="s">
        <v>179</v>
      </c>
      <c r="C2" s="406"/>
      <c r="D2" s="406"/>
      <c r="E2" s="406"/>
      <c r="F2" s="406"/>
      <c r="I2" s="406" t="s">
        <v>83</v>
      </c>
      <c r="J2" s="406"/>
      <c r="K2" s="406"/>
      <c r="L2" s="406"/>
      <c r="M2" s="406"/>
      <c r="P2" s="406" t="s">
        <v>84</v>
      </c>
      <c r="Q2" s="406"/>
      <c r="R2" s="406"/>
      <c r="S2" s="406"/>
      <c r="T2" s="406"/>
      <c r="W2" s="406" t="s">
        <v>85</v>
      </c>
      <c r="X2" s="406"/>
      <c r="Y2" s="406"/>
      <c r="Z2" s="406"/>
      <c r="AA2" s="406"/>
      <c r="AD2" s="406" t="s">
        <v>84</v>
      </c>
      <c r="AE2" s="406"/>
      <c r="AF2" s="406"/>
      <c r="AG2" s="406"/>
      <c r="AH2" s="406"/>
      <c r="AK2" s="406" t="s">
        <v>83</v>
      </c>
      <c r="AL2" s="406"/>
      <c r="AM2" s="406"/>
      <c r="AN2" s="406"/>
      <c r="AO2" s="406"/>
      <c r="AR2" s="406" t="s">
        <v>179</v>
      </c>
      <c r="AS2" s="406"/>
      <c r="AT2" s="406"/>
      <c r="AU2" s="406"/>
      <c r="AV2" s="406"/>
    </row>
    <row r="6" spans="2:48" ht="24.75" customHeight="1">
      <c r="B6" s="399"/>
      <c r="C6" s="400"/>
      <c r="D6" s="400"/>
      <c r="E6" s="400"/>
      <c r="F6" s="401"/>
      <c r="AR6" s="399"/>
      <c r="AS6" s="400"/>
      <c r="AT6" s="400"/>
      <c r="AU6" s="400"/>
      <c r="AV6" s="401"/>
    </row>
    <row r="7" spans="2:48" ht="24.75" customHeight="1">
      <c r="B7" s="402"/>
      <c r="C7" s="403"/>
      <c r="D7" s="403"/>
      <c r="E7" s="403"/>
      <c r="F7" s="404"/>
      <c r="G7" s="66"/>
      <c r="T7" s="405" t="str">
        <f>'1.참가현황'!A104</f>
        <v>60대부</v>
      </c>
      <c r="U7" s="405"/>
      <c r="V7" s="405"/>
      <c r="W7" s="405"/>
      <c r="X7" s="405"/>
      <c r="Y7" s="405"/>
      <c r="Z7" s="405"/>
      <c r="AA7" s="405"/>
      <c r="AB7" s="405"/>
      <c r="AC7" s="405"/>
      <c r="AQ7" s="69"/>
      <c r="AR7" s="402"/>
      <c r="AS7" s="403"/>
      <c r="AT7" s="403"/>
      <c r="AU7" s="403"/>
      <c r="AV7" s="404"/>
    </row>
    <row r="8" spans="2:48" ht="24.75" customHeight="1">
      <c r="G8" s="67"/>
      <c r="I8" s="399"/>
      <c r="J8" s="400"/>
      <c r="K8" s="400"/>
      <c r="L8" s="400"/>
      <c r="M8" s="401"/>
      <c r="T8" s="405"/>
      <c r="U8" s="405"/>
      <c r="V8" s="405"/>
      <c r="W8" s="405"/>
      <c r="X8" s="405"/>
      <c r="Y8" s="405"/>
      <c r="Z8" s="405"/>
      <c r="AA8" s="405"/>
      <c r="AB8" s="405"/>
      <c r="AC8" s="405"/>
      <c r="AK8" s="399"/>
      <c r="AL8" s="400"/>
      <c r="AM8" s="400"/>
      <c r="AN8" s="400"/>
      <c r="AO8" s="401"/>
      <c r="AQ8" s="70"/>
    </row>
    <row r="9" spans="2:48" ht="24.75" customHeight="1">
      <c r="G9" s="67"/>
      <c r="H9" s="69"/>
      <c r="I9" s="402"/>
      <c r="J9" s="403"/>
      <c r="K9" s="403"/>
      <c r="L9" s="403"/>
      <c r="M9" s="404"/>
      <c r="N9" s="93"/>
      <c r="T9" s="405"/>
      <c r="U9" s="405"/>
      <c r="V9" s="405"/>
      <c r="W9" s="405"/>
      <c r="X9" s="405"/>
      <c r="Y9" s="405"/>
      <c r="Z9" s="405"/>
      <c r="AA9" s="405"/>
      <c r="AB9" s="405"/>
      <c r="AC9" s="405"/>
      <c r="AJ9" s="69"/>
      <c r="AK9" s="402"/>
      <c r="AL9" s="403"/>
      <c r="AM9" s="403"/>
      <c r="AN9" s="403"/>
      <c r="AO9" s="404"/>
      <c r="AP9" s="69"/>
      <c r="AQ9" s="70"/>
    </row>
    <row r="10" spans="2:48" ht="24.75" customHeight="1">
      <c r="B10" s="399"/>
      <c r="C10" s="400"/>
      <c r="D10" s="400"/>
      <c r="E10" s="400"/>
      <c r="F10" s="401"/>
      <c r="G10" s="68"/>
      <c r="N10" s="94"/>
      <c r="AJ10" s="70"/>
      <c r="AQ10" s="71"/>
      <c r="AR10" s="399"/>
      <c r="AS10" s="400"/>
      <c r="AT10" s="400"/>
      <c r="AU10" s="400"/>
      <c r="AV10" s="401"/>
    </row>
    <row r="11" spans="2:48" ht="24.75" customHeight="1">
      <c r="B11" s="402"/>
      <c r="C11" s="403"/>
      <c r="D11" s="403"/>
      <c r="E11" s="403"/>
      <c r="F11" s="404"/>
      <c r="N11" s="94"/>
      <c r="AJ11" s="70"/>
      <c r="AR11" s="402"/>
      <c r="AS11" s="403"/>
      <c r="AT11" s="403"/>
      <c r="AU11" s="403"/>
      <c r="AV11" s="404"/>
    </row>
    <row r="12" spans="2:48" ht="24.75" customHeight="1">
      <c r="N12" s="94"/>
      <c r="P12" s="399"/>
      <c r="Q12" s="400"/>
      <c r="R12" s="400"/>
      <c r="S12" s="400"/>
      <c r="T12" s="401"/>
      <c r="AD12" s="399"/>
      <c r="AE12" s="400"/>
      <c r="AF12" s="400"/>
      <c r="AG12" s="400"/>
      <c r="AH12" s="401"/>
      <c r="AJ12" s="70"/>
    </row>
    <row r="13" spans="2:48" ht="24.75" customHeight="1">
      <c r="N13" s="67"/>
      <c r="O13" s="92"/>
      <c r="P13" s="402"/>
      <c r="Q13" s="403"/>
      <c r="R13" s="403"/>
      <c r="S13" s="403"/>
      <c r="T13" s="404"/>
      <c r="U13" s="66"/>
      <c r="AB13" s="67"/>
      <c r="AC13" s="91"/>
      <c r="AD13" s="402"/>
      <c r="AE13" s="403"/>
      <c r="AF13" s="403"/>
      <c r="AG13" s="403"/>
      <c r="AH13" s="404"/>
      <c r="AI13" s="95"/>
    </row>
    <row r="14" spans="2:48" ht="24.75" customHeight="1">
      <c r="B14" s="399"/>
      <c r="C14" s="400"/>
      <c r="D14" s="400"/>
      <c r="E14" s="400"/>
      <c r="F14" s="401"/>
      <c r="N14" s="67"/>
      <c r="U14" s="67"/>
      <c r="AB14" s="67"/>
      <c r="AI14" s="94"/>
      <c r="AR14" s="399"/>
      <c r="AS14" s="400"/>
      <c r="AT14" s="400"/>
      <c r="AU14" s="400"/>
      <c r="AV14" s="401"/>
    </row>
    <row r="15" spans="2:48" ht="24.75" customHeight="1">
      <c r="B15" s="402"/>
      <c r="C15" s="403"/>
      <c r="D15" s="403"/>
      <c r="E15" s="403"/>
      <c r="F15" s="404"/>
      <c r="G15" s="93"/>
      <c r="N15" s="67"/>
      <c r="U15" s="67"/>
      <c r="AB15" s="67"/>
      <c r="AI15" s="94"/>
      <c r="AP15" s="94"/>
      <c r="AQ15" s="91"/>
      <c r="AR15" s="402"/>
      <c r="AS15" s="403"/>
      <c r="AT15" s="403"/>
      <c r="AU15" s="403"/>
      <c r="AV15" s="404"/>
    </row>
    <row r="16" spans="2:48" ht="24.75" customHeight="1">
      <c r="G16" s="94"/>
      <c r="I16" s="399"/>
      <c r="J16" s="400"/>
      <c r="K16" s="400"/>
      <c r="L16" s="400"/>
      <c r="M16" s="401"/>
      <c r="N16" s="68"/>
      <c r="U16" s="67"/>
      <c r="AB16" s="67"/>
      <c r="AI16" s="94"/>
      <c r="AK16" s="399"/>
      <c r="AL16" s="400"/>
      <c r="AM16" s="400"/>
      <c r="AN16" s="400"/>
      <c r="AO16" s="401"/>
      <c r="AP16" s="96"/>
    </row>
    <row r="17" spans="2:48" ht="24.75" customHeight="1">
      <c r="G17" s="67"/>
      <c r="H17" s="92"/>
      <c r="I17" s="402"/>
      <c r="J17" s="403"/>
      <c r="K17" s="403"/>
      <c r="L17" s="403"/>
      <c r="M17" s="404"/>
      <c r="U17" s="67"/>
      <c r="AB17" s="67"/>
      <c r="AJ17" s="91"/>
      <c r="AK17" s="402"/>
      <c r="AL17" s="403"/>
      <c r="AM17" s="403"/>
      <c r="AN17" s="403"/>
      <c r="AO17" s="404"/>
      <c r="AP17" s="70"/>
      <c r="AQ17" s="70"/>
      <c r="AT17" s="88"/>
    </row>
    <row r="18" spans="2:48" ht="24.75" customHeight="1">
      <c r="B18" s="399"/>
      <c r="C18" s="400"/>
      <c r="D18" s="400"/>
      <c r="E18" s="400"/>
      <c r="F18" s="401"/>
      <c r="G18" s="68"/>
      <c r="U18" s="67"/>
      <c r="AB18" s="67"/>
      <c r="AQ18" s="71"/>
      <c r="AR18" s="399"/>
      <c r="AS18" s="400"/>
      <c r="AT18" s="400"/>
      <c r="AU18" s="400"/>
      <c r="AV18" s="401"/>
    </row>
    <row r="19" spans="2:48" ht="24.75" customHeight="1">
      <c r="B19" s="402"/>
      <c r="C19" s="403"/>
      <c r="D19" s="403"/>
      <c r="E19" s="403"/>
      <c r="F19" s="404"/>
      <c r="U19" s="67"/>
      <c r="AB19" s="67"/>
      <c r="AR19" s="402"/>
      <c r="AS19" s="403"/>
      <c r="AT19" s="403"/>
      <c r="AU19" s="403"/>
      <c r="AV19" s="404"/>
    </row>
    <row r="20" spans="2:48" ht="24.75" customHeight="1">
      <c r="U20" s="67"/>
      <c r="AB20" s="68"/>
    </row>
    <row r="21" spans="2:48" ht="24.75" customHeight="1">
      <c r="U21" s="94"/>
      <c r="V21" s="65"/>
      <c r="W21" s="65"/>
      <c r="X21" s="65"/>
      <c r="Y21" s="65"/>
      <c r="Z21" s="65"/>
      <c r="AA21" s="65"/>
      <c r="AB21" s="65"/>
      <c r="AC21" s="70"/>
    </row>
    <row r="22" spans="2:48" ht="24.75" customHeight="1">
      <c r="B22" s="399"/>
      <c r="C22" s="400"/>
      <c r="D22" s="400"/>
      <c r="E22" s="400"/>
      <c r="F22" s="401"/>
      <c r="U22" s="94"/>
      <c r="W22" s="399"/>
      <c r="X22" s="400"/>
      <c r="Y22" s="400"/>
      <c r="Z22" s="400"/>
      <c r="AA22" s="401"/>
      <c r="AC22" s="70"/>
      <c r="AR22" s="399"/>
      <c r="AS22" s="400"/>
      <c r="AT22" s="400"/>
      <c r="AU22" s="400"/>
      <c r="AV22" s="401"/>
    </row>
    <row r="23" spans="2:48" ht="24.75" customHeight="1">
      <c r="B23" s="402"/>
      <c r="C23" s="403"/>
      <c r="D23" s="403"/>
      <c r="E23" s="403"/>
      <c r="F23" s="404"/>
      <c r="G23" s="66"/>
      <c r="U23" s="94"/>
      <c r="W23" s="402"/>
      <c r="X23" s="403"/>
      <c r="Y23" s="403"/>
      <c r="Z23" s="403"/>
      <c r="AA23" s="404"/>
      <c r="AC23" s="70"/>
      <c r="AQ23" s="69"/>
      <c r="AR23" s="402"/>
      <c r="AS23" s="403"/>
      <c r="AT23" s="403"/>
      <c r="AU23" s="403"/>
      <c r="AV23" s="404"/>
    </row>
    <row r="24" spans="2:48" ht="24.75" customHeight="1">
      <c r="G24" s="67"/>
      <c r="I24" s="399"/>
      <c r="J24" s="400"/>
      <c r="K24" s="400"/>
      <c r="L24" s="400"/>
      <c r="M24" s="401"/>
      <c r="U24" s="94"/>
      <c r="AC24" s="70"/>
      <c r="AK24" s="399"/>
      <c r="AL24" s="400"/>
      <c r="AM24" s="400"/>
      <c r="AN24" s="400"/>
      <c r="AO24" s="401"/>
      <c r="AQ24" s="70"/>
    </row>
    <row r="25" spans="2:48" ht="24.75" customHeight="1">
      <c r="G25" s="94"/>
      <c r="H25" s="91"/>
      <c r="I25" s="402"/>
      <c r="J25" s="403"/>
      <c r="K25" s="403"/>
      <c r="L25" s="403"/>
      <c r="M25" s="404"/>
      <c r="N25" s="66"/>
      <c r="U25" s="94"/>
      <c r="AC25" s="70"/>
      <c r="AJ25" s="69"/>
      <c r="AK25" s="402"/>
      <c r="AL25" s="403"/>
      <c r="AM25" s="403"/>
      <c r="AN25" s="403"/>
      <c r="AO25" s="404"/>
      <c r="AP25" s="95"/>
    </row>
    <row r="26" spans="2:48" ht="24.75" customHeight="1">
      <c r="B26" s="399"/>
      <c r="C26" s="400"/>
      <c r="D26" s="400"/>
      <c r="E26" s="400"/>
      <c r="F26" s="401"/>
      <c r="G26" s="96"/>
      <c r="N26" s="67"/>
      <c r="U26" s="94"/>
      <c r="AC26" s="70"/>
      <c r="AJ26" s="70"/>
      <c r="AP26" s="94"/>
      <c r="AR26" s="399"/>
      <c r="AS26" s="400"/>
      <c r="AT26" s="400"/>
      <c r="AU26" s="400"/>
      <c r="AV26" s="401"/>
    </row>
    <row r="27" spans="2:48" ht="24.75" customHeight="1">
      <c r="B27" s="402"/>
      <c r="C27" s="403"/>
      <c r="D27" s="403"/>
      <c r="E27" s="403"/>
      <c r="F27" s="404"/>
      <c r="N27" s="67"/>
      <c r="U27" s="94"/>
      <c r="AC27" s="70"/>
      <c r="AJ27" s="70"/>
      <c r="AQ27" s="91"/>
      <c r="AR27" s="402"/>
      <c r="AS27" s="403"/>
      <c r="AT27" s="403"/>
      <c r="AU27" s="403"/>
      <c r="AV27" s="404"/>
    </row>
    <row r="28" spans="2:48" ht="24.75" customHeight="1">
      <c r="N28" s="67"/>
      <c r="P28" s="399"/>
      <c r="Q28" s="400"/>
      <c r="R28" s="400"/>
      <c r="S28" s="400"/>
      <c r="T28" s="401"/>
      <c r="U28" s="96"/>
      <c r="AC28" s="71"/>
      <c r="AD28" s="399"/>
      <c r="AE28" s="400"/>
      <c r="AF28" s="400"/>
      <c r="AG28" s="400"/>
      <c r="AH28" s="401"/>
      <c r="AJ28" s="70"/>
    </row>
    <row r="29" spans="2:48" ht="24.75" customHeight="1">
      <c r="N29" s="94"/>
      <c r="O29" s="91"/>
      <c r="P29" s="402"/>
      <c r="Q29" s="403"/>
      <c r="R29" s="403"/>
      <c r="S29" s="403"/>
      <c r="T29" s="404"/>
      <c r="AD29" s="402"/>
      <c r="AE29" s="403"/>
      <c r="AF29" s="403"/>
      <c r="AG29" s="403"/>
      <c r="AH29" s="404"/>
      <c r="AI29" s="95"/>
    </row>
    <row r="30" spans="2:48" ht="24.75" customHeight="1">
      <c r="B30" s="399"/>
      <c r="C30" s="400"/>
      <c r="D30" s="400"/>
      <c r="E30" s="400"/>
      <c r="F30" s="401"/>
      <c r="N30" s="94"/>
      <c r="AI30" s="94"/>
      <c r="AR30" s="399"/>
      <c r="AS30" s="400"/>
      <c r="AT30" s="400"/>
      <c r="AU30" s="400"/>
      <c r="AV30" s="401"/>
    </row>
    <row r="31" spans="2:48" ht="24.75" customHeight="1">
      <c r="B31" s="402"/>
      <c r="C31" s="403"/>
      <c r="D31" s="403"/>
      <c r="E31" s="403"/>
      <c r="F31" s="404"/>
      <c r="G31" s="66"/>
      <c r="N31" s="94"/>
      <c r="AI31" s="94"/>
      <c r="AQ31" s="69"/>
      <c r="AR31" s="402"/>
      <c r="AS31" s="403"/>
      <c r="AT31" s="403"/>
      <c r="AU31" s="403"/>
      <c r="AV31" s="404"/>
    </row>
    <row r="32" spans="2:48" ht="24.75" customHeight="1">
      <c r="G32" s="67"/>
      <c r="I32" s="399"/>
      <c r="J32" s="400"/>
      <c r="K32" s="400"/>
      <c r="L32" s="400"/>
      <c r="M32" s="401"/>
      <c r="N32" s="96"/>
      <c r="T32" s="39" t="s">
        <v>96</v>
      </c>
      <c r="W32" s="399"/>
      <c r="X32" s="400"/>
      <c r="Y32" s="400"/>
      <c r="Z32" s="400"/>
      <c r="AA32" s="401"/>
      <c r="AI32" s="94"/>
      <c r="AK32" s="399"/>
      <c r="AL32" s="400"/>
      <c r="AM32" s="400"/>
      <c r="AN32" s="400"/>
      <c r="AO32" s="401"/>
      <c r="AQ32" s="70"/>
    </row>
    <row r="33" spans="2:48" ht="24.75" customHeight="1">
      <c r="G33" s="94"/>
      <c r="H33" s="91"/>
      <c r="I33" s="402"/>
      <c r="J33" s="403"/>
      <c r="K33" s="403"/>
      <c r="L33" s="403"/>
      <c r="M33" s="404"/>
      <c r="W33" s="402"/>
      <c r="X33" s="403"/>
      <c r="Y33" s="403"/>
      <c r="Z33" s="403"/>
      <c r="AA33" s="404"/>
      <c r="AJ33" s="91"/>
      <c r="AK33" s="402"/>
      <c r="AL33" s="403"/>
      <c r="AM33" s="403"/>
      <c r="AN33" s="403"/>
      <c r="AO33" s="404"/>
      <c r="AP33" s="95"/>
    </row>
    <row r="34" spans="2:48" ht="24.75" customHeight="1">
      <c r="B34" s="399"/>
      <c r="C34" s="400"/>
      <c r="D34" s="400"/>
      <c r="E34" s="400"/>
      <c r="F34" s="401"/>
      <c r="G34" s="96"/>
      <c r="W34" s="399"/>
      <c r="X34" s="400"/>
      <c r="Y34" s="400"/>
      <c r="Z34" s="400"/>
      <c r="AA34" s="401"/>
      <c r="AP34" s="94"/>
      <c r="AR34" s="399"/>
      <c r="AS34" s="400"/>
      <c r="AT34" s="400"/>
      <c r="AU34" s="400"/>
      <c r="AV34" s="401"/>
    </row>
    <row r="35" spans="2:48" ht="24.75" customHeight="1">
      <c r="B35" s="402"/>
      <c r="C35" s="403"/>
      <c r="D35" s="403"/>
      <c r="E35" s="403"/>
      <c r="F35" s="404"/>
      <c r="W35" s="402"/>
      <c r="X35" s="403"/>
      <c r="Y35" s="403"/>
      <c r="Z35" s="403"/>
      <c r="AA35" s="404"/>
      <c r="AQ35" s="91"/>
      <c r="AR35" s="402"/>
      <c r="AS35" s="403"/>
      <c r="AT35" s="403"/>
      <c r="AU35" s="403"/>
      <c r="AV35" s="404"/>
    </row>
  </sheetData>
  <mergeCells count="39">
    <mergeCell ref="AR2:AV2"/>
    <mergeCell ref="B6:F7"/>
    <mergeCell ref="AR6:AV7"/>
    <mergeCell ref="T7:AC9"/>
    <mergeCell ref="I8:M9"/>
    <mergeCell ref="AK8:AO9"/>
    <mergeCell ref="B2:F2"/>
    <mergeCell ref="I2:M2"/>
    <mergeCell ref="P2:T2"/>
    <mergeCell ref="W2:AA2"/>
    <mergeCell ref="AD2:AH2"/>
    <mergeCell ref="AK2:AO2"/>
    <mergeCell ref="B10:F11"/>
    <mergeCell ref="AR10:AV11"/>
    <mergeCell ref="P12:T13"/>
    <mergeCell ref="AD12:AH13"/>
    <mergeCell ref="B14:F15"/>
    <mergeCell ref="AR14:AV15"/>
    <mergeCell ref="I16:M17"/>
    <mergeCell ref="AK16:AO17"/>
    <mergeCell ref="B18:F19"/>
    <mergeCell ref="AR18:AV19"/>
    <mergeCell ref="B22:F23"/>
    <mergeCell ref="W22:AA23"/>
    <mergeCell ref="AR22:AV23"/>
    <mergeCell ref="B34:F35"/>
    <mergeCell ref="W34:AA35"/>
    <mergeCell ref="AR34:AV35"/>
    <mergeCell ref="I24:M25"/>
    <mergeCell ref="AK24:AO25"/>
    <mergeCell ref="B26:F27"/>
    <mergeCell ref="AR26:AV27"/>
    <mergeCell ref="P28:T29"/>
    <mergeCell ref="AD28:AH29"/>
    <mergeCell ref="B30:F31"/>
    <mergeCell ref="AR30:AV31"/>
    <mergeCell ref="I32:M33"/>
    <mergeCell ref="W32:AA33"/>
    <mergeCell ref="AK32:AO33"/>
  </mergeCells>
  <phoneticPr fontId="1" type="noConversion"/>
  <conditionalFormatting sqref="B6:AV6 B10:AV35 B7:S9 AD7:AV9">
    <cfRule type="containsText" dxfId="29" priority="12" operator="containsText" text="[2]">
      <formula>NOT(ISERROR(SEARCH("[2]",B6)))</formula>
    </cfRule>
    <cfRule type="containsText" dxfId="28" priority="13" operator="containsText" text="[1]">
      <formula>NOT(ISERROR(SEARCH("[1]",B6)))</formula>
    </cfRule>
    <cfRule type="containsText" dxfId="27" priority="14" operator="containsText" text="2위">
      <formula>NOT(ISERROR(SEARCH("2위",B6)))</formula>
    </cfRule>
    <cfRule type="containsText" dxfId="26" priority="15" operator="containsText" text="추첨">
      <formula>NOT(ISERROR(SEARCH("추첨",B6)))</formula>
    </cfRule>
  </conditionalFormatting>
  <conditionalFormatting sqref="T7:AC9">
    <cfRule type="containsText" dxfId="25" priority="8" operator="containsText" text="[2]">
      <formula>NOT(ISERROR(SEARCH("[2]",T7)))</formula>
    </cfRule>
    <cfRule type="containsText" dxfId="24" priority="9" operator="containsText" text="[1]">
      <formula>NOT(ISERROR(SEARCH("[1]",T7)))</formula>
    </cfRule>
    <cfRule type="containsText" dxfId="23" priority="10" operator="containsText" text="2위">
      <formula>NOT(ISERROR(SEARCH("2위",T7)))</formula>
    </cfRule>
    <cfRule type="containsText" dxfId="22" priority="11" operator="containsText" text="추첨">
      <formula>NOT(ISERROR(SEARCH("추첨",T7)))</formula>
    </cfRule>
  </conditionalFormatting>
  <conditionalFormatting sqref="T7:AC9">
    <cfRule type="containsText" dxfId="21" priority="1" operator="containsText" text="관내부">
      <formula>NOT(ISERROR(SEARCH("관내부",T7)))</formula>
    </cfRule>
    <cfRule type="containsText" dxfId="20" priority="2" operator="containsText" text="60대부">
      <formula>NOT(ISERROR(SEARCH("60대부",T7)))</formula>
    </cfRule>
    <cfRule type="containsText" dxfId="19" priority="3" operator="containsText" text="50대부">
      <formula>NOT(ISERROR(SEARCH("50대부",T7)))</formula>
    </cfRule>
    <cfRule type="containsText" dxfId="18" priority="4" operator="containsText" text="J7[4부]">
      <formula>NOT(ISERROR(SEARCH("J7[4부]",T7)))</formula>
    </cfRule>
    <cfRule type="containsText" dxfId="17" priority="5" operator="containsText" text="J6[3부]">
      <formula>NOT(ISERROR(SEARCH("J6[3부]",T7)))</formula>
    </cfRule>
    <cfRule type="containsText" dxfId="16" priority="6" operator="containsText" text="J5[2부]">
      <formula>NOT(ISERROR(SEARCH("J5[2부]",T7)))</formula>
    </cfRule>
    <cfRule type="containsText" dxfId="15" priority="7" operator="containsText" text="J4[1부]">
      <formula>NOT(ISERROR(SEARCH("J4[1부]",T7)))</formula>
    </cfRule>
  </conditionalFormatting>
  <printOptions horizontalCentered="1" verticalCentered="1"/>
  <pageMargins left="0" right="0" top="0" bottom="0" header="0.31496062992125984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V35"/>
  <sheetViews>
    <sheetView showGridLines="0" zoomScale="55" zoomScaleNormal="55" workbookViewId="0">
      <selection activeCell="T10" sqref="T10"/>
    </sheetView>
  </sheetViews>
  <sheetFormatPr defaultColWidth="3.69921875" defaultRowHeight="24.75" customHeight="1"/>
  <cols>
    <col min="1" max="16384" width="3.69921875" style="39"/>
  </cols>
  <sheetData>
    <row r="2" spans="2:48" ht="24.75" customHeight="1">
      <c r="B2" s="406" t="s">
        <v>179</v>
      </c>
      <c r="C2" s="406"/>
      <c r="D2" s="406"/>
      <c r="E2" s="406"/>
      <c r="F2" s="406"/>
      <c r="I2" s="406" t="s">
        <v>83</v>
      </c>
      <c r="J2" s="406"/>
      <c r="K2" s="406"/>
      <c r="L2" s="406"/>
      <c r="M2" s="406"/>
      <c r="P2" s="406" t="s">
        <v>84</v>
      </c>
      <c r="Q2" s="406"/>
      <c r="R2" s="406"/>
      <c r="S2" s="406"/>
      <c r="T2" s="406"/>
      <c r="W2" s="406" t="s">
        <v>85</v>
      </c>
      <c r="X2" s="406"/>
      <c r="Y2" s="406"/>
      <c r="Z2" s="406"/>
      <c r="AA2" s="406"/>
      <c r="AD2" s="406" t="s">
        <v>84</v>
      </c>
      <c r="AE2" s="406"/>
      <c r="AF2" s="406"/>
      <c r="AG2" s="406"/>
      <c r="AH2" s="406"/>
      <c r="AK2" s="406" t="s">
        <v>83</v>
      </c>
      <c r="AL2" s="406"/>
      <c r="AM2" s="406"/>
      <c r="AN2" s="406"/>
      <c r="AO2" s="406"/>
      <c r="AR2" s="406" t="s">
        <v>179</v>
      </c>
      <c r="AS2" s="406"/>
      <c r="AT2" s="406"/>
      <c r="AU2" s="406"/>
      <c r="AV2" s="406"/>
    </row>
    <row r="6" spans="2:48" ht="24.75" customHeight="1">
      <c r="B6" s="399"/>
      <c r="C6" s="400"/>
      <c r="D6" s="400"/>
      <c r="E6" s="400"/>
      <c r="F6" s="401"/>
      <c r="AR6" s="399"/>
      <c r="AS6" s="400"/>
      <c r="AT6" s="400"/>
      <c r="AU6" s="400"/>
      <c r="AV6" s="401"/>
    </row>
    <row r="7" spans="2:48" ht="24.75" customHeight="1">
      <c r="B7" s="402"/>
      <c r="C7" s="403"/>
      <c r="D7" s="403"/>
      <c r="E7" s="403"/>
      <c r="F7" s="404"/>
      <c r="G7" s="66"/>
      <c r="T7" s="405" t="str">
        <f>'1.참가현황'!A116</f>
        <v>관내부</v>
      </c>
      <c r="U7" s="405"/>
      <c r="V7" s="405"/>
      <c r="W7" s="405"/>
      <c r="X7" s="405"/>
      <c r="Y7" s="405"/>
      <c r="Z7" s="405"/>
      <c r="AA7" s="405"/>
      <c r="AB7" s="405"/>
      <c r="AC7" s="405"/>
      <c r="AQ7" s="69"/>
      <c r="AR7" s="402"/>
      <c r="AS7" s="403"/>
      <c r="AT7" s="403"/>
      <c r="AU7" s="403"/>
      <c r="AV7" s="404"/>
    </row>
    <row r="8" spans="2:48" ht="24.75" customHeight="1">
      <c r="G8" s="67"/>
      <c r="I8" s="399"/>
      <c r="J8" s="400"/>
      <c r="K8" s="400"/>
      <c r="L8" s="400"/>
      <c r="M8" s="401"/>
      <c r="T8" s="405"/>
      <c r="U8" s="405"/>
      <c r="V8" s="405"/>
      <c r="W8" s="405"/>
      <c r="X8" s="405"/>
      <c r="Y8" s="405"/>
      <c r="Z8" s="405"/>
      <c r="AA8" s="405"/>
      <c r="AB8" s="405"/>
      <c r="AC8" s="405"/>
      <c r="AK8" s="399"/>
      <c r="AL8" s="400"/>
      <c r="AM8" s="400"/>
      <c r="AN8" s="400"/>
      <c r="AO8" s="401"/>
      <c r="AQ8" s="70"/>
    </row>
    <row r="9" spans="2:48" ht="24.75" customHeight="1">
      <c r="G9" s="67"/>
      <c r="H9" s="69"/>
      <c r="I9" s="402"/>
      <c r="J9" s="403"/>
      <c r="K9" s="403"/>
      <c r="L9" s="403"/>
      <c r="M9" s="404"/>
      <c r="N9" s="93"/>
      <c r="T9" s="405"/>
      <c r="U9" s="405"/>
      <c r="V9" s="405"/>
      <c r="W9" s="405"/>
      <c r="X9" s="405"/>
      <c r="Y9" s="405"/>
      <c r="Z9" s="405"/>
      <c r="AA9" s="405"/>
      <c r="AB9" s="405"/>
      <c r="AC9" s="405"/>
      <c r="AJ9" s="69"/>
      <c r="AK9" s="402"/>
      <c r="AL9" s="403"/>
      <c r="AM9" s="403"/>
      <c r="AN9" s="403"/>
      <c r="AO9" s="404"/>
      <c r="AP9" s="69"/>
      <c r="AQ9" s="70"/>
    </row>
    <row r="10" spans="2:48" ht="24.75" customHeight="1">
      <c r="B10" s="399"/>
      <c r="C10" s="400"/>
      <c r="D10" s="400"/>
      <c r="E10" s="400"/>
      <c r="F10" s="401"/>
      <c r="G10" s="68"/>
      <c r="N10" s="94"/>
      <c r="AJ10" s="70"/>
      <c r="AQ10" s="71"/>
      <c r="AR10" s="399"/>
      <c r="AS10" s="400"/>
      <c r="AT10" s="400"/>
      <c r="AU10" s="400"/>
      <c r="AV10" s="401"/>
    </row>
    <row r="11" spans="2:48" ht="24.75" customHeight="1">
      <c r="B11" s="402"/>
      <c r="C11" s="403"/>
      <c r="D11" s="403"/>
      <c r="E11" s="403"/>
      <c r="F11" s="404"/>
      <c r="N11" s="94"/>
      <c r="AJ11" s="70"/>
      <c r="AR11" s="402"/>
      <c r="AS11" s="403"/>
      <c r="AT11" s="403"/>
      <c r="AU11" s="403"/>
      <c r="AV11" s="404"/>
    </row>
    <row r="12" spans="2:48" ht="24.75" customHeight="1">
      <c r="N12" s="94"/>
      <c r="P12" s="399"/>
      <c r="Q12" s="400"/>
      <c r="R12" s="400"/>
      <c r="S12" s="400"/>
      <c r="T12" s="401"/>
      <c r="AD12" s="399"/>
      <c r="AE12" s="400"/>
      <c r="AF12" s="400"/>
      <c r="AG12" s="400"/>
      <c r="AH12" s="401"/>
      <c r="AJ12" s="70"/>
    </row>
    <row r="13" spans="2:48" ht="24.75" customHeight="1">
      <c r="N13" s="67"/>
      <c r="O13" s="92"/>
      <c r="P13" s="402"/>
      <c r="Q13" s="403"/>
      <c r="R13" s="403"/>
      <c r="S13" s="403"/>
      <c r="T13" s="404"/>
      <c r="U13" s="66"/>
      <c r="AB13" s="67"/>
      <c r="AC13" s="91"/>
      <c r="AD13" s="402"/>
      <c r="AE13" s="403"/>
      <c r="AF13" s="403"/>
      <c r="AG13" s="403"/>
      <c r="AH13" s="404"/>
      <c r="AI13" s="95"/>
    </row>
    <row r="14" spans="2:48" ht="24.75" customHeight="1">
      <c r="B14" s="399"/>
      <c r="C14" s="400"/>
      <c r="D14" s="400"/>
      <c r="E14" s="400"/>
      <c r="F14" s="401"/>
      <c r="N14" s="67"/>
      <c r="U14" s="67"/>
      <c r="AB14" s="67"/>
      <c r="AI14" s="94"/>
      <c r="AR14" s="399"/>
      <c r="AS14" s="400"/>
      <c r="AT14" s="400"/>
      <c r="AU14" s="400"/>
      <c r="AV14" s="401"/>
    </row>
    <row r="15" spans="2:48" ht="24.75" customHeight="1">
      <c r="B15" s="402"/>
      <c r="C15" s="403"/>
      <c r="D15" s="403"/>
      <c r="E15" s="403"/>
      <c r="F15" s="404"/>
      <c r="G15" s="93"/>
      <c r="N15" s="67"/>
      <c r="U15" s="67"/>
      <c r="AB15" s="67"/>
      <c r="AI15" s="94"/>
      <c r="AP15" s="94"/>
      <c r="AQ15" s="91"/>
      <c r="AR15" s="402"/>
      <c r="AS15" s="403"/>
      <c r="AT15" s="403"/>
      <c r="AU15" s="403"/>
      <c r="AV15" s="404"/>
    </row>
    <row r="16" spans="2:48" ht="24.75" customHeight="1">
      <c r="G16" s="94"/>
      <c r="I16" s="399"/>
      <c r="J16" s="400"/>
      <c r="K16" s="400"/>
      <c r="L16" s="400"/>
      <c r="M16" s="401"/>
      <c r="N16" s="68"/>
      <c r="U16" s="67"/>
      <c r="AB16" s="67"/>
      <c r="AI16" s="94"/>
      <c r="AK16" s="399"/>
      <c r="AL16" s="400"/>
      <c r="AM16" s="400"/>
      <c r="AN16" s="400"/>
      <c r="AO16" s="401"/>
      <c r="AP16" s="96"/>
    </row>
    <row r="17" spans="2:48" ht="24.75" customHeight="1">
      <c r="G17" s="67"/>
      <c r="H17" s="92"/>
      <c r="I17" s="402"/>
      <c r="J17" s="403"/>
      <c r="K17" s="403"/>
      <c r="L17" s="403"/>
      <c r="M17" s="404"/>
      <c r="U17" s="67"/>
      <c r="AB17" s="67"/>
      <c r="AJ17" s="91"/>
      <c r="AK17" s="402"/>
      <c r="AL17" s="403"/>
      <c r="AM17" s="403"/>
      <c r="AN17" s="403"/>
      <c r="AO17" s="404"/>
      <c r="AP17" s="70"/>
      <c r="AQ17" s="70"/>
      <c r="AT17" s="88"/>
    </row>
    <row r="18" spans="2:48" ht="24.75" customHeight="1">
      <c r="B18" s="399"/>
      <c r="C18" s="400"/>
      <c r="D18" s="400"/>
      <c r="E18" s="400"/>
      <c r="F18" s="401"/>
      <c r="G18" s="68"/>
      <c r="U18" s="67"/>
      <c r="AB18" s="67"/>
      <c r="AQ18" s="71"/>
      <c r="AR18" s="399"/>
      <c r="AS18" s="400"/>
      <c r="AT18" s="400"/>
      <c r="AU18" s="400"/>
      <c r="AV18" s="401"/>
    </row>
    <row r="19" spans="2:48" ht="24.75" customHeight="1">
      <c r="B19" s="402"/>
      <c r="C19" s="403"/>
      <c r="D19" s="403"/>
      <c r="E19" s="403"/>
      <c r="F19" s="404"/>
      <c r="U19" s="67"/>
      <c r="AB19" s="67"/>
      <c r="AR19" s="402"/>
      <c r="AS19" s="403"/>
      <c r="AT19" s="403"/>
      <c r="AU19" s="403"/>
      <c r="AV19" s="404"/>
    </row>
    <row r="20" spans="2:48" ht="24.75" customHeight="1">
      <c r="U20" s="67"/>
      <c r="AB20" s="68"/>
    </row>
    <row r="21" spans="2:48" ht="24.75" customHeight="1">
      <c r="U21" s="94"/>
      <c r="V21" s="65"/>
      <c r="W21" s="65"/>
      <c r="X21" s="65"/>
      <c r="Y21" s="65"/>
      <c r="Z21" s="65"/>
      <c r="AA21" s="65"/>
      <c r="AB21" s="65"/>
      <c r="AC21" s="70"/>
    </row>
    <row r="22" spans="2:48" ht="24.75" customHeight="1">
      <c r="B22" s="399"/>
      <c r="C22" s="400"/>
      <c r="D22" s="400"/>
      <c r="E22" s="400"/>
      <c r="F22" s="401"/>
      <c r="U22" s="94"/>
      <c r="W22" s="399"/>
      <c r="X22" s="400"/>
      <c r="Y22" s="400"/>
      <c r="Z22" s="400"/>
      <c r="AA22" s="401"/>
      <c r="AC22" s="70"/>
      <c r="AR22" s="399"/>
      <c r="AS22" s="400"/>
      <c r="AT22" s="400"/>
      <c r="AU22" s="400"/>
      <c r="AV22" s="401"/>
    </row>
    <row r="23" spans="2:48" ht="24.75" customHeight="1">
      <c r="B23" s="402"/>
      <c r="C23" s="403"/>
      <c r="D23" s="403"/>
      <c r="E23" s="403"/>
      <c r="F23" s="404"/>
      <c r="G23" s="66"/>
      <c r="U23" s="94"/>
      <c r="W23" s="402"/>
      <c r="X23" s="403"/>
      <c r="Y23" s="403"/>
      <c r="Z23" s="403"/>
      <c r="AA23" s="404"/>
      <c r="AC23" s="70"/>
      <c r="AQ23" s="69"/>
      <c r="AR23" s="402"/>
      <c r="AS23" s="403"/>
      <c r="AT23" s="403"/>
      <c r="AU23" s="403"/>
      <c r="AV23" s="404"/>
    </row>
    <row r="24" spans="2:48" ht="24.75" customHeight="1">
      <c r="G24" s="67"/>
      <c r="I24" s="399"/>
      <c r="J24" s="400"/>
      <c r="K24" s="400"/>
      <c r="L24" s="400"/>
      <c r="M24" s="401"/>
      <c r="U24" s="94"/>
      <c r="AC24" s="70"/>
      <c r="AK24" s="399"/>
      <c r="AL24" s="400"/>
      <c r="AM24" s="400"/>
      <c r="AN24" s="400"/>
      <c r="AO24" s="401"/>
      <c r="AQ24" s="70"/>
    </row>
    <row r="25" spans="2:48" ht="24.75" customHeight="1">
      <c r="G25" s="94"/>
      <c r="H25" s="91"/>
      <c r="I25" s="402"/>
      <c r="J25" s="403"/>
      <c r="K25" s="403"/>
      <c r="L25" s="403"/>
      <c r="M25" s="404"/>
      <c r="N25" s="66"/>
      <c r="U25" s="94"/>
      <c r="AC25" s="70"/>
      <c r="AJ25" s="69"/>
      <c r="AK25" s="402"/>
      <c r="AL25" s="403"/>
      <c r="AM25" s="403"/>
      <c r="AN25" s="403"/>
      <c r="AO25" s="404"/>
      <c r="AP25" s="95"/>
    </row>
    <row r="26" spans="2:48" ht="24.75" customHeight="1">
      <c r="B26" s="399"/>
      <c r="C26" s="400"/>
      <c r="D26" s="400"/>
      <c r="E26" s="400"/>
      <c r="F26" s="401"/>
      <c r="G26" s="96"/>
      <c r="N26" s="67"/>
      <c r="U26" s="94"/>
      <c r="AC26" s="70"/>
      <c r="AJ26" s="70"/>
      <c r="AP26" s="94"/>
      <c r="AR26" s="399"/>
      <c r="AS26" s="400"/>
      <c r="AT26" s="400"/>
      <c r="AU26" s="400"/>
      <c r="AV26" s="401"/>
    </row>
    <row r="27" spans="2:48" ht="24.75" customHeight="1">
      <c r="B27" s="402"/>
      <c r="C27" s="403"/>
      <c r="D27" s="403"/>
      <c r="E27" s="403"/>
      <c r="F27" s="404"/>
      <c r="N27" s="67"/>
      <c r="U27" s="94"/>
      <c r="AC27" s="70"/>
      <c r="AJ27" s="70"/>
      <c r="AQ27" s="91"/>
      <c r="AR27" s="402"/>
      <c r="AS27" s="403"/>
      <c r="AT27" s="403"/>
      <c r="AU27" s="403"/>
      <c r="AV27" s="404"/>
    </row>
    <row r="28" spans="2:48" ht="24.75" customHeight="1">
      <c r="N28" s="67"/>
      <c r="P28" s="399"/>
      <c r="Q28" s="400"/>
      <c r="R28" s="400"/>
      <c r="S28" s="400"/>
      <c r="T28" s="401"/>
      <c r="U28" s="96"/>
      <c r="AC28" s="71"/>
      <c r="AD28" s="399"/>
      <c r="AE28" s="400"/>
      <c r="AF28" s="400"/>
      <c r="AG28" s="400"/>
      <c r="AH28" s="401"/>
      <c r="AJ28" s="70"/>
    </row>
    <row r="29" spans="2:48" ht="24.75" customHeight="1">
      <c r="N29" s="94"/>
      <c r="O29" s="91"/>
      <c r="P29" s="402"/>
      <c r="Q29" s="403"/>
      <c r="R29" s="403"/>
      <c r="S29" s="403"/>
      <c r="T29" s="404"/>
      <c r="AD29" s="402"/>
      <c r="AE29" s="403"/>
      <c r="AF29" s="403"/>
      <c r="AG29" s="403"/>
      <c r="AH29" s="404"/>
      <c r="AI29" s="95"/>
    </row>
    <row r="30" spans="2:48" ht="24.75" customHeight="1">
      <c r="B30" s="399"/>
      <c r="C30" s="400"/>
      <c r="D30" s="400"/>
      <c r="E30" s="400"/>
      <c r="F30" s="401"/>
      <c r="N30" s="94"/>
      <c r="AI30" s="94"/>
      <c r="AR30" s="399"/>
      <c r="AS30" s="400"/>
      <c r="AT30" s="400"/>
      <c r="AU30" s="400"/>
      <c r="AV30" s="401"/>
    </row>
    <row r="31" spans="2:48" ht="24.75" customHeight="1">
      <c r="B31" s="402"/>
      <c r="C31" s="403"/>
      <c r="D31" s="403"/>
      <c r="E31" s="403"/>
      <c r="F31" s="404"/>
      <c r="G31" s="66"/>
      <c r="N31" s="94"/>
      <c r="AI31" s="94"/>
      <c r="AQ31" s="69"/>
      <c r="AR31" s="402"/>
      <c r="AS31" s="403"/>
      <c r="AT31" s="403"/>
      <c r="AU31" s="403"/>
      <c r="AV31" s="404"/>
    </row>
    <row r="32" spans="2:48" ht="24.75" customHeight="1">
      <c r="G32" s="67"/>
      <c r="I32" s="399"/>
      <c r="J32" s="400"/>
      <c r="K32" s="400"/>
      <c r="L32" s="400"/>
      <c r="M32" s="401"/>
      <c r="N32" s="96"/>
      <c r="T32" s="39" t="s">
        <v>96</v>
      </c>
      <c r="W32" s="399"/>
      <c r="X32" s="400"/>
      <c r="Y32" s="400"/>
      <c r="Z32" s="400"/>
      <c r="AA32" s="401"/>
      <c r="AI32" s="94"/>
      <c r="AK32" s="399"/>
      <c r="AL32" s="400"/>
      <c r="AM32" s="400"/>
      <c r="AN32" s="400"/>
      <c r="AO32" s="401"/>
      <c r="AQ32" s="70"/>
    </row>
    <row r="33" spans="2:48" ht="24.75" customHeight="1">
      <c r="G33" s="94"/>
      <c r="H33" s="91"/>
      <c r="I33" s="402"/>
      <c r="J33" s="403"/>
      <c r="K33" s="403"/>
      <c r="L33" s="403"/>
      <c r="M33" s="404"/>
      <c r="W33" s="402"/>
      <c r="X33" s="403"/>
      <c r="Y33" s="403"/>
      <c r="Z33" s="403"/>
      <c r="AA33" s="404"/>
      <c r="AJ33" s="91"/>
      <c r="AK33" s="402"/>
      <c r="AL33" s="403"/>
      <c r="AM33" s="403"/>
      <c r="AN33" s="403"/>
      <c r="AO33" s="404"/>
      <c r="AP33" s="95"/>
    </row>
    <row r="34" spans="2:48" ht="24.75" customHeight="1">
      <c r="B34" s="399"/>
      <c r="C34" s="400"/>
      <c r="D34" s="400"/>
      <c r="E34" s="400"/>
      <c r="F34" s="401"/>
      <c r="G34" s="96"/>
      <c r="W34" s="399"/>
      <c r="X34" s="400"/>
      <c r="Y34" s="400"/>
      <c r="Z34" s="400"/>
      <c r="AA34" s="401"/>
      <c r="AP34" s="94"/>
      <c r="AR34" s="399"/>
      <c r="AS34" s="400"/>
      <c r="AT34" s="400"/>
      <c r="AU34" s="400"/>
      <c r="AV34" s="401"/>
    </row>
    <row r="35" spans="2:48" ht="24.75" customHeight="1">
      <c r="B35" s="402"/>
      <c r="C35" s="403"/>
      <c r="D35" s="403"/>
      <c r="E35" s="403"/>
      <c r="F35" s="404"/>
      <c r="W35" s="402"/>
      <c r="X35" s="403"/>
      <c r="Y35" s="403"/>
      <c r="Z35" s="403"/>
      <c r="AA35" s="404"/>
      <c r="AQ35" s="91"/>
      <c r="AR35" s="402"/>
      <c r="AS35" s="403"/>
      <c r="AT35" s="403"/>
      <c r="AU35" s="403"/>
      <c r="AV35" s="404"/>
    </row>
  </sheetData>
  <mergeCells count="39">
    <mergeCell ref="AR2:AV2"/>
    <mergeCell ref="B6:F7"/>
    <mergeCell ref="AR6:AV7"/>
    <mergeCell ref="T7:AC9"/>
    <mergeCell ref="I8:M9"/>
    <mergeCell ref="AK8:AO9"/>
    <mergeCell ref="B2:F2"/>
    <mergeCell ref="I2:M2"/>
    <mergeCell ref="P2:T2"/>
    <mergeCell ref="W2:AA2"/>
    <mergeCell ref="AD2:AH2"/>
    <mergeCell ref="AK2:AO2"/>
    <mergeCell ref="B10:F11"/>
    <mergeCell ref="AR10:AV11"/>
    <mergeCell ref="P12:T13"/>
    <mergeCell ref="AD12:AH13"/>
    <mergeCell ref="B14:F15"/>
    <mergeCell ref="AR14:AV15"/>
    <mergeCell ref="I16:M17"/>
    <mergeCell ref="AK16:AO17"/>
    <mergeCell ref="B18:F19"/>
    <mergeCell ref="AR18:AV19"/>
    <mergeCell ref="B22:F23"/>
    <mergeCell ref="W22:AA23"/>
    <mergeCell ref="AR22:AV23"/>
    <mergeCell ref="B34:F35"/>
    <mergeCell ref="W34:AA35"/>
    <mergeCell ref="AR34:AV35"/>
    <mergeCell ref="I24:M25"/>
    <mergeCell ref="AK24:AO25"/>
    <mergeCell ref="B26:F27"/>
    <mergeCell ref="AR26:AV27"/>
    <mergeCell ref="P28:T29"/>
    <mergeCell ref="AD28:AH29"/>
    <mergeCell ref="B30:F31"/>
    <mergeCell ref="AR30:AV31"/>
    <mergeCell ref="I32:M33"/>
    <mergeCell ref="W32:AA33"/>
    <mergeCell ref="AK32:AO33"/>
  </mergeCells>
  <phoneticPr fontId="1" type="noConversion"/>
  <conditionalFormatting sqref="B6:AV6 B10:AV35 B7:S9 AD7:AV9">
    <cfRule type="containsText" dxfId="14" priority="12" operator="containsText" text="[2]">
      <formula>NOT(ISERROR(SEARCH("[2]",B6)))</formula>
    </cfRule>
    <cfRule type="containsText" dxfId="13" priority="13" operator="containsText" text="[1]">
      <formula>NOT(ISERROR(SEARCH("[1]",B6)))</formula>
    </cfRule>
    <cfRule type="containsText" dxfId="12" priority="15" operator="containsText" text="2위">
      <formula>NOT(ISERROR(SEARCH("2위",B6)))</formula>
    </cfRule>
    <cfRule type="containsText" dxfId="11" priority="16" operator="containsText" text="추첨">
      <formula>NOT(ISERROR(SEARCH("추첨",B6)))</formula>
    </cfRule>
  </conditionalFormatting>
  <conditionalFormatting sqref="T7:AC9">
    <cfRule type="containsText" dxfId="10" priority="8" operator="containsText" text="[2]">
      <formula>NOT(ISERROR(SEARCH("[2]",T7)))</formula>
    </cfRule>
    <cfRule type="containsText" dxfId="9" priority="9" operator="containsText" text="[1]">
      <formula>NOT(ISERROR(SEARCH("[1]",T7)))</formula>
    </cfRule>
    <cfRule type="containsText" dxfId="8" priority="10" operator="containsText" text="2위">
      <formula>NOT(ISERROR(SEARCH("2위",T7)))</formula>
    </cfRule>
    <cfRule type="containsText" dxfId="7" priority="11" operator="containsText" text="추첨">
      <formula>NOT(ISERROR(SEARCH("추첨",T7)))</formula>
    </cfRule>
  </conditionalFormatting>
  <conditionalFormatting sqref="T7:AC9">
    <cfRule type="containsText" dxfId="6" priority="1" operator="containsText" text="관내부">
      <formula>NOT(ISERROR(SEARCH("관내부",T7)))</formula>
    </cfRule>
    <cfRule type="containsText" dxfId="5" priority="2" operator="containsText" text="60대부">
      <formula>NOT(ISERROR(SEARCH("60대부",T7)))</formula>
    </cfRule>
    <cfRule type="containsText" dxfId="4" priority="3" operator="containsText" text="50대부">
      <formula>NOT(ISERROR(SEARCH("50대부",T7)))</formula>
    </cfRule>
    <cfRule type="containsText" dxfId="3" priority="4" operator="containsText" text="J7[4부]">
      <formula>NOT(ISERROR(SEARCH("J7[4부]",T7)))</formula>
    </cfRule>
    <cfRule type="containsText" dxfId="2" priority="5" operator="containsText" text="J6[3부]">
      <formula>NOT(ISERROR(SEARCH("J6[3부]",T7)))</formula>
    </cfRule>
    <cfRule type="containsText" dxfId="1" priority="6" operator="containsText" text="J5[2부]">
      <formula>NOT(ISERROR(SEARCH("J5[2부]",T7)))</formula>
    </cfRule>
    <cfRule type="containsText" dxfId="0" priority="7" operator="containsText" text="J4[1부]">
      <formula>NOT(ISERROR(SEARCH("J4[1부]",T7)))</formula>
    </cfRule>
  </conditionalFormatting>
  <printOptions horizontalCentered="1" verticalCentered="1"/>
  <pageMargins left="0" right="0" top="0" bottom="0" header="0.31496062992125984" footer="0.31496062992125984"/>
  <pageSetup paperSize="9"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X33"/>
  <sheetViews>
    <sheetView showGridLines="0" workbookViewId="0">
      <selection activeCell="G8" sqref="G8"/>
    </sheetView>
  </sheetViews>
  <sheetFormatPr defaultRowHeight="17.399999999999999"/>
  <cols>
    <col min="1" max="1" width="12.09765625" bestFit="1" customWidth="1"/>
    <col min="2" max="2" width="10" style="1" customWidth="1"/>
    <col min="3" max="3" width="24.59765625" customWidth="1"/>
    <col min="4" max="4" width="10.8984375" style="1" customWidth="1"/>
    <col min="5" max="11" width="10.8984375" customWidth="1"/>
    <col min="12" max="12" width="14" customWidth="1"/>
    <col min="23" max="23" width="10" bestFit="1" customWidth="1"/>
  </cols>
  <sheetData>
    <row r="1" spans="1:24" ht="48.75" customHeight="1">
      <c r="C1" s="3" t="str">
        <f>'1.참가현황'!C1</f>
        <v>제12회 나주시장기 생활체육 초청 족구대회</v>
      </c>
      <c r="D1" s="2"/>
      <c r="E1" s="2"/>
      <c r="F1" s="2"/>
      <c r="G1" s="2"/>
      <c r="H1" s="2"/>
      <c r="I1" s="2"/>
      <c r="J1" s="2"/>
    </row>
    <row r="2" spans="1:24" s="1" customFormat="1" ht="36.75" customHeight="1">
      <c r="A2" s="79" t="s">
        <v>11</v>
      </c>
      <c r="B2" s="79" t="s">
        <v>80</v>
      </c>
      <c r="C2" s="79" t="s">
        <v>14</v>
      </c>
      <c r="D2" s="79" t="s">
        <v>0</v>
      </c>
      <c r="E2" s="79" t="s">
        <v>3</v>
      </c>
      <c r="F2" s="79" t="s">
        <v>4</v>
      </c>
      <c r="G2" s="79" t="s">
        <v>5</v>
      </c>
      <c r="H2" s="79" t="s">
        <v>6</v>
      </c>
      <c r="I2" s="79" t="s">
        <v>7</v>
      </c>
      <c r="J2" s="79" t="s">
        <v>8</v>
      </c>
      <c r="K2" s="80" t="s">
        <v>9</v>
      </c>
      <c r="L2" s="81" t="s">
        <v>79</v>
      </c>
      <c r="X2" s="28"/>
    </row>
    <row r="3" spans="1:24" s="40" customFormat="1" ht="15.9" customHeight="1">
      <c r="A3" s="196" t="str">
        <f>'1.참가현황'!H3</f>
        <v>J4[1부]</v>
      </c>
      <c r="B3" s="197" t="s">
        <v>92</v>
      </c>
      <c r="C3" s="198"/>
      <c r="D3" s="199"/>
      <c r="E3" s="199"/>
      <c r="F3" s="199"/>
      <c r="G3" s="199"/>
      <c r="H3" s="199"/>
      <c r="I3" s="199"/>
      <c r="J3" s="199"/>
      <c r="K3" s="200"/>
      <c r="L3" s="201"/>
    </row>
    <row r="4" spans="1:24" s="40" customFormat="1" ht="15.9" customHeight="1">
      <c r="A4" s="202"/>
      <c r="B4" s="197" t="s">
        <v>94</v>
      </c>
      <c r="C4" s="198"/>
      <c r="D4" s="199"/>
      <c r="E4" s="199"/>
      <c r="F4" s="199"/>
      <c r="G4" s="199"/>
      <c r="H4" s="199"/>
      <c r="I4" s="199"/>
      <c r="J4" s="199"/>
      <c r="K4" s="200"/>
      <c r="L4" s="201"/>
    </row>
    <row r="5" spans="1:24" s="40" customFormat="1" ht="15.9" customHeight="1">
      <c r="A5" s="202"/>
      <c r="B5" s="196" t="s">
        <v>95</v>
      </c>
      <c r="C5" s="203"/>
      <c r="D5" s="204"/>
      <c r="E5" s="204"/>
      <c r="F5" s="204"/>
      <c r="G5" s="204"/>
      <c r="H5" s="204"/>
      <c r="I5" s="204"/>
      <c r="J5" s="204"/>
      <c r="K5" s="205"/>
      <c r="L5" s="206"/>
    </row>
    <row r="6" spans="1:24" s="40" customFormat="1" ht="15.9" customHeight="1">
      <c r="A6" s="202"/>
      <c r="B6" s="196" t="s">
        <v>95</v>
      </c>
      <c r="C6" s="203"/>
      <c r="D6" s="204"/>
      <c r="E6" s="204"/>
      <c r="F6" s="204"/>
      <c r="G6" s="204"/>
      <c r="H6" s="204"/>
      <c r="I6" s="204"/>
      <c r="J6" s="204"/>
      <c r="K6" s="205"/>
      <c r="L6" s="206"/>
    </row>
    <row r="7" spans="1:24" s="40" customFormat="1" ht="15.9" customHeight="1">
      <c r="A7" s="207" t="str">
        <f>'1.참가현황'!K3</f>
        <v>J5[2부]</v>
      </c>
      <c r="B7" s="208" t="s">
        <v>91</v>
      </c>
      <c r="C7" s="209"/>
      <c r="D7" s="210"/>
      <c r="E7" s="210"/>
      <c r="F7" s="210"/>
      <c r="G7" s="210"/>
      <c r="H7" s="210"/>
      <c r="I7" s="210"/>
      <c r="J7" s="210"/>
      <c r="K7" s="211"/>
      <c r="L7" s="212"/>
    </row>
    <row r="8" spans="1:24" s="40" customFormat="1" ht="15.9" customHeight="1">
      <c r="A8" s="213"/>
      <c r="B8" s="214" t="s">
        <v>93</v>
      </c>
      <c r="C8" s="215"/>
      <c r="D8" s="216"/>
      <c r="E8" s="216"/>
      <c r="F8" s="216"/>
      <c r="G8" s="216"/>
      <c r="H8" s="216"/>
      <c r="I8" s="216"/>
      <c r="J8" s="216"/>
      <c r="K8" s="217"/>
      <c r="L8" s="218"/>
    </row>
    <row r="9" spans="1:24" s="40" customFormat="1" ht="15.9" customHeight="1">
      <c r="A9" s="213"/>
      <c r="B9" s="219" t="s">
        <v>95</v>
      </c>
      <c r="C9" s="220"/>
      <c r="D9" s="221"/>
      <c r="E9" s="221"/>
      <c r="F9" s="221"/>
      <c r="G9" s="221"/>
      <c r="H9" s="221"/>
      <c r="I9" s="221"/>
      <c r="J9" s="221"/>
      <c r="K9" s="222"/>
      <c r="L9" s="223"/>
    </row>
    <row r="10" spans="1:24" s="40" customFormat="1" ht="15.9" customHeight="1">
      <c r="A10" s="224"/>
      <c r="B10" s="225" t="s">
        <v>95</v>
      </c>
      <c r="C10" s="226"/>
      <c r="D10" s="227"/>
      <c r="E10" s="227"/>
      <c r="F10" s="227"/>
      <c r="G10" s="227"/>
      <c r="H10" s="227"/>
      <c r="I10" s="227"/>
      <c r="J10" s="227"/>
      <c r="K10" s="228"/>
      <c r="L10" s="229"/>
    </row>
    <row r="11" spans="1:24" s="40" customFormat="1" ht="15.9" customHeight="1">
      <c r="A11" s="230" t="str">
        <f>'1.참가현황'!N3</f>
        <v>J6[3부]</v>
      </c>
      <c r="B11" s="231" t="s">
        <v>91</v>
      </c>
      <c r="C11" s="232"/>
      <c r="D11" s="233"/>
      <c r="E11" s="233"/>
      <c r="F11" s="233"/>
      <c r="G11" s="233"/>
      <c r="H11" s="233"/>
      <c r="I11" s="233"/>
      <c r="J11" s="233"/>
      <c r="K11" s="234"/>
      <c r="L11" s="235"/>
    </row>
    <row r="12" spans="1:24" s="40" customFormat="1" ht="15.9" customHeight="1">
      <c r="A12" s="230"/>
      <c r="B12" s="236" t="s">
        <v>93</v>
      </c>
      <c r="C12" s="237"/>
      <c r="D12" s="238"/>
      <c r="E12" s="238"/>
      <c r="F12" s="238"/>
      <c r="G12" s="238"/>
      <c r="H12" s="238"/>
      <c r="I12" s="238"/>
      <c r="J12" s="238"/>
      <c r="K12" s="239"/>
      <c r="L12" s="240"/>
    </row>
    <row r="13" spans="1:24" s="40" customFormat="1" ht="15.9" customHeight="1">
      <c r="A13" s="230"/>
      <c r="B13" s="236" t="s">
        <v>95</v>
      </c>
      <c r="C13" s="237"/>
      <c r="D13" s="238"/>
      <c r="E13" s="238"/>
      <c r="F13" s="238"/>
      <c r="G13" s="238"/>
      <c r="H13" s="238"/>
      <c r="I13" s="238"/>
      <c r="J13" s="238"/>
      <c r="K13" s="239"/>
      <c r="L13" s="240"/>
    </row>
    <row r="14" spans="1:24" s="40" customFormat="1" ht="15.9" customHeight="1">
      <c r="A14" s="241"/>
      <c r="B14" s="242" t="s">
        <v>95</v>
      </c>
      <c r="C14" s="243"/>
      <c r="D14" s="244"/>
      <c r="E14" s="244"/>
      <c r="F14" s="244"/>
      <c r="G14" s="244"/>
      <c r="H14" s="244"/>
      <c r="I14" s="244"/>
      <c r="J14" s="244"/>
      <c r="K14" s="245"/>
      <c r="L14" s="246"/>
    </row>
    <row r="15" spans="1:24" s="40" customFormat="1" ht="15.9" customHeight="1">
      <c r="A15" s="263" t="str">
        <f>'1.참가현황'!A80</f>
        <v>J7[4부]</v>
      </c>
      <c r="B15" s="248" t="s">
        <v>91</v>
      </c>
      <c r="C15" s="249"/>
      <c r="D15" s="250"/>
      <c r="E15" s="250"/>
      <c r="F15" s="250"/>
      <c r="G15" s="250"/>
      <c r="H15" s="250"/>
      <c r="I15" s="250"/>
      <c r="J15" s="250"/>
      <c r="K15" s="251"/>
      <c r="L15" s="252"/>
    </row>
    <row r="16" spans="1:24" s="40" customFormat="1" ht="15.9" customHeight="1">
      <c r="A16" s="247"/>
      <c r="B16" s="253" t="s">
        <v>93</v>
      </c>
      <c r="C16" s="254"/>
      <c r="D16" s="255"/>
      <c r="E16" s="255"/>
      <c r="F16" s="255"/>
      <c r="G16" s="255"/>
      <c r="H16" s="255"/>
      <c r="I16" s="255"/>
      <c r="J16" s="255"/>
      <c r="K16" s="256"/>
      <c r="L16" s="257"/>
    </row>
    <row r="17" spans="1:12" s="40" customFormat="1" ht="15.9" customHeight="1">
      <c r="A17" s="247"/>
      <c r="B17" s="253" t="s">
        <v>95</v>
      </c>
      <c r="C17" s="254"/>
      <c r="D17" s="255"/>
      <c r="E17" s="255"/>
      <c r="F17" s="255"/>
      <c r="G17" s="255"/>
      <c r="H17" s="255"/>
      <c r="I17" s="255"/>
      <c r="J17" s="255"/>
      <c r="K17" s="256"/>
      <c r="L17" s="257"/>
    </row>
    <row r="18" spans="1:12" s="40" customFormat="1" ht="15.9" customHeight="1">
      <c r="A18" s="264"/>
      <c r="B18" s="258" t="s">
        <v>95</v>
      </c>
      <c r="C18" s="259"/>
      <c r="D18" s="260"/>
      <c r="E18" s="260"/>
      <c r="F18" s="260"/>
      <c r="G18" s="260"/>
      <c r="H18" s="260"/>
      <c r="I18" s="260"/>
      <c r="J18" s="260"/>
      <c r="K18" s="261"/>
      <c r="L18" s="262"/>
    </row>
    <row r="19" spans="1:12" s="40" customFormat="1" ht="15.9" customHeight="1">
      <c r="A19" s="297" t="str">
        <f>'1.참가현황'!A92</f>
        <v>50대부</v>
      </c>
      <c r="B19" s="266" t="s">
        <v>91</v>
      </c>
      <c r="C19" s="267"/>
      <c r="D19" s="268"/>
      <c r="E19" s="268"/>
      <c r="F19" s="268"/>
      <c r="G19" s="268"/>
      <c r="H19" s="268"/>
      <c r="I19" s="268"/>
      <c r="J19" s="268"/>
      <c r="K19" s="269"/>
      <c r="L19" s="270"/>
    </row>
    <row r="20" spans="1:12" s="40" customFormat="1" ht="15.9" customHeight="1">
      <c r="A20" s="265"/>
      <c r="B20" s="271" t="s">
        <v>93</v>
      </c>
      <c r="C20" s="272"/>
      <c r="D20" s="273"/>
      <c r="E20" s="273"/>
      <c r="F20" s="273"/>
      <c r="G20" s="273"/>
      <c r="H20" s="273"/>
      <c r="I20" s="273"/>
      <c r="J20" s="273"/>
      <c r="K20" s="274"/>
      <c r="L20" s="275"/>
    </row>
    <row r="21" spans="1:12" s="40" customFormat="1" ht="15.9" customHeight="1">
      <c r="A21" s="265"/>
      <c r="B21" s="271" t="s">
        <v>95</v>
      </c>
      <c r="C21" s="272"/>
      <c r="D21" s="273"/>
      <c r="E21" s="273"/>
      <c r="F21" s="273"/>
      <c r="G21" s="273"/>
      <c r="H21" s="273"/>
      <c r="I21" s="273"/>
      <c r="J21" s="273"/>
      <c r="K21" s="274"/>
      <c r="L21" s="275"/>
    </row>
    <row r="22" spans="1:12" s="40" customFormat="1" ht="15.9" customHeight="1">
      <c r="A22" s="298"/>
      <c r="B22" s="276" t="s">
        <v>95</v>
      </c>
      <c r="C22" s="277"/>
      <c r="D22" s="278"/>
      <c r="E22" s="278"/>
      <c r="F22" s="278"/>
      <c r="G22" s="278"/>
      <c r="H22" s="278"/>
      <c r="I22" s="278"/>
      <c r="J22" s="278"/>
      <c r="K22" s="279"/>
      <c r="L22" s="280"/>
    </row>
    <row r="23" spans="1:12" s="40" customFormat="1" ht="15.9" customHeight="1">
      <c r="A23" s="299" t="str">
        <f>'1.참가현황'!A104</f>
        <v>60대부</v>
      </c>
      <c r="B23" s="282" t="s">
        <v>91</v>
      </c>
      <c r="C23" s="283"/>
      <c r="D23" s="284"/>
      <c r="E23" s="284"/>
      <c r="F23" s="284"/>
      <c r="G23" s="284"/>
      <c r="H23" s="284"/>
      <c r="I23" s="284"/>
      <c r="J23" s="284"/>
      <c r="K23" s="285"/>
      <c r="L23" s="286"/>
    </row>
    <row r="24" spans="1:12" s="40" customFormat="1" ht="15.9" customHeight="1">
      <c r="A24" s="281"/>
      <c r="B24" s="287" t="s">
        <v>93</v>
      </c>
      <c r="C24" s="288"/>
      <c r="D24" s="289"/>
      <c r="E24" s="289"/>
      <c r="F24" s="289"/>
      <c r="G24" s="289"/>
      <c r="H24" s="289"/>
      <c r="I24" s="289"/>
      <c r="J24" s="289"/>
      <c r="K24" s="290"/>
      <c r="L24" s="291"/>
    </row>
    <row r="25" spans="1:12" s="40" customFormat="1" ht="15.9" customHeight="1">
      <c r="A25" s="281"/>
      <c r="B25" s="287" t="s">
        <v>95</v>
      </c>
      <c r="C25" s="288"/>
      <c r="D25" s="289"/>
      <c r="E25" s="289"/>
      <c r="F25" s="289"/>
      <c r="G25" s="289"/>
      <c r="H25" s="289"/>
      <c r="I25" s="289"/>
      <c r="J25" s="289"/>
      <c r="K25" s="290"/>
      <c r="L25" s="291"/>
    </row>
    <row r="26" spans="1:12" s="40" customFormat="1" ht="15.9" customHeight="1">
      <c r="A26" s="300"/>
      <c r="B26" s="292" t="s">
        <v>95</v>
      </c>
      <c r="C26" s="293"/>
      <c r="D26" s="294"/>
      <c r="E26" s="294"/>
      <c r="F26" s="294"/>
      <c r="G26" s="294"/>
      <c r="H26" s="294"/>
      <c r="I26" s="294"/>
      <c r="J26" s="294"/>
      <c r="K26" s="295"/>
      <c r="L26" s="296"/>
    </row>
    <row r="27" spans="1:12" s="40" customFormat="1" ht="15.9" customHeight="1">
      <c r="A27" s="301" t="str">
        <f>'1.참가현황'!A116</f>
        <v>관내부</v>
      </c>
      <c r="B27" s="302" t="s">
        <v>91</v>
      </c>
      <c r="C27" s="303"/>
      <c r="D27" s="304"/>
      <c r="E27" s="304"/>
      <c r="F27" s="304"/>
      <c r="G27" s="304"/>
      <c r="H27" s="304"/>
      <c r="I27" s="304"/>
      <c r="J27" s="304"/>
      <c r="K27" s="305"/>
      <c r="L27" s="306"/>
    </row>
    <row r="28" spans="1:12" ht="15.9" customHeight="1">
      <c r="A28" s="301"/>
      <c r="B28" s="307" t="s">
        <v>93</v>
      </c>
      <c r="C28" s="308"/>
      <c r="D28" s="309"/>
      <c r="E28" s="309"/>
      <c r="F28" s="309"/>
      <c r="G28" s="309"/>
      <c r="H28" s="309"/>
      <c r="I28" s="309"/>
      <c r="J28" s="309"/>
      <c r="K28" s="310"/>
      <c r="L28" s="311"/>
    </row>
    <row r="29" spans="1:12" ht="15.9" customHeight="1">
      <c r="A29" s="301"/>
      <c r="B29" s="307" t="s">
        <v>181</v>
      </c>
      <c r="C29" s="308"/>
      <c r="D29" s="309"/>
      <c r="E29" s="309"/>
      <c r="F29" s="309"/>
      <c r="G29" s="309"/>
      <c r="H29" s="309"/>
      <c r="I29" s="309"/>
      <c r="J29" s="309"/>
      <c r="K29" s="310"/>
      <c r="L29" s="311"/>
    </row>
    <row r="30" spans="1:12" ht="15.9" customHeight="1" thickBot="1">
      <c r="A30" s="301"/>
      <c r="B30" s="312" t="s">
        <v>201</v>
      </c>
      <c r="C30" s="313"/>
      <c r="D30" s="314"/>
      <c r="E30" s="314"/>
      <c r="F30" s="314"/>
      <c r="G30" s="314"/>
      <c r="H30" s="314"/>
      <c r="I30" s="314"/>
      <c r="J30" s="314"/>
      <c r="K30" s="315"/>
      <c r="L30" s="316"/>
    </row>
    <row r="31" spans="1:12" ht="24" customHeight="1" thickTop="1">
      <c r="A31" s="416" t="s">
        <v>98</v>
      </c>
      <c r="B31" s="419" t="s">
        <v>99</v>
      </c>
      <c r="C31" s="422" t="s">
        <v>100</v>
      </c>
      <c r="D31" s="422"/>
      <c r="E31" s="89"/>
      <c r="F31" s="407"/>
      <c r="G31" s="408"/>
      <c r="H31" s="408"/>
      <c r="I31" s="408"/>
      <c r="J31" s="408"/>
      <c r="K31" s="408"/>
      <c r="L31" s="409"/>
    </row>
    <row r="32" spans="1:12" ht="24" customHeight="1">
      <c r="A32" s="417"/>
      <c r="B32" s="420"/>
      <c r="C32" s="423" t="s">
        <v>101</v>
      </c>
      <c r="D32" s="424"/>
      <c r="E32" s="82"/>
      <c r="F32" s="410"/>
      <c r="G32" s="411"/>
      <c r="H32" s="411"/>
      <c r="I32" s="411"/>
      <c r="J32" s="411"/>
      <c r="K32" s="411"/>
      <c r="L32" s="412"/>
    </row>
    <row r="33" spans="1:12" ht="24" customHeight="1" thickBot="1">
      <c r="A33" s="418"/>
      <c r="B33" s="421"/>
      <c r="C33" s="425" t="s">
        <v>101</v>
      </c>
      <c r="D33" s="425"/>
      <c r="E33" s="90"/>
      <c r="F33" s="413"/>
      <c r="G33" s="414"/>
      <c r="H33" s="414"/>
      <c r="I33" s="414"/>
      <c r="J33" s="414"/>
      <c r="K33" s="414"/>
      <c r="L33" s="415"/>
    </row>
  </sheetData>
  <mergeCells count="6">
    <mergeCell ref="F31:L33"/>
    <mergeCell ref="A31:A33"/>
    <mergeCell ref="B31:B33"/>
    <mergeCell ref="C31:D31"/>
    <mergeCell ref="C32:D32"/>
    <mergeCell ref="C33:D3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U45"/>
  <sheetViews>
    <sheetView showGridLines="0" workbookViewId="0">
      <selection activeCell="E7" sqref="E7"/>
    </sheetView>
  </sheetViews>
  <sheetFormatPr defaultRowHeight="17.399999999999999"/>
  <cols>
    <col min="1" max="1" width="12.09765625" bestFit="1" customWidth="1"/>
    <col min="2" max="2" width="10" style="1" customWidth="1"/>
    <col min="3" max="3" width="19.19921875" customWidth="1"/>
    <col min="4" max="4" width="10.8984375" style="1" customWidth="1"/>
    <col min="5" max="5" width="26.59765625" customWidth="1"/>
    <col min="6" max="6" width="10.8984375" customWidth="1"/>
    <col min="7" max="7" width="16.5" customWidth="1"/>
    <col min="8" max="8" width="36.5" customWidth="1"/>
    <col min="9" max="9" width="14" customWidth="1"/>
    <col min="20" max="20" width="10" bestFit="1" customWidth="1"/>
  </cols>
  <sheetData>
    <row r="1" spans="1:21" ht="48.75" customHeight="1">
      <c r="C1" s="3" t="str">
        <f>'1.참가현황'!C1</f>
        <v>제12회 나주시장기 생활체육 초청 족구대회</v>
      </c>
      <c r="D1" s="2"/>
      <c r="E1" s="2"/>
      <c r="F1" s="2"/>
      <c r="G1" s="2"/>
      <c r="H1" s="2"/>
    </row>
    <row r="2" spans="1:21" s="1" customFormat="1" ht="36.75" customHeight="1">
      <c r="A2" s="79" t="s">
        <v>11</v>
      </c>
      <c r="B2" s="79" t="s">
        <v>80</v>
      </c>
      <c r="C2" s="79" t="s">
        <v>14</v>
      </c>
      <c r="D2" s="79" t="s">
        <v>176</v>
      </c>
      <c r="E2" s="79" t="s">
        <v>162</v>
      </c>
      <c r="F2" s="79" t="s">
        <v>97</v>
      </c>
      <c r="G2" s="79" t="s">
        <v>203</v>
      </c>
      <c r="H2" s="80" t="s">
        <v>202</v>
      </c>
      <c r="I2" s="81" t="s">
        <v>79</v>
      </c>
      <c r="U2" s="28"/>
    </row>
    <row r="3" spans="1:21" s="40" customFormat="1" ht="15.9" customHeight="1">
      <c r="A3" s="196" t="str">
        <f>'1.참가현황'!H3</f>
        <v>J4[1부]</v>
      </c>
      <c r="B3" s="197" t="s">
        <v>213</v>
      </c>
      <c r="C3" s="198"/>
      <c r="D3" s="317">
        <v>200000</v>
      </c>
      <c r="E3" s="199"/>
      <c r="F3" s="199"/>
      <c r="G3" s="199" t="s">
        <v>205</v>
      </c>
      <c r="H3" s="200"/>
      <c r="I3" s="201"/>
    </row>
    <row r="4" spans="1:21" s="40" customFormat="1" ht="15.9" customHeight="1">
      <c r="A4" s="202"/>
      <c r="B4" s="197" t="s">
        <v>215</v>
      </c>
      <c r="C4" s="198"/>
      <c r="D4" s="317">
        <v>200000</v>
      </c>
      <c r="E4" s="199"/>
      <c r="F4" s="199"/>
      <c r="G4" s="199" t="s">
        <v>204</v>
      </c>
      <c r="H4" s="200"/>
      <c r="I4" s="201"/>
    </row>
    <row r="5" spans="1:21" s="40" customFormat="1" ht="15.9" customHeight="1">
      <c r="A5" s="202"/>
      <c r="B5" s="197" t="s">
        <v>216</v>
      </c>
      <c r="C5" s="198"/>
      <c r="D5" s="317">
        <v>200000</v>
      </c>
      <c r="E5" s="199"/>
      <c r="F5" s="199"/>
      <c r="G5" s="199" t="s">
        <v>204</v>
      </c>
      <c r="H5" s="200"/>
      <c r="I5" s="201"/>
    </row>
    <row r="6" spans="1:21" s="40" customFormat="1" ht="15.9" customHeight="1">
      <c r="A6" s="202"/>
      <c r="B6" s="197" t="s">
        <v>218</v>
      </c>
      <c r="C6" s="198"/>
      <c r="D6" s="317">
        <v>200000</v>
      </c>
      <c r="E6" s="199"/>
      <c r="F6" s="199"/>
      <c r="G6" s="199" t="s">
        <v>204</v>
      </c>
      <c r="H6" s="200"/>
      <c r="I6" s="201"/>
    </row>
    <row r="7" spans="1:21" s="40" customFormat="1" ht="15.9" customHeight="1">
      <c r="A7" s="202"/>
      <c r="B7" s="196" t="s">
        <v>220</v>
      </c>
      <c r="C7" s="203"/>
      <c r="D7" s="318">
        <v>200000</v>
      </c>
      <c r="E7" s="204"/>
      <c r="F7" s="204"/>
      <c r="G7" s="204" t="s">
        <v>204</v>
      </c>
      <c r="H7" s="205"/>
      <c r="I7" s="206"/>
    </row>
    <row r="8" spans="1:21" s="40" customFormat="1" ht="15.9" customHeight="1">
      <c r="A8" s="202"/>
      <c r="B8" s="196" t="s">
        <v>95</v>
      </c>
      <c r="C8" s="203"/>
      <c r="D8" s="318">
        <v>200000</v>
      </c>
      <c r="E8" s="204"/>
      <c r="F8" s="204"/>
      <c r="G8" s="204" t="s">
        <v>204</v>
      </c>
      <c r="H8" s="205"/>
      <c r="I8" s="206"/>
    </row>
    <row r="9" spans="1:21" s="40" customFormat="1" ht="15.9" customHeight="1">
      <c r="A9" s="202"/>
      <c r="B9" s="196" t="s">
        <v>95</v>
      </c>
      <c r="C9" s="203"/>
      <c r="D9" s="318">
        <v>200000</v>
      </c>
      <c r="E9" s="204"/>
      <c r="F9" s="204"/>
      <c r="G9" s="204" t="s">
        <v>204</v>
      </c>
      <c r="H9" s="205"/>
      <c r="I9" s="206"/>
    </row>
    <row r="10" spans="1:21" s="40" customFormat="1" ht="15.9" customHeight="1">
      <c r="A10" s="207" t="str">
        <f>'1.참가현황'!K3</f>
        <v>J5[2부]</v>
      </c>
      <c r="B10" s="208" t="s">
        <v>213</v>
      </c>
      <c r="C10" s="209"/>
      <c r="D10" s="319">
        <v>200000</v>
      </c>
      <c r="E10" s="210"/>
      <c r="F10" s="210"/>
      <c r="G10" s="210" t="s">
        <v>204</v>
      </c>
      <c r="H10" s="211"/>
      <c r="I10" s="212"/>
    </row>
    <row r="11" spans="1:21" s="40" customFormat="1" ht="15.9" customHeight="1">
      <c r="A11" s="213"/>
      <c r="B11" s="338" t="s">
        <v>215</v>
      </c>
      <c r="C11" s="339"/>
      <c r="D11" s="340">
        <v>200000</v>
      </c>
      <c r="E11" s="341"/>
      <c r="F11" s="341"/>
      <c r="G11" s="341" t="s">
        <v>204</v>
      </c>
      <c r="H11" s="342"/>
      <c r="I11" s="343"/>
    </row>
    <row r="12" spans="1:21" s="40" customFormat="1" ht="15.9" customHeight="1">
      <c r="A12" s="213"/>
      <c r="B12" s="338" t="s">
        <v>216</v>
      </c>
      <c r="C12" s="339"/>
      <c r="D12" s="340">
        <v>100000</v>
      </c>
      <c r="E12" s="341"/>
      <c r="F12" s="341"/>
      <c r="G12" s="341" t="s">
        <v>204</v>
      </c>
      <c r="H12" s="342"/>
      <c r="I12" s="343"/>
    </row>
    <row r="13" spans="1:21" s="40" customFormat="1" ht="15.9" customHeight="1">
      <c r="A13" s="213"/>
      <c r="B13" s="214" t="s">
        <v>218</v>
      </c>
      <c r="C13" s="215"/>
      <c r="D13" s="320">
        <v>200000</v>
      </c>
      <c r="E13" s="216"/>
      <c r="F13" s="216"/>
      <c r="G13" s="216" t="s">
        <v>204</v>
      </c>
      <c r="H13" s="217"/>
      <c r="I13" s="218"/>
    </row>
    <row r="14" spans="1:21" s="40" customFormat="1" ht="15.9" customHeight="1">
      <c r="A14" s="213"/>
      <c r="B14" s="219" t="s">
        <v>220</v>
      </c>
      <c r="C14" s="220"/>
      <c r="D14" s="321">
        <v>100000</v>
      </c>
      <c r="E14" s="221"/>
      <c r="F14" s="221"/>
      <c r="G14" s="221" t="s">
        <v>204</v>
      </c>
      <c r="H14" s="222"/>
      <c r="I14" s="223"/>
    </row>
    <row r="15" spans="1:21" s="40" customFormat="1" ht="15.9" customHeight="1">
      <c r="A15" s="213"/>
      <c r="B15" s="219" t="s">
        <v>95</v>
      </c>
      <c r="C15" s="220"/>
      <c r="D15" s="321">
        <v>200000</v>
      </c>
      <c r="E15" s="221"/>
      <c r="F15" s="221"/>
      <c r="G15" s="221" t="s">
        <v>204</v>
      </c>
      <c r="H15" s="222"/>
      <c r="I15" s="223"/>
    </row>
    <row r="16" spans="1:21" s="40" customFormat="1" ht="15.9" customHeight="1">
      <c r="A16" s="224"/>
      <c r="B16" s="225" t="s">
        <v>95</v>
      </c>
      <c r="C16" s="226"/>
      <c r="D16" s="322">
        <v>200000</v>
      </c>
      <c r="E16" s="227"/>
      <c r="F16" s="227"/>
      <c r="G16" s="227" t="s">
        <v>204</v>
      </c>
      <c r="H16" s="228"/>
      <c r="I16" s="229"/>
    </row>
    <row r="17" spans="1:9" s="40" customFormat="1" ht="15.9" customHeight="1">
      <c r="A17" s="230" t="str">
        <f>'1.참가현황'!N3</f>
        <v>J6[3부]</v>
      </c>
      <c r="B17" s="231" t="s">
        <v>212</v>
      </c>
      <c r="C17" s="232"/>
      <c r="D17" s="323">
        <v>200000</v>
      </c>
      <c r="E17" s="233"/>
      <c r="F17" s="233"/>
      <c r="G17" s="233" t="s">
        <v>204</v>
      </c>
      <c r="H17" s="234"/>
      <c r="I17" s="235"/>
    </row>
    <row r="18" spans="1:9" s="40" customFormat="1" ht="15.9" customHeight="1">
      <c r="A18" s="230"/>
      <c r="B18" s="231" t="s">
        <v>214</v>
      </c>
      <c r="C18" s="232"/>
      <c r="D18" s="323">
        <v>200000</v>
      </c>
      <c r="E18" s="233"/>
      <c r="F18" s="233"/>
      <c r="G18" s="233" t="s">
        <v>204</v>
      </c>
      <c r="H18" s="234"/>
      <c r="I18" s="235"/>
    </row>
    <row r="19" spans="1:9" s="40" customFormat="1" ht="15.9" customHeight="1">
      <c r="A19" s="230"/>
      <c r="B19" s="236" t="s">
        <v>217</v>
      </c>
      <c r="C19" s="237"/>
      <c r="D19" s="324">
        <v>200000</v>
      </c>
      <c r="E19" s="238"/>
      <c r="F19" s="238"/>
      <c r="G19" s="238" t="s">
        <v>204</v>
      </c>
      <c r="H19" s="239"/>
      <c r="I19" s="240"/>
    </row>
    <row r="20" spans="1:9" s="40" customFormat="1" ht="15.9" customHeight="1">
      <c r="A20" s="230"/>
      <c r="B20" s="236" t="s">
        <v>219</v>
      </c>
      <c r="C20" s="237"/>
      <c r="D20" s="324">
        <v>100000</v>
      </c>
      <c r="E20" s="238"/>
      <c r="F20" s="238"/>
      <c r="G20" s="238" t="s">
        <v>204</v>
      </c>
      <c r="H20" s="239"/>
      <c r="I20" s="240"/>
    </row>
    <row r="21" spans="1:9" s="40" customFormat="1" ht="15.9" customHeight="1">
      <c r="A21" s="230"/>
      <c r="B21" s="236" t="s">
        <v>95</v>
      </c>
      <c r="C21" s="237"/>
      <c r="D21" s="324">
        <v>200000</v>
      </c>
      <c r="E21" s="238"/>
      <c r="F21" s="238"/>
      <c r="G21" s="238" t="s">
        <v>204</v>
      </c>
      <c r="H21" s="239"/>
      <c r="I21" s="240"/>
    </row>
    <row r="22" spans="1:9" s="40" customFormat="1" ht="15.9" customHeight="1">
      <c r="A22" s="241"/>
      <c r="B22" s="242" t="s">
        <v>95</v>
      </c>
      <c r="C22" s="243"/>
      <c r="D22" s="325">
        <v>200000</v>
      </c>
      <c r="E22" s="244"/>
      <c r="F22" s="244"/>
      <c r="G22" s="244" t="s">
        <v>204</v>
      </c>
      <c r="H22" s="245"/>
      <c r="I22" s="246"/>
    </row>
    <row r="23" spans="1:9" s="40" customFormat="1" ht="15.9" customHeight="1">
      <c r="A23" s="263" t="str">
        <f>'1.참가현황'!A80</f>
        <v>J7[4부]</v>
      </c>
      <c r="B23" s="248" t="s">
        <v>91</v>
      </c>
      <c r="C23" s="249"/>
      <c r="D23" s="326"/>
      <c r="E23" s="250"/>
      <c r="F23" s="250"/>
      <c r="G23" s="250" t="s">
        <v>204</v>
      </c>
      <c r="H23" s="251"/>
      <c r="I23" s="252"/>
    </row>
    <row r="24" spans="1:9" s="40" customFormat="1" ht="15.9" customHeight="1">
      <c r="A24" s="247"/>
      <c r="B24" s="253" t="s">
        <v>93</v>
      </c>
      <c r="C24" s="254"/>
      <c r="D24" s="327"/>
      <c r="E24" s="255"/>
      <c r="F24" s="255"/>
      <c r="G24" s="255" t="s">
        <v>204</v>
      </c>
      <c r="H24" s="256"/>
      <c r="I24" s="257"/>
    </row>
    <row r="25" spans="1:9" s="40" customFormat="1" ht="15.9" customHeight="1">
      <c r="A25" s="247"/>
      <c r="B25" s="253" t="s">
        <v>95</v>
      </c>
      <c r="C25" s="254"/>
      <c r="D25" s="327"/>
      <c r="E25" s="255"/>
      <c r="F25" s="255"/>
      <c r="G25" s="255" t="s">
        <v>204</v>
      </c>
      <c r="H25" s="256"/>
      <c r="I25" s="257"/>
    </row>
    <row r="26" spans="1:9" s="40" customFormat="1" ht="15.9" customHeight="1">
      <c r="A26" s="264"/>
      <c r="B26" s="258" t="s">
        <v>95</v>
      </c>
      <c r="C26" s="259"/>
      <c r="D26" s="328"/>
      <c r="E26" s="260"/>
      <c r="F26" s="260"/>
      <c r="G26" s="260" t="s">
        <v>204</v>
      </c>
      <c r="H26" s="261"/>
      <c r="I26" s="262"/>
    </row>
    <row r="27" spans="1:9" s="40" customFormat="1" ht="15.9" customHeight="1">
      <c r="A27" s="297" t="str">
        <f>'1.참가현황'!A92</f>
        <v>50대부</v>
      </c>
      <c r="B27" s="266" t="s">
        <v>212</v>
      </c>
      <c r="C27" s="267"/>
      <c r="D27" s="329">
        <v>200000</v>
      </c>
      <c r="E27" s="268"/>
      <c r="F27" s="268"/>
      <c r="G27" s="268" t="s">
        <v>204</v>
      </c>
      <c r="H27" s="269"/>
      <c r="I27" s="270"/>
    </row>
    <row r="28" spans="1:9" s="40" customFormat="1" ht="15.9" customHeight="1">
      <c r="A28" s="265"/>
      <c r="B28" s="344" t="s">
        <v>214</v>
      </c>
      <c r="C28" s="345"/>
      <c r="D28" s="346">
        <v>100000</v>
      </c>
      <c r="E28" s="347"/>
      <c r="F28" s="347"/>
      <c r="G28" s="347" t="s">
        <v>204</v>
      </c>
      <c r="H28" s="348"/>
      <c r="I28" s="349"/>
    </row>
    <row r="29" spans="1:9" s="40" customFormat="1" ht="15.9" customHeight="1">
      <c r="A29" s="265"/>
      <c r="B29" s="271" t="s">
        <v>93</v>
      </c>
      <c r="C29" s="272"/>
      <c r="D29" s="330">
        <v>200000</v>
      </c>
      <c r="E29" s="273"/>
      <c r="F29" s="273"/>
      <c r="G29" s="273" t="s">
        <v>204</v>
      </c>
      <c r="H29" s="274"/>
      <c r="I29" s="275"/>
    </row>
    <row r="30" spans="1:9" s="40" customFormat="1" ht="15.9" customHeight="1">
      <c r="A30" s="265"/>
      <c r="B30" s="271" t="s">
        <v>95</v>
      </c>
      <c r="C30" s="272"/>
      <c r="D30" s="330">
        <v>100000</v>
      </c>
      <c r="E30" s="273"/>
      <c r="F30" s="273"/>
      <c r="G30" s="273" t="s">
        <v>204</v>
      </c>
      <c r="H30" s="274"/>
      <c r="I30" s="275"/>
    </row>
    <row r="31" spans="1:9" s="40" customFormat="1" ht="15.9" customHeight="1">
      <c r="A31" s="298"/>
      <c r="B31" s="276" t="s">
        <v>95</v>
      </c>
      <c r="C31" s="277"/>
      <c r="D31" s="331">
        <v>100000</v>
      </c>
      <c r="E31" s="278"/>
      <c r="F31" s="278"/>
      <c r="G31" s="278" t="s">
        <v>204</v>
      </c>
      <c r="H31" s="279"/>
      <c r="I31" s="280"/>
    </row>
    <row r="32" spans="1:9" s="40" customFormat="1" ht="15.9" customHeight="1">
      <c r="A32" s="299" t="str">
        <f>'1.참가현황'!A104</f>
        <v>60대부</v>
      </c>
      <c r="B32" s="282" t="s">
        <v>212</v>
      </c>
      <c r="C32" s="283"/>
      <c r="D32" s="332">
        <v>200000</v>
      </c>
      <c r="E32" s="284"/>
      <c r="F32" s="284"/>
      <c r="G32" s="284" t="s">
        <v>204</v>
      </c>
      <c r="H32" s="285"/>
      <c r="I32" s="286"/>
    </row>
    <row r="33" spans="1:9" s="40" customFormat="1" ht="15.9" customHeight="1">
      <c r="A33" s="281"/>
      <c r="B33" s="350" t="s">
        <v>214</v>
      </c>
      <c r="C33" s="351"/>
      <c r="D33" s="352">
        <v>100000</v>
      </c>
      <c r="E33" s="353"/>
      <c r="F33" s="353"/>
      <c r="G33" s="353" t="s">
        <v>204</v>
      </c>
      <c r="H33" s="354"/>
      <c r="I33" s="355"/>
    </row>
    <row r="34" spans="1:9" s="40" customFormat="1" ht="15.9" customHeight="1">
      <c r="A34" s="281"/>
      <c r="B34" s="287" t="s">
        <v>93</v>
      </c>
      <c r="C34" s="288"/>
      <c r="D34" s="333">
        <v>200000</v>
      </c>
      <c r="E34" s="289"/>
      <c r="F34" s="289"/>
      <c r="G34" s="289" t="s">
        <v>204</v>
      </c>
      <c r="H34" s="290"/>
      <c r="I34" s="291"/>
    </row>
    <row r="35" spans="1:9" s="40" customFormat="1" ht="15.9" customHeight="1">
      <c r="A35" s="281"/>
      <c r="B35" s="287" t="s">
        <v>95</v>
      </c>
      <c r="C35" s="288"/>
      <c r="D35" s="333">
        <v>100000</v>
      </c>
      <c r="E35" s="289"/>
      <c r="F35" s="289"/>
      <c r="G35" s="289" t="s">
        <v>204</v>
      </c>
      <c r="H35" s="290"/>
      <c r="I35" s="291"/>
    </row>
    <row r="36" spans="1:9" s="40" customFormat="1" ht="15.9" customHeight="1">
      <c r="A36" s="300"/>
      <c r="B36" s="292" t="s">
        <v>95</v>
      </c>
      <c r="C36" s="293"/>
      <c r="D36" s="334">
        <v>100000</v>
      </c>
      <c r="E36" s="294"/>
      <c r="F36" s="294"/>
      <c r="G36" s="294" t="s">
        <v>204</v>
      </c>
      <c r="H36" s="295"/>
      <c r="I36" s="296"/>
    </row>
    <row r="37" spans="1:9" s="40" customFormat="1" ht="15.9" customHeight="1">
      <c r="A37" s="301" t="str">
        <f>'1.참가현황'!A116</f>
        <v>관내부</v>
      </c>
      <c r="B37" s="302" t="s">
        <v>212</v>
      </c>
      <c r="C37" s="303"/>
      <c r="D37" s="335">
        <v>200000</v>
      </c>
      <c r="E37" s="304"/>
      <c r="F37" s="304"/>
      <c r="G37" s="304" t="s">
        <v>204</v>
      </c>
      <c r="H37" s="305"/>
      <c r="I37" s="306"/>
    </row>
    <row r="38" spans="1:9" s="40" customFormat="1" ht="15.9" customHeight="1">
      <c r="A38" s="301"/>
      <c r="B38" s="302" t="s">
        <v>214</v>
      </c>
      <c r="C38" s="303"/>
      <c r="D38" s="335">
        <v>200000</v>
      </c>
      <c r="E38" s="304"/>
      <c r="F38" s="304"/>
      <c r="G38" s="304" t="s">
        <v>204</v>
      </c>
      <c r="H38" s="305"/>
      <c r="I38" s="306"/>
    </row>
    <row r="39" spans="1:9" ht="15.9" customHeight="1">
      <c r="A39" s="301"/>
      <c r="B39" s="307" t="s">
        <v>217</v>
      </c>
      <c r="C39" s="308"/>
      <c r="D39" s="336">
        <v>200000</v>
      </c>
      <c r="E39" s="309"/>
      <c r="F39" s="309"/>
      <c r="G39" s="309" t="s">
        <v>204</v>
      </c>
      <c r="H39" s="310"/>
      <c r="I39" s="311"/>
    </row>
    <row r="40" spans="1:9" ht="15.9" customHeight="1">
      <c r="A40" s="301"/>
      <c r="B40" s="307" t="s">
        <v>219</v>
      </c>
      <c r="C40" s="308"/>
      <c r="D40" s="336">
        <v>100000</v>
      </c>
      <c r="E40" s="309"/>
      <c r="F40" s="309"/>
      <c r="G40" s="309" t="s">
        <v>204</v>
      </c>
      <c r="H40" s="310"/>
      <c r="I40" s="311"/>
    </row>
    <row r="41" spans="1:9" ht="15.9" customHeight="1">
      <c r="A41" s="301"/>
      <c r="B41" s="307" t="s">
        <v>181</v>
      </c>
      <c r="C41" s="308"/>
      <c r="D41" s="336">
        <v>200000</v>
      </c>
      <c r="E41" s="309"/>
      <c r="F41" s="309"/>
      <c r="G41" s="309" t="s">
        <v>204</v>
      </c>
      <c r="H41" s="310"/>
      <c r="I41" s="311"/>
    </row>
    <row r="42" spans="1:9" ht="15.9" customHeight="1" thickBot="1">
      <c r="A42" s="301"/>
      <c r="B42" s="312" t="s">
        <v>201</v>
      </c>
      <c r="C42" s="313"/>
      <c r="D42" s="337">
        <v>100000</v>
      </c>
      <c r="E42" s="314"/>
      <c r="F42" s="314"/>
      <c r="G42" s="314" t="s">
        <v>204</v>
      </c>
      <c r="H42" s="315"/>
      <c r="I42" s="316"/>
    </row>
    <row r="43" spans="1:9" ht="24" customHeight="1" thickTop="1">
      <c r="A43" s="416" t="s">
        <v>98</v>
      </c>
      <c r="B43" s="419" t="s">
        <v>99</v>
      </c>
      <c r="C43" s="422" t="s">
        <v>100</v>
      </c>
      <c r="D43" s="422"/>
      <c r="E43" s="89"/>
      <c r="F43" s="408"/>
      <c r="G43" s="408"/>
      <c r="H43" s="408"/>
      <c r="I43" s="409"/>
    </row>
    <row r="44" spans="1:9" ht="24" customHeight="1">
      <c r="A44" s="417"/>
      <c r="B44" s="420"/>
      <c r="C44" s="423" t="s">
        <v>101</v>
      </c>
      <c r="D44" s="424"/>
      <c r="E44" s="82"/>
      <c r="F44" s="411"/>
      <c r="G44" s="411"/>
      <c r="H44" s="411"/>
      <c r="I44" s="412"/>
    </row>
    <row r="45" spans="1:9" ht="24" customHeight="1" thickBot="1">
      <c r="A45" s="418"/>
      <c r="B45" s="421"/>
      <c r="C45" s="425" t="s">
        <v>101</v>
      </c>
      <c r="D45" s="425"/>
      <c r="E45" s="90"/>
      <c r="F45" s="414"/>
      <c r="G45" s="414"/>
      <c r="H45" s="414"/>
      <c r="I45" s="415"/>
    </row>
  </sheetData>
  <mergeCells count="6">
    <mergeCell ref="A43:A45"/>
    <mergeCell ref="B43:B45"/>
    <mergeCell ref="C43:D43"/>
    <mergeCell ref="F43:I45"/>
    <mergeCell ref="C44:D44"/>
    <mergeCell ref="C45:D4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"/>
  <sheetViews>
    <sheetView zoomScale="40" zoomScaleNormal="40" workbookViewId="0">
      <selection activeCell="C5" sqref="C5"/>
    </sheetView>
  </sheetViews>
  <sheetFormatPr defaultColWidth="9" defaultRowHeight="52.8"/>
  <cols>
    <col min="1" max="1" width="93" style="77" bestFit="1" customWidth="1"/>
    <col min="2" max="2" width="9" style="74"/>
    <col min="3" max="3" width="93" style="77" bestFit="1" customWidth="1"/>
    <col min="4" max="4" width="9" style="74"/>
    <col min="5" max="5" width="93" style="77" bestFit="1" customWidth="1"/>
    <col min="6" max="6" width="9" style="74"/>
    <col min="7" max="7" width="93" style="77" bestFit="1" customWidth="1"/>
    <col min="8" max="8" width="9" style="74"/>
    <col min="9" max="9" width="93" style="77" bestFit="1" customWidth="1"/>
    <col min="10" max="10" width="9" style="74"/>
    <col min="11" max="11" width="93" style="77" bestFit="1" customWidth="1"/>
    <col min="12" max="16384" width="9" style="74"/>
  </cols>
  <sheetData>
    <row r="2" spans="1:11" ht="75" customHeight="1">
      <c r="A2" s="75" t="s">
        <v>89</v>
      </c>
      <c r="C2" s="75" t="s">
        <v>89</v>
      </c>
      <c r="E2" s="75" t="s">
        <v>89</v>
      </c>
      <c r="G2" s="75" t="s">
        <v>89</v>
      </c>
      <c r="I2" s="75" t="s">
        <v>89</v>
      </c>
      <c r="K2" s="75" t="s">
        <v>89</v>
      </c>
    </row>
    <row r="3" spans="1:11">
      <c r="A3" s="75"/>
      <c r="C3" s="75"/>
      <c r="E3" s="75"/>
      <c r="G3" s="75"/>
      <c r="I3" s="75"/>
      <c r="K3" s="75"/>
    </row>
    <row r="4" spans="1:11">
      <c r="A4" s="75" t="s">
        <v>103</v>
      </c>
      <c r="C4" s="75" t="s">
        <v>104</v>
      </c>
      <c r="E4" s="75" t="s">
        <v>88</v>
      </c>
      <c r="G4" s="75" t="s">
        <v>103</v>
      </c>
      <c r="I4" s="75" t="s">
        <v>104</v>
      </c>
      <c r="K4" s="75" t="s">
        <v>88</v>
      </c>
    </row>
    <row r="5" spans="1:11">
      <c r="A5" s="75"/>
      <c r="C5" s="75"/>
      <c r="E5" s="75"/>
      <c r="G5" s="75"/>
      <c r="I5" s="75"/>
      <c r="K5" s="75"/>
    </row>
    <row r="6" spans="1:11">
      <c r="A6" s="75" t="s">
        <v>177</v>
      </c>
      <c r="C6" s="75" t="str">
        <f>A6</f>
        <v xml:space="preserve">상기 금액을 제16회 </v>
      </c>
      <c r="E6" s="75" t="str">
        <f>C6</f>
        <v xml:space="preserve">상기 금액을 제16회 </v>
      </c>
      <c r="G6" s="75" t="str">
        <f>A6</f>
        <v xml:space="preserve">상기 금액을 제16회 </v>
      </c>
      <c r="I6" s="75" t="str">
        <f>A6</f>
        <v xml:space="preserve">상기 금액을 제16회 </v>
      </c>
      <c r="K6" s="75" t="str">
        <f>E6</f>
        <v xml:space="preserve">상기 금액을 제16회 </v>
      </c>
    </row>
    <row r="7" spans="1:11">
      <c r="A7" s="75" t="s">
        <v>206</v>
      </c>
      <c r="C7" s="75" t="str">
        <f>A7</f>
        <v>나주시장기 생활체육 족구대회</v>
      </c>
      <c r="E7" s="75" t="str">
        <f>A7</f>
        <v>나주시장기 생활체육 족구대회</v>
      </c>
      <c r="G7" s="75" t="str">
        <f>A7</f>
        <v>나주시장기 생활체육 족구대회</v>
      </c>
      <c r="I7" s="75" t="str">
        <f>A7</f>
        <v>나주시장기 생활체육 족구대회</v>
      </c>
      <c r="K7" s="75" t="str">
        <f>A7</f>
        <v>나주시장기 생활체육 족구대회</v>
      </c>
    </row>
    <row r="8" spans="1:11">
      <c r="A8" s="75" t="s">
        <v>174</v>
      </c>
      <c r="C8" s="75" t="s">
        <v>174</v>
      </c>
      <c r="E8" s="75" t="s">
        <v>106</v>
      </c>
      <c r="G8" s="75" t="s">
        <v>174</v>
      </c>
      <c r="I8" s="75" t="s">
        <v>174</v>
      </c>
      <c r="K8" s="75" t="s">
        <v>174</v>
      </c>
    </row>
    <row r="11" spans="1:11">
      <c r="A11" s="75" t="s">
        <v>87</v>
      </c>
      <c r="C11" s="75" t="s">
        <v>87</v>
      </c>
      <c r="E11" s="75" t="s">
        <v>87</v>
      </c>
      <c r="G11" s="75" t="s">
        <v>87</v>
      </c>
      <c r="I11" s="75" t="s">
        <v>87</v>
      </c>
      <c r="K11" s="75" t="s">
        <v>87</v>
      </c>
    </row>
    <row r="12" spans="1:11" ht="40.200000000000003">
      <c r="A12" s="78">
        <v>46166</v>
      </c>
      <c r="C12" s="78">
        <f>A12</f>
        <v>46166</v>
      </c>
      <c r="E12" s="78">
        <f>A12</f>
        <v>46166</v>
      </c>
      <c r="G12" s="78">
        <f>A12</f>
        <v>46166</v>
      </c>
      <c r="I12" s="78">
        <f>A12</f>
        <v>46166</v>
      </c>
      <c r="K12" s="78">
        <f>A12</f>
        <v>46166</v>
      </c>
    </row>
    <row r="13" spans="1:11">
      <c r="A13" s="75" t="s">
        <v>105</v>
      </c>
      <c r="C13" s="75" t="s">
        <v>105</v>
      </c>
      <c r="E13" s="75" t="s">
        <v>105</v>
      </c>
      <c r="G13" s="75" t="s">
        <v>105</v>
      </c>
      <c r="I13" s="75" t="s">
        <v>105</v>
      </c>
      <c r="K13" s="75" t="s">
        <v>105</v>
      </c>
    </row>
    <row r="15" spans="1:11">
      <c r="A15" s="76" t="s">
        <v>90</v>
      </c>
      <c r="C15" s="76" t="s">
        <v>90</v>
      </c>
      <c r="E15" s="76" t="s">
        <v>90</v>
      </c>
      <c r="G15" s="76" t="s">
        <v>90</v>
      </c>
      <c r="I15" s="76" t="s">
        <v>90</v>
      </c>
      <c r="K15" s="76" t="s">
        <v>90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20"/>
  <sheetViews>
    <sheetView view="pageBreakPreview" zoomScale="60" zoomScaleNormal="70" workbookViewId="0">
      <selection activeCell="X15" sqref="X15"/>
    </sheetView>
  </sheetViews>
  <sheetFormatPr defaultRowHeight="17.399999999999999"/>
  <sheetData>
    <row r="3" spans="1:27">
      <c r="B3" s="97" t="s">
        <v>110</v>
      </c>
      <c r="K3" s="97" t="str">
        <f>B3</f>
        <v>전남</v>
      </c>
      <c r="T3" s="97" t="str">
        <f>K3</f>
        <v>전남</v>
      </c>
    </row>
    <row r="4" spans="1:27">
      <c r="A4" s="97"/>
      <c r="B4" s="97" t="s">
        <v>207</v>
      </c>
      <c r="C4" s="97"/>
      <c r="J4" s="98"/>
      <c r="K4" s="97" t="s">
        <v>208</v>
      </c>
      <c r="L4" s="97"/>
      <c r="S4" s="98"/>
      <c r="T4" s="97" t="s">
        <v>209</v>
      </c>
      <c r="U4" s="97"/>
    </row>
    <row r="5" spans="1:27" ht="46.2">
      <c r="A5" s="429" t="s">
        <v>111</v>
      </c>
      <c r="B5" s="429"/>
      <c r="C5" s="429"/>
      <c r="D5" s="429"/>
      <c r="E5" s="429"/>
      <c r="F5" s="429"/>
      <c r="G5" s="429"/>
      <c r="H5" s="429"/>
      <c r="I5" s="429"/>
      <c r="J5" s="429" t="s">
        <v>112</v>
      </c>
      <c r="K5" s="429"/>
      <c r="L5" s="429"/>
      <c r="M5" s="429"/>
      <c r="N5" s="429"/>
      <c r="O5" s="429"/>
      <c r="P5" s="429"/>
      <c r="Q5" s="429"/>
      <c r="R5" s="429"/>
      <c r="S5" s="429" t="s">
        <v>112</v>
      </c>
      <c r="T5" s="429"/>
      <c r="U5" s="429"/>
      <c r="V5" s="429"/>
      <c r="W5" s="429"/>
      <c r="X5" s="429"/>
      <c r="Y5" s="429"/>
      <c r="Z5" s="429"/>
      <c r="AA5" s="429"/>
    </row>
    <row r="6" spans="1:27" ht="46.2">
      <c r="A6" s="99"/>
      <c r="B6" s="99"/>
      <c r="C6" s="99"/>
      <c r="D6" s="99"/>
      <c r="E6" s="99"/>
      <c r="F6" s="99"/>
      <c r="G6" s="99"/>
      <c r="J6" s="99"/>
      <c r="K6" s="99"/>
      <c r="L6" s="99"/>
      <c r="M6" s="99"/>
      <c r="N6" s="99"/>
      <c r="O6" s="99"/>
      <c r="P6" s="99"/>
      <c r="S6" s="99"/>
      <c r="T6" s="99"/>
      <c r="U6" s="99"/>
      <c r="V6" s="99"/>
      <c r="W6" s="99"/>
      <c r="X6" s="99"/>
      <c r="Y6" s="99"/>
    </row>
    <row r="7" spans="1:27" ht="20.399999999999999">
      <c r="A7" s="430" t="s">
        <v>113</v>
      </c>
      <c r="B7" s="430"/>
      <c r="C7" s="430"/>
      <c r="D7" s="430"/>
      <c r="E7" s="100"/>
      <c r="F7" s="101"/>
      <c r="G7" s="431" t="s">
        <v>180</v>
      </c>
      <c r="H7" s="431"/>
      <c r="I7" s="431"/>
      <c r="J7" s="430" t="s">
        <v>114</v>
      </c>
      <c r="K7" s="430"/>
      <c r="L7" s="430"/>
      <c r="M7" s="430"/>
      <c r="N7" s="100"/>
      <c r="O7" s="101"/>
      <c r="P7" s="431" t="s">
        <v>115</v>
      </c>
      <c r="Q7" s="431"/>
      <c r="R7" s="431"/>
      <c r="S7" s="430" t="s">
        <v>114</v>
      </c>
      <c r="T7" s="430"/>
      <c r="U7" s="430"/>
      <c r="V7" s="430"/>
      <c r="W7" s="100"/>
      <c r="X7" s="101"/>
      <c r="Y7" s="431" t="s">
        <v>116</v>
      </c>
      <c r="Z7" s="431"/>
      <c r="AA7" s="431"/>
    </row>
    <row r="8" spans="1:27" ht="32.4">
      <c r="A8" s="430"/>
      <c r="B8" s="430"/>
      <c r="C8" s="430"/>
      <c r="D8" s="430"/>
      <c r="E8" s="102"/>
      <c r="F8" s="103"/>
      <c r="G8" s="432"/>
      <c r="H8" s="432"/>
      <c r="I8" s="432"/>
      <c r="J8" s="430"/>
      <c r="K8" s="430"/>
      <c r="L8" s="430"/>
      <c r="M8" s="430"/>
      <c r="N8" s="102"/>
      <c r="O8" s="103"/>
      <c r="P8" s="432"/>
      <c r="Q8" s="432"/>
      <c r="R8" s="432"/>
      <c r="S8" s="430"/>
      <c r="T8" s="430"/>
      <c r="U8" s="430"/>
      <c r="V8" s="430"/>
      <c r="W8" s="102"/>
      <c r="X8" s="103"/>
      <c r="Y8" s="432"/>
      <c r="Z8" s="432"/>
      <c r="AA8" s="432"/>
    </row>
    <row r="9" spans="1:27" ht="25.8">
      <c r="A9" s="100"/>
      <c r="B9" s="100"/>
      <c r="C9" s="100"/>
      <c r="D9" s="100"/>
      <c r="E9" s="100"/>
      <c r="F9" s="104"/>
      <c r="G9" s="104"/>
      <c r="J9" s="100"/>
      <c r="K9" s="100"/>
      <c r="L9" s="100"/>
      <c r="M9" s="100"/>
      <c r="N9" s="100"/>
      <c r="O9" s="104"/>
      <c r="P9" s="104"/>
      <c r="S9" s="100"/>
      <c r="T9" s="100"/>
      <c r="U9" s="100"/>
      <c r="V9" s="100"/>
      <c r="W9" s="100"/>
      <c r="X9" s="104"/>
      <c r="Y9" s="104"/>
    </row>
    <row r="10" spans="1:27" ht="41.4" customHeight="1">
      <c r="A10" s="100"/>
      <c r="B10" s="100"/>
      <c r="C10" s="100"/>
      <c r="D10" s="100"/>
      <c r="E10" s="100"/>
      <c r="F10" s="100"/>
      <c r="G10" s="100"/>
      <c r="J10" s="100"/>
      <c r="K10" s="100"/>
      <c r="L10" s="100"/>
      <c r="M10" s="100"/>
      <c r="N10" s="100"/>
      <c r="O10" s="100"/>
      <c r="P10" s="100"/>
      <c r="S10" s="100"/>
      <c r="T10" s="100"/>
      <c r="U10" s="100"/>
      <c r="V10" s="100"/>
      <c r="W10" s="100"/>
      <c r="X10" s="100"/>
      <c r="Y10" s="100"/>
    </row>
    <row r="11" spans="1:27" s="138" customFormat="1" ht="60" customHeight="1">
      <c r="A11" s="426" t="s">
        <v>210</v>
      </c>
      <c r="B11" s="426"/>
      <c r="C11" s="426"/>
      <c r="D11" s="426"/>
      <c r="E11" s="426"/>
      <c r="F11" s="426"/>
      <c r="G11" s="426"/>
      <c r="H11" s="426"/>
      <c r="I11" s="426"/>
      <c r="J11" s="426" t="str">
        <f>A11</f>
        <v>위 사람은 제12회 나주시장기 생활체육</v>
      </c>
      <c r="K11" s="426"/>
      <c r="L11" s="426"/>
      <c r="M11" s="426"/>
      <c r="N11" s="426"/>
      <c r="O11" s="426"/>
      <c r="P11" s="426"/>
      <c r="Q11" s="426"/>
      <c r="R11" s="426"/>
      <c r="S11" s="426" t="str">
        <f>J11</f>
        <v>위 사람은 제12회 나주시장기 생활체육</v>
      </c>
      <c r="T11" s="426"/>
      <c r="U11" s="426"/>
      <c r="V11" s="426"/>
      <c r="W11" s="426"/>
      <c r="X11" s="426"/>
      <c r="Y11" s="426"/>
      <c r="Z11" s="426"/>
      <c r="AA11" s="426"/>
    </row>
    <row r="12" spans="1:27" s="138" customFormat="1" ht="60" customHeight="1">
      <c r="A12" s="426" t="s">
        <v>117</v>
      </c>
      <c r="B12" s="426"/>
      <c r="C12" s="426"/>
      <c r="D12" s="426"/>
      <c r="E12" s="426"/>
      <c r="F12" s="426"/>
      <c r="G12" s="426"/>
      <c r="H12" s="426"/>
      <c r="I12" s="426"/>
      <c r="J12" s="426" t="s">
        <v>175</v>
      </c>
      <c r="K12" s="426"/>
      <c r="L12" s="426"/>
      <c r="M12" s="426"/>
      <c r="N12" s="426"/>
      <c r="O12" s="426"/>
      <c r="P12" s="426"/>
      <c r="Q12" s="426"/>
      <c r="R12" s="426"/>
      <c r="S12" s="426" t="str">
        <f>J12</f>
        <v xml:space="preserve"> 족구대회에서 상기와 같이 우수심판으로 </v>
      </c>
      <c r="T12" s="426"/>
      <c r="U12" s="426"/>
      <c r="V12" s="426"/>
      <c r="W12" s="426"/>
      <c r="X12" s="426"/>
      <c r="Y12" s="426"/>
      <c r="Z12" s="426"/>
      <c r="AA12" s="426"/>
    </row>
    <row r="13" spans="1:27" s="138" customFormat="1" ht="60" customHeight="1">
      <c r="A13" s="426" t="s">
        <v>118</v>
      </c>
      <c r="B13" s="426"/>
      <c r="C13" s="426"/>
      <c r="D13" s="426"/>
      <c r="E13" s="426"/>
      <c r="F13" s="426"/>
      <c r="G13" s="426"/>
      <c r="H13" s="426"/>
      <c r="I13" s="426"/>
      <c r="J13" s="426" t="str">
        <f>A13</f>
        <v>선정 되었기에 상장과 부상을 수여합니다.</v>
      </c>
      <c r="K13" s="426"/>
      <c r="L13" s="426"/>
      <c r="M13" s="426"/>
      <c r="N13" s="426"/>
      <c r="O13" s="426"/>
      <c r="P13" s="426"/>
      <c r="Q13" s="426"/>
      <c r="R13" s="426"/>
      <c r="S13" s="426" t="str">
        <f>A13</f>
        <v>선정 되었기에 상장과 부상을 수여합니다.</v>
      </c>
      <c r="T13" s="426"/>
      <c r="U13" s="426"/>
      <c r="V13" s="426"/>
      <c r="W13" s="426"/>
      <c r="X13" s="426"/>
      <c r="Y13" s="426"/>
      <c r="Z13" s="426"/>
      <c r="AA13" s="426"/>
    </row>
    <row r="14" spans="1:27" ht="16.5" customHeight="1">
      <c r="A14" s="100"/>
      <c r="B14" s="100"/>
      <c r="C14" s="100"/>
      <c r="D14" s="100"/>
      <c r="E14" s="100"/>
      <c r="F14" s="100"/>
      <c r="G14" s="100"/>
      <c r="J14" s="100"/>
      <c r="K14" s="100"/>
      <c r="L14" s="100"/>
      <c r="M14" s="100"/>
      <c r="N14" s="100"/>
      <c r="O14" s="100"/>
      <c r="P14" s="100"/>
      <c r="S14" s="100"/>
      <c r="T14" s="100"/>
      <c r="U14" s="100"/>
      <c r="V14" s="100"/>
      <c r="W14" s="100"/>
      <c r="X14" s="100"/>
      <c r="Y14" s="100"/>
    </row>
    <row r="15" spans="1:27" ht="32.4" customHeight="1">
      <c r="A15" s="100"/>
      <c r="B15" s="100"/>
      <c r="C15" s="100"/>
      <c r="D15" s="100"/>
      <c r="E15" s="100"/>
      <c r="F15" s="100"/>
      <c r="G15" s="100"/>
      <c r="J15" s="100"/>
      <c r="K15" s="100"/>
      <c r="L15" s="100"/>
      <c r="M15" s="100"/>
      <c r="N15" s="100"/>
      <c r="O15" s="100"/>
      <c r="P15" s="100"/>
      <c r="S15" s="100"/>
      <c r="T15" s="100"/>
      <c r="U15" s="100"/>
      <c r="V15" s="100"/>
      <c r="W15" s="100"/>
      <c r="X15" s="100"/>
      <c r="Y15" s="100"/>
    </row>
    <row r="16" spans="1:27" ht="22.2">
      <c r="A16" s="428">
        <v>46166</v>
      </c>
      <c r="B16" s="428"/>
      <c r="C16" s="428"/>
      <c r="D16" s="428"/>
      <c r="E16" s="428"/>
      <c r="F16" s="428"/>
      <c r="G16" s="428"/>
      <c r="H16" s="428"/>
      <c r="I16" s="428"/>
      <c r="J16" s="428">
        <f>A16</f>
        <v>46166</v>
      </c>
      <c r="K16" s="428"/>
      <c r="L16" s="428"/>
      <c r="M16" s="428"/>
      <c r="N16" s="428"/>
      <c r="O16" s="428"/>
      <c r="P16" s="428"/>
      <c r="Q16" s="428"/>
      <c r="R16" s="428"/>
      <c r="S16" s="428">
        <f>J16</f>
        <v>46166</v>
      </c>
      <c r="T16" s="428"/>
      <c r="U16" s="428"/>
      <c r="V16" s="428"/>
      <c r="W16" s="428"/>
      <c r="X16" s="428"/>
      <c r="Y16" s="428"/>
      <c r="Z16" s="428"/>
      <c r="AA16" s="428"/>
    </row>
    <row r="17" spans="1:27" ht="16.5" customHeight="1">
      <c r="A17" s="100"/>
      <c r="B17" s="100"/>
      <c r="C17" s="100"/>
      <c r="D17" s="100"/>
      <c r="E17" s="100"/>
      <c r="F17" s="100"/>
      <c r="G17" s="100"/>
      <c r="J17" s="100"/>
      <c r="K17" s="100"/>
      <c r="L17" s="100"/>
      <c r="M17" s="100"/>
      <c r="N17" s="100"/>
      <c r="O17" s="100"/>
      <c r="P17" s="100"/>
      <c r="S17" s="100"/>
      <c r="T17" s="100"/>
      <c r="U17" s="100"/>
      <c r="V17" s="100"/>
      <c r="W17" s="100"/>
      <c r="X17" s="100"/>
      <c r="Y17" s="100"/>
    </row>
    <row r="18" spans="1:27" ht="60.6" customHeight="1">
      <c r="A18" s="427"/>
      <c r="B18" s="427"/>
      <c r="C18" s="427"/>
      <c r="D18" s="427"/>
      <c r="E18" s="427"/>
      <c r="F18" s="427"/>
      <c r="G18" s="427"/>
      <c r="H18" s="427"/>
      <c r="I18" s="427"/>
      <c r="J18" s="427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427"/>
      <c r="W18" s="427"/>
      <c r="X18" s="427"/>
      <c r="Y18" s="427"/>
      <c r="Z18" s="427"/>
      <c r="AA18" s="427"/>
    </row>
    <row r="19" spans="1:27" ht="65.400000000000006" customHeight="1">
      <c r="A19" s="427"/>
      <c r="B19" s="427"/>
      <c r="C19" s="427"/>
      <c r="D19" s="427"/>
      <c r="E19" s="427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7"/>
      <c r="AA19" s="427"/>
    </row>
    <row r="20" spans="1:27" ht="16.5" customHeight="1">
      <c r="B20" s="100"/>
      <c r="C20" s="100"/>
      <c r="D20" s="100"/>
      <c r="E20" s="100"/>
      <c r="F20" s="100"/>
      <c r="G20" s="100"/>
      <c r="J20" s="100"/>
      <c r="K20" s="100"/>
      <c r="L20" s="100"/>
      <c r="M20" s="100"/>
      <c r="N20" s="100"/>
      <c r="O20" s="100"/>
      <c r="P20" s="100"/>
      <c r="S20" s="100"/>
      <c r="T20" s="100"/>
      <c r="U20" s="100"/>
      <c r="V20" s="100"/>
      <c r="W20" s="100"/>
      <c r="X20" s="100"/>
      <c r="Y20" s="100"/>
    </row>
  </sheetData>
  <mergeCells count="27">
    <mergeCell ref="A5:I5"/>
    <mergeCell ref="J5:R5"/>
    <mergeCell ref="S5:AA5"/>
    <mergeCell ref="A7:D8"/>
    <mergeCell ref="G7:I7"/>
    <mergeCell ref="J7:M8"/>
    <mergeCell ref="P7:R7"/>
    <mergeCell ref="S7:V8"/>
    <mergeCell ref="Y7:AA7"/>
    <mergeCell ref="G8:I8"/>
    <mergeCell ref="P8:R8"/>
    <mergeCell ref="Y8:AA8"/>
    <mergeCell ref="J11:R11"/>
    <mergeCell ref="S11:AA11"/>
    <mergeCell ref="A18:I19"/>
    <mergeCell ref="J18:R19"/>
    <mergeCell ref="S18:AA19"/>
    <mergeCell ref="A13:I13"/>
    <mergeCell ref="J13:R13"/>
    <mergeCell ref="S13:AA13"/>
    <mergeCell ref="A16:I16"/>
    <mergeCell ref="J16:R16"/>
    <mergeCell ref="S16:AA16"/>
    <mergeCell ref="A12:I12"/>
    <mergeCell ref="J12:R12"/>
    <mergeCell ref="S12:AA12"/>
    <mergeCell ref="A11:I11"/>
  </mergeCells>
  <phoneticPr fontId="1" type="noConversion"/>
  <pageMargins left="0.7" right="0.7" top="0.75" bottom="0.75" header="0.3" footer="0.3"/>
  <pageSetup paperSize="9" scale="9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zoomScale="70" zoomScaleNormal="70" workbookViewId="0">
      <selection activeCell="J10" sqref="J10:R10"/>
    </sheetView>
  </sheetViews>
  <sheetFormatPr defaultRowHeight="17.399999999999999"/>
  <sheetData>
    <row r="1" spans="1:27" ht="61.2" customHeight="1"/>
    <row r="3" spans="1:27" ht="39.6">
      <c r="A3" s="437" t="s">
        <v>119</v>
      </c>
      <c r="B3" s="437"/>
      <c r="C3" s="437"/>
      <c r="D3" s="437"/>
      <c r="E3" s="437"/>
      <c r="F3" s="437"/>
      <c r="G3" s="437"/>
      <c r="H3" s="437"/>
      <c r="I3" s="437"/>
      <c r="J3" s="437" t="s">
        <v>119</v>
      </c>
      <c r="K3" s="437"/>
      <c r="L3" s="437"/>
      <c r="M3" s="437"/>
      <c r="N3" s="437"/>
      <c r="O3" s="437"/>
      <c r="P3" s="437"/>
      <c r="Q3" s="437"/>
      <c r="R3" s="437"/>
      <c r="S3" s="437" t="s">
        <v>120</v>
      </c>
      <c r="T3" s="437"/>
      <c r="U3" s="437"/>
      <c r="V3" s="437"/>
      <c r="W3" s="437"/>
      <c r="X3" s="437"/>
      <c r="Y3" s="437"/>
      <c r="Z3" s="437"/>
      <c r="AA3" s="437"/>
    </row>
    <row r="4" spans="1:27" ht="52.95" customHeight="1"/>
    <row r="5" spans="1:27" ht="33">
      <c r="A5" s="433" t="s">
        <v>211</v>
      </c>
      <c r="B5" s="433"/>
      <c r="C5" s="433"/>
      <c r="D5" s="433"/>
      <c r="E5" s="433"/>
      <c r="F5" s="433"/>
      <c r="G5" s="433"/>
      <c r="H5" s="433"/>
      <c r="I5" s="433"/>
      <c r="J5" s="433" t="str">
        <f>A5</f>
        <v>제12회 나주시장기 생활체육 족구대회에</v>
      </c>
      <c r="K5" s="433"/>
      <c r="L5" s="433"/>
      <c r="M5" s="433"/>
      <c r="N5" s="433"/>
      <c r="O5" s="433"/>
      <c r="P5" s="433"/>
      <c r="Q5" s="433"/>
      <c r="R5" s="433"/>
      <c r="S5" s="433" t="str">
        <f>A5</f>
        <v>제12회 나주시장기 생활체육 족구대회에</v>
      </c>
      <c r="T5" s="433"/>
      <c r="U5" s="433"/>
      <c r="V5" s="433"/>
      <c r="W5" s="433"/>
      <c r="X5" s="433"/>
      <c r="Y5" s="433"/>
      <c r="Z5" s="433"/>
      <c r="AA5" s="433"/>
    </row>
    <row r="6" spans="1:27" ht="36">
      <c r="A6" s="433" t="s">
        <v>121</v>
      </c>
      <c r="B6" s="433"/>
      <c r="C6" s="433"/>
      <c r="D6" s="433"/>
      <c r="E6" s="433"/>
      <c r="F6" s="433"/>
      <c r="G6" s="433"/>
      <c r="H6" s="433"/>
      <c r="I6" s="433"/>
      <c r="J6" s="434" t="s">
        <v>122</v>
      </c>
      <c r="K6" s="434"/>
      <c r="L6" s="434"/>
      <c r="M6" s="434"/>
      <c r="N6" s="434"/>
      <c r="O6" s="434"/>
      <c r="P6" s="434"/>
      <c r="Q6" s="434"/>
      <c r="R6" s="434"/>
      <c r="S6" s="433" t="s">
        <v>123</v>
      </c>
      <c r="T6" s="433"/>
      <c r="U6" s="433"/>
      <c r="V6" s="433"/>
      <c r="W6" s="433"/>
      <c r="X6" s="433"/>
      <c r="Y6" s="433"/>
      <c r="Z6" s="433"/>
      <c r="AA6" s="433"/>
    </row>
    <row r="7" spans="1:27" ht="36">
      <c r="A7" s="433" t="s">
        <v>124</v>
      </c>
      <c r="B7" s="433"/>
      <c r="C7" s="433"/>
      <c r="D7" s="433"/>
      <c r="E7" s="433"/>
      <c r="F7" s="433"/>
      <c r="G7" s="433"/>
      <c r="H7" s="433"/>
      <c r="I7" s="433"/>
      <c r="J7" s="434" t="s">
        <v>125</v>
      </c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434"/>
      <c r="W7" s="434"/>
      <c r="X7" s="434"/>
      <c r="Y7" s="434"/>
      <c r="Z7" s="434"/>
      <c r="AA7" s="434"/>
    </row>
    <row r="8" spans="1:27" ht="36">
      <c r="A8" s="433" t="s">
        <v>126</v>
      </c>
      <c r="B8" s="433"/>
      <c r="C8" s="433"/>
      <c r="D8" s="433"/>
      <c r="E8" s="433"/>
      <c r="F8" s="433"/>
      <c r="G8" s="433"/>
      <c r="H8" s="433"/>
      <c r="I8" s="433"/>
      <c r="J8" s="434" t="s">
        <v>127</v>
      </c>
      <c r="K8" s="434"/>
      <c r="L8" s="434"/>
      <c r="M8" s="434"/>
      <c r="N8" s="434"/>
      <c r="O8" s="434"/>
      <c r="P8" s="434"/>
      <c r="Q8" s="434"/>
      <c r="R8" s="434"/>
      <c r="S8" s="434"/>
      <c r="T8" s="434"/>
      <c r="U8" s="434"/>
      <c r="V8" s="434"/>
      <c r="W8" s="434"/>
      <c r="X8" s="434"/>
      <c r="Y8" s="434"/>
      <c r="Z8" s="434"/>
      <c r="AA8" s="434"/>
    </row>
    <row r="9" spans="1:27" ht="36">
      <c r="A9" s="107"/>
      <c r="B9" s="108"/>
      <c r="C9" s="108"/>
      <c r="D9" s="108"/>
      <c r="E9" s="108"/>
      <c r="F9" s="108"/>
      <c r="G9" s="108"/>
      <c r="H9" s="108"/>
      <c r="I9" s="108"/>
      <c r="J9" s="109"/>
      <c r="S9" s="109"/>
    </row>
    <row r="10" spans="1:27" ht="36">
      <c r="A10" s="435">
        <v>46166</v>
      </c>
      <c r="B10" s="435"/>
      <c r="C10" s="435"/>
      <c r="D10" s="435"/>
      <c r="E10" s="435"/>
      <c r="F10" s="435"/>
      <c r="G10" s="435"/>
      <c r="H10" s="435"/>
      <c r="I10" s="435"/>
      <c r="J10" s="436">
        <f>A10</f>
        <v>46166</v>
      </c>
      <c r="K10" s="436"/>
      <c r="L10" s="436"/>
      <c r="M10" s="436"/>
      <c r="N10" s="436"/>
      <c r="O10" s="436"/>
      <c r="P10" s="436"/>
      <c r="Q10" s="436"/>
      <c r="R10" s="436"/>
      <c r="S10" s="436"/>
      <c r="T10" s="436"/>
      <c r="U10" s="436"/>
      <c r="V10" s="436"/>
      <c r="W10" s="436"/>
      <c r="X10" s="436"/>
      <c r="Y10" s="436"/>
      <c r="Z10" s="436"/>
      <c r="AA10" s="436"/>
    </row>
    <row r="11" spans="1:27" ht="36">
      <c r="A11" s="110"/>
      <c r="B11" s="105"/>
      <c r="C11" s="105"/>
      <c r="D11" s="105"/>
      <c r="E11" s="105"/>
      <c r="F11" s="105"/>
      <c r="G11" s="105"/>
      <c r="H11" s="105"/>
      <c r="I11" s="105"/>
      <c r="J11" s="111"/>
      <c r="K11" s="106"/>
      <c r="L11" s="106"/>
      <c r="M11" s="106"/>
      <c r="N11" s="106"/>
      <c r="O11" s="106"/>
      <c r="P11" s="106"/>
      <c r="Q11" s="106"/>
      <c r="R11" s="106"/>
      <c r="S11" s="111"/>
      <c r="T11" s="106"/>
      <c r="U11" s="106"/>
      <c r="V11" s="106"/>
      <c r="W11" s="106"/>
      <c r="X11" s="106"/>
      <c r="Y11" s="106"/>
      <c r="Z11" s="106"/>
      <c r="AA11" s="106"/>
    </row>
    <row r="12" spans="1:27" ht="36">
      <c r="A12" s="433" t="s">
        <v>128</v>
      </c>
      <c r="B12" s="433"/>
      <c r="C12" s="433"/>
      <c r="D12" s="433"/>
      <c r="E12" s="433"/>
      <c r="F12" s="433"/>
      <c r="G12" s="433"/>
      <c r="H12" s="433"/>
      <c r="I12" s="433"/>
      <c r="J12" s="434" t="s">
        <v>129</v>
      </c>
      <c r="K12" s="434"/>
      <c r="L12" s="434"/>
      <c r="M12" s="434"/>
      <c r="N12" s="434"/>
      <c r="O12" s="434"/>
      <c r="P12" s="434"/>
      <c r="Q12" s="434"/>
      <c r="R12" s="434"/>
      <c r="S12" s="434"/>
      <c r="T12" s="434"/>
      <c r="U12" s="434"/>
      <c r="V12" s="434"/>
      <c r="W12" s="434"/>
      <c r="X12" s="434"/>
      <c r="Y12" s="434"/>
      <c r="Z12" s="434"/>
      <c r="AA12" s="434"/>
    </row>
  </sheetData>
  <mergeCells count="21">
    <mergeCell ref="A3:I3"/>
    <mergeCell ref="J3:R3"/>
    <mergeCell ref="S3:AA3"/>
    <mergeCell ref="A5:I5"/>
    <mergeCell ref="J5:R5"/>
    <mergeCell ref="S5:AA5"/>
    <mergeCell ref="A6:I6"/>
    <mergeCell ref="J6:R6"/>
    <mergeCell ref="S6:AA6"/>
    <mergeCell ref="A7:I7"/>
    <mergeCell ref="J7:R7"/>
    <mergeCell ref="S7:AA7"/>
    <mergeCell ref="A12:I12"/>
    <mergeCell ref="J12:R12"/>
    <mergeCell ref="S12:AA12"/>
    <mergeCell ref="A8:I8"/>
    <mergeCell ref="J8:R8"/>
    <mergeCell ref="S8:AA8"/>
    <mergeCell ref="A10:I10"/>
    <mergeCell ref="J10:R10"/>
    <mergeCell ref="S10:AA10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workbookViewId="0">
      <selection activeCell="E32" sqref="A1:E32"/>
    </sheetView>
  </sheetViews>
  <sheetFormatPr defaultRowHeight="17.399999999999999"/>
  <cols>
    <col min="1" max="1" width="4.8984375" style="1" bestFit="1" customWidth="1"/>
    <col min="2" max="3" width="10.59765625" style="1" customWidth="1"/>
    <col min="4" max="4" width="9" style="126"/>
    <col min="5" max="5" width="11" style="127" bestFit="1" customWidth="1"/>
    <col min="7" max="7" width="4.8984375" bestFit="1" customWidth="1"/>
  </cols>
  <sheetData>
    <row r="1" spans="1:8" s="21" customFormat="1" ht="19.2">
      <c r="A1" s="19" t="s">
        <v>58</v>
      </c>
      <c r="B1" s="438" t="s">
        <v>56</v>
      </c>
      <c r="C1" s="438"/>
      <c r="D1" s="116" t="s">
        <v>133</v>
      </c>
      <c r="E1" s="117" t="s">
        <v>134</v>
      </c>
    </row>
    <row r="2" spans="1:8">
      <c r="A2" s="82">
        <v>1</v>
      </c>
      <c r="B2" s="118" t="s">
        <v>53</v>
      </c>
      <c r="C2" s="119" t="s">
        <v>135</v>
      </c>
      <c r="D2" s="118"/>
      <c r="E2" s="119"/>
    </row>
    <row r="3" spans="1:8">
      <c r="A3" s="82">
        <v>2</v>
      </c>
      <c r="B3" s="118" t="s">
        <v>51</v>
      </c>
      <c r="C3" s="119" t="s">
        <v>136</v>
      </c>
      <c r="D3" s="118" t="s">
        <v>137</v>
      </c>
      <c r="E3" s="119" t="s">
        <v>138</v>
      </c>
    </row>
    <row r="4" spans="1:8">
      <c r="A4" s="82">
        <v>3</v>
      </c>
      <c r="B4" s="118" t="s">
        <v>39</v>
      </c>
      <c r="C4" s="119" t="s">
        <v>136</v>
      </c>
      <c r="D4" s="118"/>
      <c r="E4" s="119"/>
    </row>
    <row r="5" spans="1:8">
      <c r="A5" s="82">
        <v>4</v>
      </c>
      <c r="B5" s="118" t="s">
        <v>41</v>
      </c>
      <c r="C5" s="119" t="s">
        <v>136</v>
      </c>
      <c r="D5" s="118" t="s">
        <v>139</v>
      </c>
      <c r="E5" s="119" t="s">
        <v>138</v>
      </c>
    </row>
    <row r="6" spans="1:8">
      <c r="A6" s="82">
        <v>5</v>
      </c>
      <c r="B6" s="118" t="s">
        <v>40</v>
      </c>
      <c r="C6" s="119" t="s">
        <v>136</v>
      </c>
      <c r="D6" s="118" t="s">
        <v>169</v>
      </c>
      <c r="E6" s="119" t="s">
        <v>138</v>
      </c>
    </row>
    <row r="7" spans="1:8">
      <c r="A7" s="82">
        <v>6</v>
      </c>
      <c r="B7" s="118" t="s">
        <v>44</v>
      </c>
      <c r="C7" s="119" t="s">
        <v>136</v>
      </c>
      <c r="D7" s="118" t="s">
        <v>140</v>
      </c>
      <c r="E7" s="119" t="s">
        <v>138</v>
      </c>
    </row>
    <row r="8" spans="1:8">
      <c r="A8" s="82">
        <v>7</v>
      </c>
      <c r="B8" s="118" t="s">
        <v>38</v>
      </c>
      <c r="C8" s="119" t="s">
        <v>136</v>
      </c>
      <c r="D8" s="118"/>
      <c r="E8" s="119"/>
    </row>
    <row r="9" spans="1:8">
      <c r="A9" s="82">
        <v>8</v>
      </c>
      <c r="B9" s="118" t="s">
        <v>46</v>
      </c>
      <c r="C9" s="119" t="s">
        <v>136</v>
      </c>
      <c r="D9" s="118" t="s">
        <v>165</v>
      </c>
      <c r="E9" s="119" t="s">
        <v>138</v>
      </c>
    </row>
    <row r="10" spans="1:8">
      <c r="A10" s="82">
        <v>9</v>
      </c>
      <c r="B10" s="118" t="s">
        <v>45</v>
      </c>
      <c r="C10" s="119" t="s">
        <v>136</v>
      </c>
      <c r="D10" s="118" t="s">
        <v>166</v>
      </c>
      <c r="E10" s="119" t="s">
        <v>138</v>
      </c>
    </row>
    <row r="11" spans="1:8">
      <c r="A11" s="82">
        <v>10</v>
      </c>
      <c r="B11" s="118" t="s">
        <v>49</v>
      </c>
      <c r="C11" s="119" t="s">
        <v>136</v>
      </c>
      <c r="D11" s="118"/>
      <c r="E11" s="119"/>
    </row>
    <row r="12" spans="1:8">
      <c r="A12" s="82">
        <v>11</v>
      </c>
      <c r="B12" s="118" t="s">
        <v>42</v>
      </c>
      <c r="C12" s="119" t="s">
        <v>136</v>
      </c>
      <c r="D12" s="118" t="s">
        <v>141</v>
      </c>
      <c r="E12" s="119" t="s">
        <v>138</v>
      </c>
    </row>
    <row r="13" spans="1:8" s="1" customFormat="1">
      <c r="A13" s="82">
        <v>12</v>
      </c>
      <c r="B13" s="118" t="s">
        <v>34</v>
      </c>
      <c r="C13" s="119" t="s">
        <v>136</v>
      </c>
      <c r="D13" s="118"/>
      <c r="E13" s="119"/>
      <c r="F13"/>
      <c r="G13"/>
      <c r="H13"/>
    </row>
    <row r="14" spans="1:8" s="1" customFormat="1">
      <c r="A14" s="82">
        <v>13</v>
      </c>
      <c r="B14" s="118" t="s">
        <v>50</v>
      </c>
      <c r="C14" s="119" t="s">
        <v>136</v>
      </c>
      <c r="D14" s="118" t="s">
        <v>142</v>
      </c>
      <c r="E14" s="119" t="s">
        <v>138</v>
      </c>
      <c r="F14"/>
      <c r="G14"/>
      <c r="H14"/>
    </row>
    <row r="15" spans="1:8" s="1" customFormat="1">
      <c r="A15" s="82">
        <v>14</v>
      </c>
      <c r="B15" s="118" t="s">
        <v>35</v>
      </c>
      <c r="C15" s="119" t="s">
        <v>136</v>
      </c>
      <c r="D15" s="118" t="s">
        <v>143</v>
      </c>
      <c r="E15" s="119" t="s">
        <v>138</v>
      </c>
      <c r="F15"/>
      <c r="G15"/>
      <c r="H15"/>
    </row>
    <row r="16" spans="1:8" s="1" customFormat="1">
      <c r="A16" s="82">
        <v>15</v>
      </c>
      <c r="B16" s="118" t="s">
        <v>47</v>
      </c>
      <c r="C16" s="119" t="s">
        <v>136</v>
      </c>
      <c r="D16" s="118" t="s">
        <v>144</v>
      </c>
      <c r="E16" s="119" t="s">
        <v>138</v>
      </c>
      <c r="F16"/>
      <c r="G16"/>
      <c r="H16"/>
    </row>
    <row r="17" spans="1:11" s="1" customFormat="1">
      <c r="A17" s="82">
        <v>16</v>
      </c>
      <c r="B17" s="118" t="s">
        <v>55</v>
      </c>
      <c r="C17" s="119" t="s">
        <v>136</v>
      </c>
      <c r="D17" s="118" t="s">
        <v>163</v>
      </c>
      <c r="E17" s="119" t="s">
        <v>138</v>
      </c>
      <c r="F17"/>
      <c r="G17"/>
      <c r="H17"/>
    </row>
    <row r="18" spans="1:11" s="1" customFormat="1">
      <c r="A18" s="82">
        <v>17</v>
      </c>
      <c r="B18" s="118" t="s">
        <v>37</v>
      </c>
      <c r="C18" s="119" t="s">
        <v>136</v>
      </c>
      <c r="D18" s="118"/>
      <c r="E18" s="119"/>
      <c r="F18"/>
      <c r="G18"/>
      <c r="H18"/>
    </row>
    <row r="19" spans="1:11" s="1" customFormat="1">
      <c r="A19" s="82">
        <v>18</v>
      </c>
      <c r="B19" s="118" t="s">
        <v>48</v>
      </c>
      <c r="C19" s="119" t="s">
        <v>136</v>
      </c>
      <c r="D19" s="118" t="s">
        <v>168</v>
      </c>
      <c r="E19" s="119" t="s">
        <v>138</v>
      </c>
      <c r="F19"/>
      <c r="G19"/>
      <c r="H19"/>
    </row>
    <row r="20" spans="1:11" s="1" customFormat="1">
      <c r="A20" s="82">
        <v>19</v>
      </c>
      <c r="B20" s="118" t="s">
        <v>54</v>
      </c>
      <c r="C20" s="119" t="s">
        <v>136</v>
      </c>
      <c r="D20" s="118" t="s">
        <v>167</v>
      </c>
      <c r="E20" s="119" t="s">
        <v>138</v>
      </c>
      <c r="F20"/>
      <c r="G20"/>
      <c r="H20"/>
    </row>
    <row r="21" spans="1:11" s="1" customFormat="1">
      <c r="A21" s="82">
        <v>20</v>
      </c>
      <c r="B21" s="118" t="s">
        <v>36</v>
      </c>
      <c r="C21" s="119" t="s">
        <v>136</v>
      </c>
      <c r="D21" s="118"/>
      <c r="E21" s="119"/>
      <c r="F21"/>
      <c r="G21"/>
      <c r="H21"/>
    </row>
    <row r="22" spans="1:11" s="1" customFormat="1">
      <c r="A22" s="82">
        <v>21</v>
      </c>
      <c r="B22" s="118" t="s">
        <v>52</v>
      </c>
      <c r="C22" s="119" t="s">
        <v>136</v>
      </c>
      <c r="D22" s="118" t="s">
        <v>145</v>
      </c>
      <c r="E22" s="119" t="s">
        <v>138</v>
      </c>
      <c r="F22"/>
      <c r="G22"/>
      <c r="H22"/>
    </row>
    <row r="23" spans="1:11" s="1" customFormat="1">
      <c r="A23" s="82">
        <v>22</v>
      </c>
      <c r="B23" s="118" t="s">
        <v>43</v>
      </c>
      <c r="C23" s="119" t="s">
        <v>136</v>
      </c>
      <c r="D23" s="118" t="s">
        <v>164</v>
      </c>
      <c r="E23" s="119" t="s">
        <v>138</v>
      </c>
      <c r="F23"/>
      <c r="G23"/>
      <c r="H23"/>
    </row>
    <row r="24" spans="1:11" s="1" customFormat="1">
      <c r="A24" s="82">
        <v>23</v>
      </c>
      <c r="B24" s="118" t="s">
        <v>65</v>
      </c>
      <c r="C24" s="119" t="s">
        <v>136</v>
      </c>
      <c r="D24" s="118"/>
      <c r="E24" s="119"/>
      <c r="F24"/>
      <c r="G24"/>
      <c r="H24"/>
    </row>
    <row r="25" spans="1:11" s="1" customFormat="1">
      <c r="A25" s="120"/>
      <c r="B25" s="121"/>
      <c r="C25" s="122"/>
      <c r="D25" s="121"/>
      <c r="E25" s="122"/>
      <c r="F25"/>
      <c r="G25"/>
      <c r="H25"/>
    </row>
    <row r="26" spans="1:11" s="1" customFormat="1" ht="19.2">
      <c r="A26" s="19" t="s">
        <v>58</v>
      </c>
      <c r="B26" s="438" t="s">
        <v>146</v>
      </c>
      <c r="C26" s="438"/>
      <c r="D26" s="116" t="s">
        <v>133</v>
      </c>
      <c r="E26" s="117" t="s">
        <v>134</v>
      </c>
      <c r="F26"/>
      <c r="G26" s="19" t="s">
        <v>58</v>
      </c>
      <c r="H26" s="438" t="s">
        <v>146</v>
      </c>
      <c r="I26" s="438"/>
      <c r="J26" s="116" t="s">
        <v>133</v>
      </c>
      <c r="K26" s="117" t="s">
        <v>134</v>
      </c>
    </row>
    <row r="27" spans="1:11" s="1" customFormat="1">
      <c r="A27" s="123">
        <v>1</v>
      </c>
      <c r="B27" s="124" t="s">
        <v>147</v>
      </c>
      <c r="C27" s="125" t="s">
        <v>136</v>
      </c>
      <c r="D27" s="124" t="s">
        <v>148</v>
      </c>
      <c r="E27" s="125" t="s">
        <v>138</v>
      </c>
      <c r="F27"/>
      <c r="G27" s="82">
        <v>1</v>
      </c>
      <c r="H27" s="118" t="s">
        <v>149</v>
      </c>
      <c r="I27" s="119" t="s">
        <v>136</v>
      </c>
      <c r="J27" s="118" t="s">
        <v>172</v>
      </c>
      <c r="K27" s="119" t="s">
        <v>150</v>
      </c>
    </row>
    <row r="28" spans="1:11" s="1" customFormat="1">
      <c r="A28" s="82">
        <v>2</v>
      </c>
      <c r="B28" s="118" t="s">
        <v>149</v>
      </c>
      <c r="C28" s="119" t="s">
        <v>136</v>
      </c>
      <c r="D28" s="118" t="s">
        <v>151</v>
      </c>
      <c r="E28" s="119" t="s">
        <v>152</v>
      </c>
      <c r="F28"/>
      <c r="G28" s="82">
        <v>2</v>
      </c>
      <c r="H28" s="118" t="s">
        <v>149</v>
      </c>
      <c r="I28" s="119" t="s">
        <v>136</v>
      </c>
      <c r="J28" s="118" t="s">
        <v>171</v>
      </c>
      <c r="K28" s="119" t="s">
        <v>150</v>
      </c>
    </row>
    <row r="29" spans="1:11">
      <c r="A29" s="82">
        <v>3</v>
      </c>
      <c r="B29" s="118" t="s">
        <v>149</v>
      </c>
      <c r="C29" s="119" t="s">
        <v>136</v>
      </c>
      <c r="D29" s="118" t="s">
        <v>154</v>
      </c>
      <c r="E29" s="119" t="s">
        <v>155</v>
      </c>
      <c r="G29" s="82">
        <v>3</v>
      </c>
      <c r="H29" s="118" t="s">
        <v>149</v>
      </c>
      <c r="I29" s="119" t="s">
        <v>136</v>
      </c>
      <c r="J29" s="118" t="s">
        <v>153</v>
      </c>
      <c r="K29" s="119" t="s">
        <v>150</v>
      </c>
    </row>
    <row r="30" spans="1:11">
      <c r="A30" s="82">
        <v>4</v>
      </c>
      <c r="B30" s="118" t="s">
        <v>149</v>
      </c>
      <c r="C30" s="119" t="s">
        <v>136</v>
      </c>
      <c r="D30" s="118" t="s">
        <v>157</v>
      </c>
      <c r="E30" s="119" t="s">
        <v>155</v>
      </c>
      <c r="G30" s="82">
        <v>4</v>
      </c>
      <c r="H30" s="118" t="s">
        <v>149</v>
      </c>
      <c r="I30" s="119" t="s">
        <v>136</v>
      </c>
      <c r="J30" s="118" t="s">
        <v>156</v>
      </c>
      <c r="K30" s="119" t="s">
        <v>150</v>
      </c>
    </row>
    <row r="31" spans="1:11">
      <c r="A31" s="82">
        <v>5</v>
      </c>
      <c r="B31" s="118" t="s">
        <v>149</v>
      </c>
      <c r="C31" s="119" t="s">
        <v>136</v>
      </c>
      <c r="D31" s="118" t="s">
        <v>159</v>
      </c>
      <c r="E31" s="119" t="s">
        <v>155</v>
      </c>
      <c r="G31" s="82">
        <v>5</v>
      </c>
      <c r="H31" s="118" t="s">
        <v>149</v>
      </c>
      <c r="I31" s="119" t="s">
        <v>136</v>
      </c>
      <c r="J31" s="118" t="s">
        <v>158</v>
      </c>
      <c r="K31" s="119" t="s">
        <v>150</v>
      </c>
    </row>
    <row r="32" spans="1:11">
      <c r="A32" s="82">
        <v>6</v>
      </c>
      <c r="B32" s="118" t="s">
        <v>149</v>
      </c>
      <c r="C32" s="119" t="s">
        <v>136</v>
      </c>
      <c r="D32" s="118" t="s">
        <v>170</v>
      </c>
      <c r="E32" s="119" t="s">
        <v>155</v>
      </c>
      <c r="G32" s="82">
        <v>6</v>
      </c>
      <c r="H32" s="118" t="s">
        <v>149</v>
      </c>
      <c r="I32" s="119" t="s">
        <v>136</v>
      </c>
      <c r="J32" s="118" t="s">
        <v>102</v>
      </c>
      <c r="K32" s="119" t="s">
        <v>150</v>
      </c>
    </row>
    <row r="33" spans="7:11">
      <c r="G33" s="82">
        <v>7</v>
      </c>
      <c r="H33" s="118" t="s">
        <v>149</v>
      </c>
      <c r="I33" s="119" t="s">
        <v>136</v>
      </c>
      <c r="J33" s="118" t="s">
        <v>160</v>
      </c>
      <c r="K33" s="119" t="s">
        <v>150</v>
      </c>
    </row>
    <row r="34" spans="7:11">
      <c r="G34" s="82">
        <v>8</v>
      </c>
      <c r="H34" s="118" t="s">
        <v>149</v>
      </c>
      <c r="I34" s="119" t="s">
        <v>136</v>
      </c>
      <c r="J34" s="118" t="s">
        <v>161</v>
      </c>
      <c r="K34" s="119" t="s">
        <v>150</v>
      </c>
    </row>
    <row r="35" spans="7:11">
      <c r="G35" s="82">
        <v>9</v>
      </c>
      <c r="H35" s="118" t="s">
        <v>149</v>
      </c>
      <c r="I35" s="119" t="s">
        <v>136</v>
      </c>
      <c r="J35" s="118" t="s">
        <v>173</v>
      </c>
      <c r="K35" s="119" t="s">
        <v>150</v>
      </c>
    </row>
  </sheetData>
  <mergeCells count="3">
    <mergeCell ref="B1:C1"/>
    <mergeCell ref="B26:C26"/>
    <mergeCell ref="H26:I2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12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L19"/>
  <sheetViews>
    <sheetView topLeftCell="E10" workbookViewId="0">
      <selection activeCell="L19" sqref="L19"/>
    </sheetView>
  </sheetViews>
  <sheetFormatPr defaultRowHeight="17.399999999999999"/>
  <cols>
    <col min="5" max="5" width="8.5" customWidth="1"/>
    <col min="6" max="6" width="56.59765625" customWidth="1"/>
    <col min="8" max="8" width="56.59765625" customWidth="1"/>
  </cols>
  <sheetData>
    <row r="2" spans="6:8">
      <c r="G2" t="s">
        <v>130</v>
      </c>
    </row>
    <row r="5" spans="6:8">
      <c r="H5" s="112"/>
    </row>
    <row r="7" spans="6:8" ht="7.5" customHeight="1"/>
    <row r="8" spans="6:8" ht="86.1" customHeight="1"/>
    <row r="12" spans="6:8" ht="86.1" customHeight="1">
      <c r="F12" s="113" t="s">
        <v>131</v>
      </c>
    </row>
    <row r="17" spans="6:12" ht="86.1" customHeight="1">
      <c r="F17" s="114" t="s">
        <v>132</v>
      </c>
      <c r="G17" s="115"/>
      <c r="H17" s="115"/>
      <c r="I17" s="115"/>
      <c r="J17" s="115"/>
      <c r="K17" s="115"/>
      <c r="L17" s="115"/>
    </row>
    <row r="18" spans="6:12" ht="36.6">
      <c r="F18" s="115"/>
      <c r="G18" s="115"/>
      <c r="H18" s="115"/>
      <c r="I18" s="115"/>
      <c r="J18" s="115"/>
      <c r="K18" s="115"/>
      <c r="L18" s="115"/>
    </row>
    <row r="19" spans="6:12" ht="86.1" customHeight="1">
      <c r="F19" s="113"/>
    </row>
  </sheetData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30"/>
  <sheetViews>
    <sheetView showGridLines="0" showZeros="0" topLeftCell="A3" zoomScale="85" zoomScaleNormal="85" workbookViewId="0">
      <selection activeCell="F30" sqref="A4:F30"/>
    </sheetView>
  </sheetViews>
  <sheetFormatPr defaultRowHeight="17.399999999999999"/>
  <cols>
    <col min="1" max="1" width="4.8984375" style="1" bestFit="1" customWidth="1"/>
    <col min="2" max="2" width="5.19921875" style="1" hidden="1" customWidth="1"/>
    <col min="3" max="3" width="13.8984375" style="1" customWidth="1"/>
    <col min="4" max="5" width="10.19921875" style="1" customWidth="1"/>
    <col min="6" max="6" width="14.8984375" style="1" customWidth="1"/>
    <col min="7" max="8" width="9" style="1"/>
  </cols>
  <sheetData>
    <row r="4" spans="1:8" s="21" customFormat="1" ht="46.5" customHeight="1">
      <c r="A4" s="19" t="s">
        <v>58</v>
      </c>
      <c r="B4" s="19"/>
      <c r="C4" s="19" t="s">
        <v>56</v>
      </c>
      <c r="D4" s="19" t="s">
        <v>57</v>
      </c>
      <c r="E4" s="22" t="s">
        <v>68</v>
      </c>
      <c r="F4" s="19" t="s">
        <v>67</v>
      </c>
      <c r="G4" s="20"/>
      <c r="H4" s="20"/>
    </row>
    <row r="5" spans="1:8" ht="21.75" customHeight="1">
      <c r="A5" s="383" t="s">
        <v>66</v>
      </c>
      <c r="B5" s="383"/>
      <c r="C5" s="383"/>
      <c r="D5" s="18">
        <f>SUM(D6:D30)</f>
        <v>41</v>
      </c>
      <c r="E5" s="18">
        <f>SUM(E6:E30)</f>
        <v>203</v>
      </c>
      <c r="F5" s="25">
        <f>SUM(F6:F30)</f>
        <v>0.99999999999999989</v>
      </c>
    </row>
    <row r="6" spans="1:8">
      <c r="A6" s="6">
        <v>1</v>
      </c>
      <c r="B6" s="6" t="s">
        <v>59</v>
      </c>
      <c r="C6" s="6" t="s">
        <v>53</v>
      </c>
      <c r="D6" s="6">
        <f>COUNTIF('1.참가현황'!$D:$D,$C6)</f>
        <v>0</v>
      </c>
      <c r="E6" s="6">
        <f>SUMIF('1.참가현황'!$D:$D,$C6,'1.참가현황'!$E:$E)</f>
        <v>0</v>
      </c>
      <c r="F6" s="23">
        <f>E6/$E$5</f>
        <v>0</v>
      </c>
    </row>
    <row r="7" spans="1:8">
      <c r="A7" s="4">
        <v>2</v>
      </c>
      <c r="B7" s="4" t="s">
        <v>26</v>
      </c>
      <c r="C7" s="4" t="s">
        <v>51</v>
      </c>
      <c r="D7" s="4">
        <f>COUNTIF('1.참가현황'!$D:$D,$C7)</f>
        <v>1</v>
      </c>
      <c r="E7" s="4">
        <f>SUMIF('1.참가현황'!$D:$D,$C7,'1.참가현황'!$E:$E)</f>
        <v>5</v>
      </c>
      <c r="F7" s="24">
        <f t="shared" ref="F7:F30" si="0">E7/$E$5</f>
        <v>2.4630541871921183E-2</v>
      </c>
    </row>
    <row r="8" spans="1:8">
      <c r="A8" s="4">
        <v>3</v>
      </c>
      <c r="B8" s="4" t="s">
        <v>60</v>
      </c>
      <c r="C8" s="4" t="s">
        <v>39</v>
      </c>
      <c r="D8" s="4">
        <f>COUNTIF('1.참가현황'!$D:$D,$C8)</f>
        <v>0</v>
      </c>
      <c r="E8" s="4">
        <f>SUMIF('1.참가현황'!$D:$D,$C8,'1.참가현황'!$E:$E)</f>
        <v>0</v>
      </c>
      <c r="F8" s="24">
        <f t="shared" si="0"/>
        <v>0</v>
      </c>
    </row>
    <row r="9" spans="1:8">
      <c r="A9" s="4">
        <v>4</v>
      </c>
      <c r="B9" s="4" t="s">
        <v>31</v>
      </c>
      <c r="C9" s="4" t="s">
        <v>41</v>
      </c>
      <c r="D9" s="4">
        <f>COUNTIF('1.참가현황'!$D:$D,$C9)</f>
        <v>3</v>
      </c>
      <c r="E9" s="4">
        <f>SUMIF('1.참가현황'!$D:$D,$C9,'1.참가현황'!$E:$E)</f>
        <v>15</v>
      </c>
      <c r="F9" s="24">
        <f t="shared" si="0"/>
        <v>7.3891625615763554E-2</v>
      </c>
    </row>
    <row r="10" spans="1:8">
      <c r="A10" s="4">
        <v>5</v>
      </c>
      <c r="B10" s="4" t="s">
        <v>61</v>
      </c>
      <c r="C10" s="4" t="s">
        <v>40</v>
      </c>
      <c r="D10" s="4">
        <f>COUNTIF('1.참가현황'!$D:$D,$C10)</f>
        <v>0</v>
      </c>
      <c r="E10" s="4">
        <f>SUMIF('1.참가현황'!$D:$D,$C10,'1.참가현황'!$E:$E)</f>
        <v>0</v>
      </c>
      <c r="F10" s="24">
        <f t="shared" si="0"/>
        <v>0</v>
      </c>
    </row>
    <row r="11" spans="1:8">
      <c r="A11" s="4">
        <v>6</v>
      </c>
      <c r="B11" s="4" t="s">
        <v>18</v>
      </c>
      <c r="C11" s="4" t="s">
        <v>44</v>
      </c>
      <c r="D11" s="4">
        <f>COUNTIF('1.참가현황'!$D:$D,$C11)</f>
        <v>14</v>
      </c>
      <c r="E11" s="4">
        <f>SUMIF('1.참가현황'!$D:$D,$C11,'1.참가현황'!$E:$E)</f>
        <v>70</v>
      </c>
      <c r="F11" s="24">
        <f t="shared" si="0"/>
        <v>0.34482758620689657</v>
      </c>
    </row>
    <row r="12" spans="1:8">
      <c r="A12" s="4">
        <v>7</v>
      </c>
      <c r="B12" s="4" t="s">
        <v>62</v>
      </c>
      <c r="C12" s="4" t="s">
        <v>38</v>
      </c>
      <c r="D12" s="4">
        <f>COUNTIF('1.참가현황'!$D:$D,$C12)</f>
        <v>0</v>
      </c>
      <c r="E12" s="4">
        <f>SUMIF('1.참가현황'!$D:$D,$C12,'1.참가현황'!$E:$E)</f>
        <v>0</v>
      </c>
      <c r="F12" s="24">
        <f t="shared" si="0"/>
        <v>0</v>
      </c>
    </row>
    <row r="13" spans="1:8">
      <c r="A13" s="4">
        <v>8</v>
      </c>
      <c r="B13" s="4" t="s">
        <v>19</v>
      </c>
      <c r="C13" s="4" t="s">
        <v>46</v>
      </c>
      <c r="D13" s="4">
        <f>COUNTIF('1.참가현황'!$D:$D,$C13)</f>
        <v>0</v>
      </c>
      <c r="E13" s="4">
        <f>SUMIF('1.참가현황'!$D:$D,$C13,'1.참가현황'!$E:$E)</f>
        <v>0</v>
      </c>
      <c r="F13" s="24">
        <f t="shared" si="0"/>
        <v>0</v>
      </c>
    </row>
    <row r="14" spans="1:8">
      <c r="A14" s="4">
        <v>9</v>
      </c>
      <c r="B14" s="4" t="s">
        <v>27</v>
      </c>
      <c r="C14" s="4" t="s">
        <v>45</v>
      </c>
      <c r="D14" s="4">
        <f>COUNTIF('1.참가현황'!$D:$D,$C14)</f>
        <v>0</v>
      </c>
      <c r="E14" s="4">
        <f>SUMIF('1.참가현황'!$D:$D,$C14,'1.참가현황'!$E:$E)</f>
        <v>0</v>
      </c>
      <c r="F14" s="24">
        <f t="shared" si="0"/>
        <v>0</v>
      </c>
    </row>
    <row r="15" spans="1:8">
      <c r="A15" s="4">
        <v>10</v>
      </c>
      <c r="B15" s="4" t="s">
        <v>33</v>
      </c>
      <c r="C15" s="4" t="s">
        <v>49</v>
      </c>
      <c r="D15" s="4">
        <f>COUNTIF('1.참가현황'!$D:$D,$C15)</f>
        <v>0</v>
      </c>
      <c r="E15" s="4">
        <f>SUMIF('1.참가현황'!$D:$D,$C15,'1.참가현황'!$E:$E)</f>
        <v>0</v>
      </c>
      <c r="F15" s="24">
        <f t="shared" si="0"/>
        <v>0</v>
      </c>
    </row>
    <row r="16" spans="1:8">
      <c r="A16" s="4">
        <v>11</v>
      </c>
      <c r="B16" s="4" t="s">
        <v>20</v>
      </c>
      <c r="C16" s="4" t="s">
        <v>42</v>
      </c>
      <c r="D16" s="4">
        <f>COUNTIF('1.참가현황'!$D:$D,$C16)</f>
        <v>1</v>
      </c>
      <c r="E16" s="4">
        <f>SUMIF('1.참가현황'!$D:$D,$C16,'1.참가현황'!$E:$E)</f>
        <v>4</v>
      </c>
      <c r="F16" s="24">
        <f t="shared" si="0"/>
        <v>1.9704433497536946E-2</v>
      </c>
    </row>
    <row r="17" spans="1:6">
      <c r="A17" s="4">
        <v>12</v>
      </c>
      <c r="B17" s="4" t="s">
        <v>63</v>
      </c>
      <c r="C17" s="4" t="s">
        <v>34</v>
      </c>
      <c r="D17" s="4">
        <f>COUNTIF('1.참가현황'!$D:$D,$C17)</f>
        <v>0</v>
      </c>
      <c r="E17" s="4">
        <f>SUMIF('1.참가현황'!$D:$D,$C17,'1.참가현황'!$E:$E)</f>
        <v>0</v>
      </c>
      <c r="F17" s="24">
        <f t="shared" si="0"/>
        <v>0</v>
      </c>
    </row>
    <row r="18" spans="1:6">
      <c r="A18" s="4">
        <v>13</v>
      </c>
      <c r="B18" s="4" t="s">
        <v>21</v>
      </c>
      <c r="C18" s="4" t="s">
        <v>50</v>
      </c>
      <c r="D18" s="4">
        <f>COUNTIF('1.참가현황'!$D:$D,$C18)</f>
        <v>4</v>
      </c>
      <c r="E18" s="4">
        <f>SUMIF('1.참가현황'!$D:$D,$C18,'1.참가현황'!$E:$E)</f>
        <v>19</v>
      </c>
      <c r="F18" s="24">
        <f t="shared" si="0"/>
        <v>9.3596059113300489E-2</v>
      </c>
    </row>
    <row r="19" spans="1:6">
      <c r="A19" s="4">
        <v>14</v>
      </c>
      <c r="B19" s="4" t="s">
        <v>32</v>
      </c>
      <c r="C19" s="4" t="s">
        <v>35</v>
      </c>
      <c r="D19" s="4">
        <f>COUNTIF('1.참가현황'!$D:$D,$C19)</f>
        <v>1</v>
      </c>
      <c r="E19" s="4">
        <f>SUMIF('1.참가현황'!$D:$D,$C19,'1.참가현황'!$E:$E)</f>
        <v>6</v>
      </c>
      <c r="F19" s="24">
        <f t="shared" si="0"/>
        <v>2.9556650246305417E-2</v>
      </c>
    </row>
    <row r="20" spans="1:6">
      <c r="A20" s="4">
        <v>15</v>
      </c>
      <c r="B20" s="4" t="s">
        <v>22</v>
      </c>
      <c r="C20" s="4" t="s">
        <v>47</v>
      </c>
      <c r="D20" s="4">
        <f>COUNTIF('1.참가현황'!$D:$D,$C20)</f>
        <v>2</v>
      </c>
      <c r="E20" s="4">
        <f>SUMIF('1.참가현황'!$D:$D,$C20,'1.참가현황'!$E:$E)</f>
        <v>9</v>
      </c>
      <c r="F20" s="24">
        <f t="shared" si="0"/>
        <v>4.4334975369458129E-2</v>
      </c>
    </row>
    <row r="21" spans="1:6">
      <c r="A21" s="4">
        <v>16</v>
      </c>
      <c r="B21" s="4" t="s">
        <v>28</v>
      </c>
      <c r="C21" s="4" t="s">
        <v>55</v>
      </c>
      <c r="D21" s="4">
        <f>COUNTIF('1.참가현황'!$D:$D,$C21)</f>
        <v>1</v>
      </c>
      <c r="E21" s="4">
        <f>SUMIF('1.참가현황'!$D:$D,$C21,'1.참가현황'!$E:$E)</f>
        <v>4</v>
      </c>
      <c r="F21" s="24">
        <f t="shared" si="0"/>
        <v>1.9704433497536946E-2</v>
      </c>
    </row>
    <row r="22" spans="1:6">
      <c r="A22" s="4">
        <v>17</v>
      </c>
      <c r="B22" s="4" t="s">
        <v>29</v>
      </c>
      <c r="C22" s="4" t="s">
        <v>37</v>
      </c>
      <c r="D22" s="4">
        <f>COUNTIF('1.참가현황'!$D:$D,$C22)</f>
        <v>0</v>
      </c>
      <c r="E22" s="4">
        <f>SUMIF('1.참가현황'!$D:$D,$C22,'1.참가현황'!$E:$E)</f>
        <v>0</v>
      </c>
      <c r="F22" s="24">
        <f t="shared" si="0"/>
        <v>0</v>
      </c>
    </row>
    <row r="23" spans="1:6">
      <c r="A23" s="4">
        <v>18</v>
      </c>
      <c r="B23" s="4" t="s">
        <v>23</v>
      </c>
      <c r="C23" s="4" t="s">
        <v>48</v>
      </c>
      <c r="D23" s="4">
        <f>COUNTIF('1.참가현황'!$D:$D,$C23)</f>
        <v>0</v>
      </c>
      <c r="E23" s="4">
        <f>SUMIF('1.참가현황'!$D:$D,$C23,'1.참가현황'!$E:$E)</f>
        <v>0</v>
      </c>
      <c r="F23" s="24">
        <f t="shared" si="0"/>
        <v>0</v>
      </c>
    </row>
    <row r="24" spans="1:6">
      <c r="A24" s="4">
        <v>19</v>
      </c>
      <c r="B24" s="4" t="s">
        <v>24</v>
      </c>
      <c r="C24" s="4" t="s">
        <v>54</v>
      </c>
      <c r="D24" s="4">
        <f>COUNTIF('1.참가현황'!$D:$D,$C24)</f>
        <v>0</v>
      </c>
      <c r="E24" s="4">
        <f>SUMIF('1.참가현황'!$D:$D,$C24,'1.참가현황'!$E:$E)</f>
        <v>0</v>
      </c>
      <c r="F24" s="24">
        <f t="shared" si="0"/>
        <v>0</v>
      </c>
    </row>
    <row r="25" spans="1:6">
      <c r="A25" s="4">
        <v>20</v>
      </c>
      <c r="B25" s="4" t="s">
        <v>64</v>
      </c>
      <c r="C25" s="4" t="s">
        <v>36</v>
      </c>
      <c r="D25" s="4">
        <f>COUNTIF('1.참가현황'!$D:$D,$C25)</f>
        <v>0</v>
      </c>
      <c r="E25" s="4">
        <f>SUMIF('1.참가현황'!$D:$D,$C25,'1.참가현황'!$E:$E)</f>
        <v>0</v>
      </c>
      <c r="F25" s="24">
        <f t="shared" si="0"/>
        <v>0</v>
      </c>
    </row>
    <row r="26" spans="1:6">
      <c r="A26" s="4">
        <v>21</v>
      </c>
      <c r="B26" s="4" t="s">
        <v>25</v>
      </c>
      <c r="C26" s="4" t="s">
        <v>52</v>
      </c>
      <c r="D26" s="4">
        <f>COUNTIF('1.참가현황'!$D:$D,$C26)</f>
        <v>0</v>
      </c>
      <c r="E26" s="4">
        <f>SUMIF('1.참가현황'!$D:$D,$C26,'1.참가현황'!$E:$E)</f>
        <v>0</v>
      </c>
      <c r="F26" s="24">
        <f t="shared" si="0"/>
        <v>0</v>
      </c>
    </row>
    <row r="27" spans="1:6">
      <c r="A27" s="4">
        <v>22</v>
      </c>
      <c r="B27" s="4" t="s">
        <v>30</v>
      </c>
      <c r="C27" s="4" t="s">
        <v>43</v>
      </c>
      <c r="D27" s="4">
        <f>COUNTIF('1.참가현황'!$D:$D,$C27)</f>
        <v>0</v>
      </c>
      <c r="E27" s="4">
        <f>SUMIF('1.참가현황'!$D:$D,$C27,'1.참가현황'!$E:$E)</f>
        <v>0</v>
      </c>
      <c r="F27" s="24">
        <f t="shared" si="0"/>
        <v>0</v>
      </c>
    </row>
    <row r="28" spans="1:6">
      <c r="A28" s="11">
        <v>23</v>
      </c>
      <c r="B28" s="11" t="s">
        <v>17</v>
      </c>
      <c r="C28" s="11" t="s">
        <v>65</v>
      </c>
      <c r="D28" s="11">
        <f>COUNTIF('1.참가현황'!$D:$D,$C28)</f>
        <v>13</v>
      </c>
      <c r="E28" s="11">
        <f>SUMIF('1.참가현황'!$D:$D,$C28,'1.참가현황'!$E:$E)</f>
        <v>66</v>
      </c>
      <c r="F28" s="33">
        <f t="shared" si="0"/>
        <v>0.3251231527093596</v>
      </c>
    </row>
    <row r="29" spans="1:6">
      <c r="A29" s="72">
        <v>24</v>
      </c>
      <c r="B29" s="72"/>
      <c r="C29" s="72" t="s">
        <v>86</v>
      </c>
      <c r="D29" s="72">
        <f>COUNTIF('1.참가현황'!$D:$D,$C29)</f>
        <v>0</v>
      </c>
      <c r="E29" s="72">
        <f>SUMIF('1.참가현황'!$D:$D,$C29,'1.참가현황'!$E:$E)</f>
        <v>0</v>
      </c>
      <c r="F29" s="73">
        <f>E29/$E$5</f>
        <v>0</v>
      </c>
    </row>
    <row r="30" spans="1:6">
      <c r="A30" s="34">
        <v>25</v>
      </c>
      <c r="B30" s="34" t="s">
        <v>81</v>
      </c>
      <c r="C30" s="34" t="s">
        <v>82</v>
      </c>
      <c r="D30" s="34">
        <f>COUNTIF('1.참가현황'!$D:$D,$C30)</f>
        <v>1</v>
      </c>
      <c r="E30" s="34">
        <f>SUMIF('1.참가현황'!$D:$D,$C30,'1.참가현황'!$E:$E)</f>
        <v>5</v>
      </c>
      <c r="F30" s="35">
        <f t="shared" si="0"/>
        <v>2.4630541871921183E-2</v>
      </c>
    </row>
  </sheetData>
  <sortState ref="C6:C27">
    <sortCondition ref="C6:C27"/>
  </sortState>
  <mergeCells count="1">
    <mergeCell ref="A5:C5"/>
  </mergeCells>
  <phoneticPr fontId="1" type="noConversion"/>
  <conditionalFormatting sqref="D6:E30">
    <cfRule type="cellIs" dxfId="122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showGridLines="0" zoomScale="85" zoomScaleNormal="85" workbookViewId="0">
      <pane xSplit="3" ySplit="1" topLeftCell="D2" activePane="bottomRight" state="frozen"/>
      <selection pane="topRight" activeCell="D1" sqref="D1"/>
      <selection pane="bottomLeft" activeCell="A7" sqref="A7"/>
      <selection pane="bottomRight" activeCell="K40" sqref="K40"/>
    </sheetView>
  </sheetViews>
  <sheetFormatPr defaultRowHeight="17.399999999999999"/>
  <cols>
    <col min="1" max="1" width="5.8984375" style="1" customWidth="1"/>
    <col min="2" max="2" width="18.5" style="1" bestFit="1" customWidth="1"/>
    <col min="3" max="3" width="5.8984375" style="1" customWidth="1"/>
    <col min="4" max="4" width="15.09765625" style="1" bestFit="1" customWidth="1"/>
    <col min="5" max="5" width="5.8984375" style="1" customWidth="1"/>
    <col min="6" max="6" width="18.59765625" style="1" bestFit="1" customWidth="1"/>
    <col min="7" max="7" width="5.8984375" style="10" customWidth="1"/>
    <col min="8" max="8" width="18.59765625" style="9" bestFit="1" customWidth="1"/>
    <col min="9" max="15" width="9.3984375" customWidth="1"/>
    <col min="16" max="16" width="6.69921875" customWidth="1"/>
    <col min="27" max="27" width="10" bestFit="1" customWidth="1"/>
  </cols>
  <sheetData>
    <row r="1" spans="1:14" ht="48.75" customHeight="1" thickTop="1" thickBot="1">
      <c r="A1" s="396" t="str">
        <f>'1.참가현황'!C1</f>
        <v>제12회 나주시장기 생활체육 초청 족구대회</v>
      </c>
      <c r="B1" s="397"/>
      <c r="C1" s="397"/>
      <c r="D1" s="397"/>
      <c r="E1" s="397"/>
      <c r="F1" s="397"/>
      <c r="G1" s="397"/>
      <c r="H1" s="398"/>
      <c r="I1" s="2"/>
      <c r="J1" s="2"/>
      <c r="K1" s="2"/>
      <c r="L1" s="2"/>
      <c r="M1" s="2"/>
      <c r="N1" s="2"/>
    </row>
    <row r="2" spans="1:14" ht="18.600000000000001" thickTop="1" thickBot="1">
      <c r="A2" s="63"/>
      <c r="H2" s="64"/>
    </row>
    <row r="3" spans="1:14" ht="19.8" thickTop="1">
      <c r="A3" s="393" t="str">
        <f>'1.참가현황'!H3</f>
        <v>J4[1부]</v>
      </c>
      <c r="B3" s="394"/>
      <c r="C3" s="394"/>
      <c r="D3" s="394"/>
      <c r="E3" s="394"/>
      <c r="F3" s="394"/>
      <c r="G3" s="394"/>
      <c r="H3" s="395"/>
    </row>
    <row r="4" spans="1:14">
      <c r="A4" s="387" t="s">
        <v>71</v>
      </c>
      <c r="B4" s="388"/>
      <c r="C4" s="388" t="s">
        <v>72</v>
      </c>
      <c r="D4" s="388"/>
      <c r="E4" s="388" t="s">
        <v>73</v>
      </c>
      <c r="F4" s="388"/>
      <c r="G4" s="388" t="s">
        <v>74</v>
      </c>
      <c r="H4" s="389"/>
    </row>
    <row r="5" spans="1:14">
      <c r="A5" s="36" t="s">
        <v>10</v>
      </c>
      <c r="B5" s="37"/>
      <c r="C5" s="37" t="s">
        <v>10</v>
      </c>
      <c r="D5" s="37"/>
      <c r="E5" s="37" t="s">
        <v>10</v>
      </c>
      <c r="F5" s="37"/>
      <c r="G5" s="37" t="s">
        <v>10</v>
      </c>
      <c r="H5" s="38"/>
    </row>
    <row r="6" spans="1:14">
      <c r="A6" s="36" t="s">
        <v>75</v>
      </c>
      <c r="B6" s="37"/>
      <c r="C6" s="37" t="s">
        <v>75</v>
      </c>
      <c r="D6" s="37"/>
      <c r="E6" s="37" t="s">
        <v>75</v>
      </c>
      <c r="F6" s="37"/>
      <c r="G6" s="37" t="s">
        <v>75</v>
      </c>
      <c r="H6" s="38"/>
    </row>
    <row r="7" spans="1:14" ht="18" thickBot="1">
      <c r="A7" s="36" t="s">
        <v>76</v>
      </c>
      <c r="B7" s="37"/>
      <c r="C7" s="37" t="s">
        <v>76</v>
      </c>
      <c r="D7" s="37"/>
      <c r="E7" s="37" t="s">
        <v>76</v>
      </c>
      <c r="F7" s="37"/>
      <c r="G7" s="37" t="s">
        <v>76</v>
      </c>
      <c r="H7" s="38"/>
    </row>
    <row r="8" spans="1:14" ht="19.8" thickTop="1">
      <c r="A8" s="390" t="str">
        <f>'1.참가현황'!K3</f>
        <v>J5[2부]</v>
      </c>
      <c r="B8" s="391"/>
      <c r="C8" s="391"/>
      <c r="D8" s="391"/>
      <c r="E8" s="391"/>
      <c r="F8" s="391"/>
      <c r="G8" s="391"/>
      <c r="H8" s="392"/>
    </row>
    <row r="9" spans="1:14">
      <c r="A9" s="387" t="s">
        <v>71</v>
      </c>
      <c r="B9" s="388"/>
      <c r="C9" s="388" t="s">
        <v>72</v>
      </c>
      <c r="D9" s="388"/>
      <c r="E9" s="388" t="s">
        <v>73</v>
      </c>
      <c r="F9" s="388"/>
      <c r="G9" s="388" t="s">
        <v>74</v>
      </c>
      <c r="H9" s="389"/>
    </row>
    <row r="10" spans="1:14">
      <c r="A10" s="36" t="s">
        <v>10</v>
      </c>
      <c r="B10" s="37"/>
      <c r="C10" s="37" t="s">
        <v>10</v>
      </c>
      <c r="D10" s="37"/>
      <c r="E10" s="37" t="s">
        <v>10</v>
      </c>
      <c r="F10" s="37"/>
      <c r="G10" s="37" t="s">
        <v>10</v>
      </c>
      <c r="H10" s="38"/>
    </row>
    <row r="11" spans="1:14">
      <c r="A11" s="36" t="s">
        <v>75</v>
      </c>
      <c r="B11" s="37"/>
      <c r="C11" s="37" t="s">
        <v>75</v>
      </c>
      <c r="D11" s="37"/>
      <c r="E11" s="37" t="s">
        <v>75</v>
      </c>
      <c r="F11" s="37"/>
      <c r="G11" s="37" t="s">
        <v>75</v>
      </c>
      <c r="H11" s="38"/>
    </row>
    <row r="12" spans="1:14">
      <c r="A12" s="36" t="s">
        <v>76</v>
      </c>
      <c r="B12" s="37"/>
      <c r="C12" s="37" t="s">
        <v>76</v>
      </c>
      <c r="D12" s="37"/>
      <c r="E12" s="37" t="s">
        <v>76</v>
      </c>
      <c r="F12" s="37"/>
      <c r="G12" s="37" t="s">
        <v>76</v>
      </c>
      <c r="H12" s="38"/>
    </row>
    <row r="13" spans="1:14">
      <c r="A13" s="387" t="s">
        <v>77</v>
      </c>
      <c r="B13" s="388"/>
      <c r="C13" s="388" t="s">
        <v>78</v>
      </c>
      <c r="D13" s="388"/>
      <c r="E13" s="388" t="s">
        <v>195</v>
      </c>
      <c r="F13" s="388"/>
      <c r="G13" s="388" t="s">
        <v>196</v>
      </c>
      <c r="H13" s="389"/>
    </row>
    <row r="14" spans="1:14">
      <c r="A14" s="36" t="s">
        <v>10</v>
      </c>
      <c r="B14" s="37"/>
      <c r="C14" s="37" t="s">
        <v>10</v>
      </c>
      <c r="D14" s="37"/>
      <c r="E14" s="37" t="s">
        <v>10</v>
      </c>
      <c r="F14" s="37"/>
      <c r="G14" s="37" t="s">
        <v>10</v>
      </c>
      <c r="H14" s="38"/>
    </row>
    <row r="15" spans="1:14">
      <c r="A15" s="36" t="s">
        <v>75</v>
      </c>
      <c r="B15" s="37"/>
      <c r="C15" s="37" t="s">
        <v>75</v>
      </c>
      <c r="D15" s="37"/>
      <c r="E15" s="37" t="s">
        <v>75</v>
      </c>
      <c r="F15" s="37"/>
      <c r="G15" s="37" t="s">
        <v>75</v>
      </c>
      <c r="H15" s="38"/>
    </row>
    <row r="16" spans="1:14" ht="18" thickBot="1">
      <c r="A16" s="36" t="s">
        <v>76</v>
      </c>
      <c r="B16" s="37"/>
      <c r="C16" s="37" t="s">
        <v>76</v>
      </c>
      <c r="D16" s="37"/>
      <c r="E16" s="37" t="s">
        <v>76</v>
      </c>
      <c r="F16" s="37"/>
      <c r="G16" s="37" t="s">
        <v>76</v>
      </c>
      <c r="H16" s="38"/>
    </row>
    <row r="17" spans="1:8" ht="19.8" thickTop="1">
      <c r="A17" s="384" t="str">
        <f>'1.참가현황'!N3</f>
        <v>J6[3부]</v>
      </c>
      <c r="B17" s="385"/>
      <c r="C17" s="385"/>
      <c r="D17" s="385"/>
      <c r="E17" s="385"/>
      <c r="F17" s="385"/>
      <c r="G17" s="385"/>
      <c r="H17" s="386"/>
    </row>
    <row r="18" spans="1:8">
      <c r="A18" s="387" t="s">
        <v>71</v>
      </c>
      <c r="B18" s="388"/>
      <c r="C18" s="388" t="s">
        <v>72</v>
      </c>
      <c r="D18" s="388"/>
      <c r="E18" s="388" t="s">
        <v>73</v>
      </c>
      <c r="F18" s="388"/>
      <c r="G18" s="388" t="s">
        <v>74</v>
      </c>
      <c r="H18" s="389"/>
    </row>
    <row r="19" spans="1:8">
      <c r="A19" s="36" t="s">
        <v>10</v>
      </c>
      <c r="B19" s="37"/>
      <c r="C19" s="37" t="s">
        <v>10</v>
      </c>
      <c r="D19" s="37"/>
      <c r="E19" s="37" t="s">
        <v>10</v>
      </c>
      <c r="F19" s="37"/>
      <c r="G19" s="37" t="s">
        <v>10</v>
      </c>
      <c r="H19" s="38"/>
    </row>
    <row r="20" spans="1:8">
      <c r="A20" s="36" t="s">
        <v>75</v>
      </c>
      <c r="B20" s="37"/>
      <c r="C20" s="37" t="s">
        <v>75</v>
      </c>
      <c r="D20" s="37"/>
      <c r="E20" s="37" t="s">
        <v>75</v>
      </c>
      <c r="F20" s="37"/>
      <c r="G20" s="37" t="s">
        <v>75</v>
      </c>
      <c r="H20" s="38"/>
    </row>
    <row r="21" spans="1:8">
      <c r="A21" s="36" t="s">
        <v>76</v>
      </c>
      <c r="B21" s="37"/>
      <c r="C21" s="37" t="s">
        <v>76</v>
      </c>
      <c r="D21" s="37"/>
      <c r="E21" s="37" t="s">
        <v>76</v>
      </c>
      <c r="F21" s="37"/>
      <c r="G21" s="37" t="s">
        <v>76</v>
      </c>
      <c r="H21" s="38"/>
    </row>
    <row r="22" spans="1:8">
      <c r="A22" s="387" t="s">
        <v>193</v>
      </c>
      <c r="B22" s="388"/>
      <c r="C22" s="388" t="s">
        <v>194</v>
      </c>
      <c r="D22" s="388"/>
      <c r="E22" s="388" t="s">
        <v>195</v>
      </c>
      <c r="F22" s="388"/>
      <c r="G22" s="388" t="s">
        <v>196</v>
      </c>
      <c r="H22" s="389"/>
    </row>
    <row r="23" spans="1:8">
      <c r="A23" s="36" t="s">
        <v>10</v>
      </c>
      <c r="B23" s="37"/>
      <c r="C23" s="37" t="s">
        <v>10</v>
      </c>
      <c r="D23" s="37"/>
      <c r="E23" s="37" t="s">
        <v>10</v>
      </c>
      <c r="F23" s="37"/>
      <c r="G23" s="37" t="s">
        <v>10</v>
      </c>
      <c r="H23" s="38"/>
    </row>
    <row r="24" spans="1:8">
      <c r="A24" s="36" t="s">
        <v>75</v>
      </c>
      <c r="B24" s="37"/>
      <c r="C24" s="37" t="s">
        <v>75</v>
      </c>
      <c r="D24" s="37"/>
      <c r="E24" s="37" t="s">
        <v>75</v>
      </c>
      <c r="F24" s="37"/>
      <c r="G24" s="37" t="s">
        <v>75</v>
      </c>
      <c r="H24" s="38"/>
    </row>
    <row r="25" spans="1:8">
      <c r="A25" s="36" t="s">
        <v>76</v>
      </c>
      <c r="B25" s="37"/>
      <c r="C25" s="37" t="s">
        <v>76</v>
      </c>
      <c r="D25" s="37"/>
      <c r="E25" s="37" t="s">
        <v>76</v>
      </c>
      <c r="F25" s="37"/>
      <c r="G25" s="37" t="s">
        <v>76</v>
      </c>
      <c r="H25" s="38"/>
    </row>
    <row r="26" spans="1:8">
      <c r="A26" s="387" t="s">
        <v>197</v>
      </c>
      <c r="B26" s="388"/>
      <c r="C26" s="388" t="s">
        <v>198</v>
      </c>
      <c r="D26" s="388"/>
      <c r="E26" s="388" t="s">
        <v>199</v>
      </c>
      <c r="F26" s="388"/>
      <c r="G26" s="388" t="s">
        <v>200</v>
      </c>
      <c r="H26" s="389"/>
    </row>
    <row r="27" spans="1:8">
      <c r="A27" s="36" t="s">
        <v>10</v>
      </c>
      <c r="B27" s="37"/>
      <c r="C27" s="37" t="s">
        <v>10</v>
      </c>
      <c r="D27" s="37"/>
      <c r="E27" s="37" t="s">
        <v>10</v>
      </c>
      <c r="F27" s="37"/>
      <c r="G27" s="37" t="s">
        <v>10</v>
      </c>
      <c r="H27" s="38"/>
    </row>
    <row r="28" spans="1:8">
      <c r="A28" s="36" t="s">
        <v>75</v>
      </c>
      <c r="B28" s="37"/>
      <c r="C28" s="37" t="s">
        <v>75</v>
      </c>
      <c r="D28" s="37"/>
      <c r="E28" s="37" t="s">
        <v>75</v>
      </c>
      <c r="F28" s="37"/>
      <c r="G28" s="37" t="s">
        <v>75</v>
      </c>
      <c r="H28" s="38"/>
    </row>
    <row r="29" spans="1:8" ht="18" thickBot="1">
      <c r="A29" s="36" t="s">
        <v>76</v>
      </c>
      <c r="B29" s="37"/>
      <c r="C29" s="37" t="s">
        <v>76</v>
      </c>
      <c r="D29" s="37"/>
      <c r="E29" s="37" t="s">
        <v>76</v>
      </c>
      <c r="F29" s="37"/>
      <c r="G29" s="37" t="s">
        <v>76</v>
      </c>
      <c r="H29" s="38"/>
    </row>
    <row r="30" spans="1:8" ht="19.8" hidden="1" thickTop="1">
      <c r="A30" s="384" t="str">
        <f>'1.참가현황'!A80</f>
        <v>J7[4부]</v>
      </c>
      <c r="B30" s="385"/>
      <c r="C30" s="385"/>
      <c r="D30" s="385"/>
      <c r="E30" s="385"/>
      <c r="F30" s="385"/>
      <c r="G30" s="385"/>
      <c r="H30" s="386"/>
    </row>
    <row r="31" spans="1:8" hidden="1">
      <c r="A31" s="387" t="s">
        <v>71</v>
      </c>
      <c r="B31" s="388"/>
      <c r="C31" s="388" t="s">
        <v>72</v>
      </c>
      <c r="D31" s="388"/>
      <c r="E31" s="388" t="s">
        <v>73</v>
      </c>
      <c r="F31" s="388"/>
      <c r="G31" s="388" t="s">
        <v>74</v>
      </c>
      <c r="H31" s="389"/>
    </row>
    <row r="32" spans="1:8" hidden="1">
      <c r="A32" s="36" t="s">
        <v>10</v>
      </c>
      <c r="B32" s="37"/>
      <c r="C32" s="37" t="s">
        <v>10</v>
      </c>
      <c r="D32" s="37"/>
      <c r="E32" s="37" t="s">
        <v>10</v>
      </c>
      <c r="F32" s="37"/>
      <c r="G32" s="37" t="s">
        <v>10</v>
      </c>
      <c r="H32" s="38"/>
    </row>
    <row r="33" spans="1:8" hidden="1">
      <c r="A33" s="36" t="s">
        <v>75</v>
      </c>
      <c r="B33" s="37"/>
      <c r="C33" s="37" t="s">
        <v>75</v>
      </c>
      <c r="D33" s="37"/>
      <c r="E33" s="37" t="s">
        <v>75</v>
      </c>
      <c r="F33" s="37"/>
      <c r="G33" s="37" t="s">
        <v>75</v>
      </c>
      <c r="H33" s="38"/>
    </row>
    <row r="34" spans="1:8" ht="18" hidden="1" thickBot="1">
      <c r="A34" s="36" t="s">
        <v>76</v>
      </c>
      <c r="B34" s="37"/>
      <c r="C34" s="37" t="s">
        <v>76</v>
      </c>
      <c r="D34" s="37"/>
      <c r="E34" s="37" t="s">
        <v>76</v>
      </c>
      <c r="F34" s="37"/>
      <c r="G34" s="37" t="s">
        <v>76</v>
      </c>
      <c r="H34" s="38"/>
    </row>
    <row r="35" spans="1:8" ht="19.8" thickTop="1">
      <c r="A35" s="384" t="str">
        <f>'1.참가현황'!A92</f>
        <v>50대부</v>
      </c>
      <c r="B35" s="385"/>
      <c r="C35" s="385"/>
      <c r="D35" s="385"/>
      <c r="E35" s="385"/>
      <c r="F35" s="385"/>
      <c r="G35" s="385"/>
      <c r="H35" s="386"/>
    </row>
    <row r="36" spans="1:8">
      <c r="A36" s="387" t="s">
        <v>71</v>
      </c>
      <c r="B36" s="388"/>
      <c r="C36" s="388" t="s">
        <v>72</v>
      </c>
      <c r="D36" s="388"/>
      <c r="E36" s="388" t="s">
        <v>73</v>
      </c>
      <c r="F36" s="388"/>
      <c r="G36" s="388" t="s">
        <v>74</v>
      </c>
      <c r="H36" s="389"/>
    </row>
    <row r="37" spans="1:8">
      <c r="A37" s="36" t="s">
        <v>10</v>
      </c>
      <c r="B37" s="37"/>
      <c r="C37" s="37" t="s">
        <v>10</v>
      </c>
      <c r="D37" s="37"/>
      <c r="E37" s="37" t="s">
        <v>10</v>
      </c>
      <c r="F37" s="37"/>
      <c r="G37" s="37" t="s">
        <v>10</v>
      </c>
      <c r="H37" s="38"/>
    </row>
    <row r="38" spans="1:8">
      <c r="A38" s="36" t="s">
        <v>75</v>
      </c>
      <c r="B38" s="37"/>
      <c r="C38" s="37" t="s">
        <v>75</v>
      </c>
      <c r="D38" s="37"/>
      <c r="E38" s="37" t="s">
        <v>75</v>
      </c>
      <c r="F38" s="37"/>
      <c r="G38" s="37" t="s">
        <v>75</v>
      </c>
      <c r="H38" s="38"/>
    </row>
    <row r="39" spans="1:8" ht="18" thickBot="1">
      <c r="A39" s="36" t="s">
        <v>76</v>
      </c>
      <c r="B39" s="37"/>
      <c r="C39" s="37" t="s">
        <v>76</v>
      </c>
      <c r="D39" s="37"/>
      <c r="E39" s="37" t="s">
        <v>76</v>
      </c>
      <c r="F39" s="37"/>
      <c r="G39" s="37" t="s">
        <v>76</v>
      </c>
      <c r="H39" s="38"/>
    </row>
    <row r="40" spans="1:8" ht="19.8" thickTop="1">
      <c r="A40" s="384" t="str">
        <f>'1.참가현황'!A104</f>
        <v>60대부</v>
      </c>
      <c r="B40" s="385"/>
      <c r="C40" s="385"/>
      <c r="D40" s="385"/>
      <c r="E40" s="385"/>
      <c r="F40" s="385"/>
      <c r="G40" s="385"/>
      <c r="H40" s="386"/>
    </row>
    <row r="41" spans="1:8">
      <c r="A41" s="387" t="s">
        <v>71</v>
      </c>
      <c r="B41" s="388"/>
      <c r="C41" s="388" t="s">
        <v>72</v>
      </c>
      <c r="D41" s="388"/>
      <c r="E41" s="388" t="s">
        <v>73</v>
      </c>
      <c r="F41" s="388"/>
      <c r="G41" s="388" t="s">
        <v>74</v>
      </c>
      <c r="H41" s="389"/>
    </row>
    <row r="42" spans="1:8">
      <c r="A42" s="36" t="s">
        <v>10</v>
      </c>
      <c r="B42" s="37"/>
      <c r="C42" s="37" t="s">
        <v>10</v>
      </c>
      <c r="D42" s="37"/>
      <c r="E42" s="37" t="s">
        <v>10</v>
      </c>
      <c r="F42" s="37"/>
      <c r="G42" s="37" t="s">
        <v>10</v>
      </c>
      <c r="H42" s="38"/>
    </row>
    <row r="43" spans="1:8">
      <c r="A43" s="36" t="s">
        <v>75</v>
      </c>
      <c r="B43" s="37"/>
      <c r="C43" s="37" t="s">
        <v>75</v>
      </c>
      <c r="D43" s="37"/>
      <c r="E43" s="37" t="s">
        <v>75</v>
      </c>
      <c r="F43" s="37"/>
      <c r="G43" s="37" t="s">
        <v>75</v>
      </c>
      <c r="H43" s="38"/>
    </row>
    <row r="44" spans="1:8" ht="18" thickBot="1">
      <c r="A44" s="36" t="s">
        <v>76</v>
      </c>
      <c r="B44" s="37"/>
      <c r="C44" s="37" t="s">
        <v>76</v>
      </c>
      <c r="D44" s="37"/>
      <c r="E44" s="37" t="s">
        <v>76</v>
      </c>
      <c r="F44" s="37"/>
      <c r="G44" s="37" t="s">
        <v>76</v>
      </c>
      <c r="H44" s="38"/>
    </row>
    <row r="45" spans="1:8" ht="19.8" thickTop="1">
      <c r="A45" s="384" t="str">
        <f>'1.참가현황'!A116</f>
        <v>관내부</v>
      </c>
      <c r="B45" s="385"/>
      <c r="C45" s="385"/>
      <c r="D45" s="385"/>
      <c r="E45" s="385"/>
      <c r="F45" s="385"/>
      <c r="G45" s="385"/>
      <c r="H45" s="386"/>
    </row>
    <row r="46" spans="1:8">
      <c r="A46" s="387" t="s">
        <v>71</v>
      </c>
      <c r="B46" s="388"/>
      <c r="C46" s="388" t="s">
        <v>72</v>
      </c>
      <c r="D46" s="388"/>
      <c r="E46" s="388" t="s">
        <v>73</v>
      </c>
      <c r="F46" s="388"/>
      <c r="G46" s="388" t="s">
        <v>74</v>
      </c>
      <c r="H46" s="389"/>
    </row>
    <row r="47" spans="1:8">
      <c r="A47" s="36" t="s">
        <v>10</v>
      </c>
      <c r="B47" s="37"/>
      <c r="C47" s="37" t="s">
        <v>10</v>
      </c>
      <c r="D47" s="37"/>
      <c r="E47" s="37" t="s">
        <v>10</v>
      </c>
      <c r="F47" s="37"/>
      <c r="G47" s="37" t="s">
        <v>10</v>
      </c>
      <c r="H47" s="38"/>
    </row>
    <row r="48" spans="1:8">
      <c r="A48" s="36" t="s">
        <v>75</v>
      </c>
      <c r="B48" s="37"/>
      <c r="C48" s="37" t="s">
        <v>75</v>
      </c>
      <c r="D48" s="37"/>
      <c r="E48" s="37" t="s">
        <v>75</v>
      </c>
      <c r="F48" s="37"/>
      <c r="G48" s="37" t="s">
        <v>75</v>
      </c>
      <c r="H48" s="38"/>
    </row>
    <row r="49" spans="1:8" ht="18" thickBot="1">
      <c r="A49" s="146" t="s">
        <v>76</v>
      </c>
      <c r="B49" s="147"/>
      <c r="C49" s="147" t="s">
        <v>76</v>
      </c>
      <c r="D49" s="147"/>
      <c r="E49" s="147" t="s">
        <v>76</v>
      </c>
      <c r="F49" s="147"/>
      <c r="G49" s="147" t="s">
        <v>76</v>
      </c>
      <c r="H49" s="195"/>
    </row>
    <row r="50" spans="1:8" ht="18" thickTop="1"/>
  </sheetData>
  <mergeCells count="48">
    <mergeCell ref="A3:H3"/>
    <mergeCell ref="G22:H22"/>
    <mergeCell ref="A1:H1"/>
    <mergeCell ref="A30:H30"/>
    <mergeCell ref="A31:B31"/>
    <mergeCell ref="C31:D31"/>
    <mergeCell ref="E31:F31"/>
    <mergeCell ref="A9:B9"/>
    <mergeCell ref="C9:D9"/>
    <mergeCell ref="E9:F9"/>
    <mergeCell ref="G9:H9"/>
    <mergeCell ref="A18:B18"/>
    <mergeCell ref="C18:D18"/>
    <mergeCell ref="A17:H17"/>
    <mergeCell ref="A22:B22"/>
    <mergeCell ref="E18:F18"/>
    <mergeCell ref="G18:H18"/>
    <mergeCell ref="A41:B41"/>
    <mergeCell ref="C41:D41"/>
    <mergeCell ref="E41:F41"/>
    <mergeCell ref="G41:H41"/>
    <mergeCell ref="G31:H31"/>
    <mergeCell ref="C22:D22"/>
    <mergeCell ref="E22:F22"/>
    <mergeCell ref="A26:B26"/>
    <mergeCell ref="C26:D26"/>
    <mergeCell ref="E26:F26"/>
    <mergeCell ref="G26:H26"/>
    <mergeCell ref="A36:B36"/>
    <mergeCell ref="C36:D36"/>
    <mergeCell ref="E36:F36"/>
    <mergeCell ref="G36:H36"/>
    <mergeCell ref="C4:D4"/>
    <mergeCell ref="E4:F4"/>
    <mergeCell ref="G4:H4"/>
    <mergeCell ref="A8:H8"/>
    <mergeCell ref="A13:B13"/>
    <mergeCell ref="C13:D13"/>
    <mergeCell ref="E13:F13"/>
    <mergeCell ref="G13:H13"/>
    <mergeCell ref="A4:B4"/>
    <mergeCell ref="A35:H35"/>
    <mergeCell ref="A40:H40"/>
    <mergeCell ref="A45:H45"/>
    <mergeCell ref="A46:B46"/>
    <mergeCell ref="C46:D46"/>
    <mergeCell ref="E46:F46"/>
    <mergeCell ref="G46:H46"/>
  </mergeCells>
  <phoneticPr fontId="1" type="noConversion"/>
  <conditionalFormatting sqref="A3:H49">
    <cfRule type="containsText" dxfId="121" priority="1" operator="containsText" text="관내">
      <formula>NOT(ISERROR(SEARCH("관내",A3)))</formula>
    </cfRule>
    <cfRule type="containsText" dxfId="120" priority="2" operator="containsText" text="60대">
      <formula>NOT(ISERROR(SEARCH("60대",A3)))</formula>
    </cfRule>
    <cfRule type="containsText" dxfId="119" priority="3" operator="containsText" text="50대">
      <formula>NOT(ISERROR(SEARCH("50대",A3)))</formula>
    </cfRule>
    <cfRule type="containsText" dxfId="118" priority="4" operator="containsText" text="J7">
      <formula>NOT(ISERROR(SEARCH("J7",A3)))</formula>
    </cfRule>
    <cfRule type="containsText" dxfId="117" priority="5" operator="containsText" text="J6">
      <formula>NOT(ISERROR(SEARCH("J6",A3)))</formula>
    </cfRule>
    <cfRule type="containsText" dxfId="116" priority="6" operator="containsText" text="J5">
      <formula>NOT(ISERROR(SEARCH("J5",A3)))</formula>
    </cfRule>
    <cfRule type="containsText" dxfId="115" priority="7" operator="containsText" text="J4">
      <formula>NOT(ISERROR(SEARCH("J4",A3)))</formula>
    </cfRule>
  </conditionalFormatting>
  <conditionalFormatting sqref="H2 H5:H7 H10:H12 H19:H21 H23:H25 H27:H29 H32:H34 H37:H39 H42:H44 H47:H1048576">
    <cfRule type="containsText" dxfId="114" priority="21" operator="containsText" text="1일차">
      <formula>NOT(ISERROR(SEARCH("1일차",H2)))</formula>
    </cfRule>
  </conditionalFormatting>
  <conditionalFormatting sqref="H5:H7 H10:H12 H19:H21 H23:H25 H27:H29 H32:H34 H37:H39 H42:H44 H47:H1048576 H2">
    <cfRule type="containsText" dxfId="113" priority="20" operator="containsText" text="2일차">
      <formula>NOT(ISERROR(SEARCH("2일차",H2)))</formula>
    </cfRule>
  </conditionalFormatting>
  <pageMargins left="0" right="0" top="0.59055118110236227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7.399999999999999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7.399999999999999"/>
  <sheetData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31"/>
  <sheetViews>
    <sheetView showGridLines="0" zoomScale="55" zoomScaleNormal="55" workbookViewId="0">
      <selection activeCell="BB21" sqref="BB21"/>
    </sheetView>
  </sheetViews>
  <sheetFormatPr defaultColWidth="3.69921875" defaultRowHeight="24.75" customHeight="1"/>
  <cols>
    <col min="1" max="16384" width="3.69921875" style="39"/>
  </cols>
  <sheetData>
    <row r="2" spans="2:34" ht="24.75" customHeight="1">
      <c r="B2" s="406" t="s">
        <v>83</v>
      </c>
      <c r="C2" s="406"/>
      <c r="D2" s="406"/>
      <c r="E2" s="406"/>
      <c r="F2" s="406"/>
      <c r="I2" s="406" t="s">
        <v>84</v>
      </c>
      <c r="J2" s="406"/>
      <c r="K2" s="406"/>
      <c r="L2" s="406"/>
      <c r="M2" s="406"/>
      <c r="P2" s="406" t="s">
        <v>85</v>
      </c>
      <c r="Q2" s="406"/>
      <c r="R2" s="406"/>
      <c r="S2" s="406"/>
      <c r="T2" s="406"/>
      <c r="W2" s="406" t="s">
        <v>84</v>
      </c>
      <c r="X2" s="406"/>
      <c r="Y2" s="406"/>
      <c r="Z2" s="406"/>
      <c r="AA2" s="406"/>
      <c r="AD2" s="406" t="s">
        <v>83</v>
      </c>
      <c r="AE2" s="406"/>
      <c r="AF2" s="406"/>
      <c r="AG2" s="406"/>
      <c r="AH2" s="406"/>
    </row>
    <row r="7" spans="2:34" ht="24.75" customHeight="1">
      <c r="M7" s="405" t="str">
        <f>'1.참가현황'!A8</f>
        <v>J4[1부]</v>
      </c>
      <c r="N7" s="405"/>
      <c r="O7" s="405"/>
      <c r="P7" s="405"/>
      <c r="Q7" s="405"/>
      <c r="R7" s="405"/>
      <c r="S7" s="405"/>
      <c r="T7" s="405"/>
      <c r="U7" s="405"/>
      <c r="V7" s="405"/>
    </row>
    <row r="8" spans="2:34" ht="24.75" customHeight="1">
      <c r="B8" s="399"/>
      <c r="C8" s="400"/>
      <c r="D8" s="400"/>
      <c r="E8" s="400"/>
      <c r="F8" s="401"/>
      <c r="M8" s="405"/>
      <c r="N8" s="405"/>
      <c r="O8" s="405"/>
      <c r="P8" s="405"/>
      <c r="Q8" s="405"/>
      <c r="R8" s="405"/>
      <c r="S8" s="405"/>
      <c r="T8" s="405"/>
      <c r="U8" s="405"/>
      <c r="V8" s="405"/>
      <c r="AD8" s="399"/>
      <c r="AE8" s="400"/>
      <c r="AF8" s="400"/>
      <c r="AG8" s="400"/>
      <c r="AH8" s="401"/>
    </row>
    <row r="9" spans="2:34" ht="24.75" customHeight="1">
      <c r="B9" s="402"/>
      <c r="C9" s="403"/>
      <c r="D9" s="403"/>
      <c r="E9" s="403"/>
      <c r="F9" s="404"/>
      <c r="G9" s="93"/>
      <c r="M9" s="405"/>
      <c r="N9" s="405"/>
      <c r="O9" s="405"/>
      <c r="P9" s="405"/>
      <c r="Q9" s="405"/>
      <c r="R9" s="405"/>
      <c r="S9" s="405"/>
      <c r="T9" s="405"/>
      <c r="U9" s="405"/>
      <c r="V9" s="405"/>
      <c r="AC9" s="69"/>
      <c r="AD9" s="402"/>
      <c r="AE9" s="403"/>
      <c r="AF9" s="403"/>
      <c r="AG9" s="403"/>
      <c r="AH9" s="404"/>
    </row>
    <row r="10" spans="2:34" ht="24.75" customHeight="1">
      <c r="G10" s="94"/>
      <c r="AC10" s="70"/>
    </row>
    <row r="11" spans="2:34" ht="24.75" customHeight="1">
      <c r="G11" s="94"/>
      <c r="I11" s="399"/>
      <c r="J11" s="400"/>
      <c r="K11" s="400"/>
      <c r="L11" s="400"/>
      <c r="M11" s="401"/>
      <c r="W11" s="399"/>
      <c r="X11" s="400"/>
      <c r="Y11" s="400"/>
      <c r="Z11" s="400"/>
      <c r="AA11" s="401"/>
      <c r="AC11" s="70"/>
    </row>
    <row r="12" spans="2:34" ht="24.75" customHeight="1">
      <c r="G12" s="67"/>
      <c r="H12" s="92"/>
      <c r="I12" s="402"/>
      <c r="J12" s="403"/>
      <c r="K12" s="403"/>
      <c r="L12" s="403"/>
      <c r="M12" s="404"/>
      <c r="N12" s="66"/>
      <c r="U12" s="67"/>
      <c r="V12" s="91"/>
      <c r="W12" s="402"/>
      <c r="X12" s="403"/>
      <c r="Y12" s="403"/>
      <c r="Z12" s="403"/>
      <c r="AA12" s="404"/>
      <c r="AB12" s="95"/>
    </row>
    <row r="13" spans="2:34" ht="24.75" customHeight="1">
      <c r="G13" s="67"/>
      <c r="N13" s="67"/>
      <c r="U13" s="67"/>
      <c r="AB13" s="94"/>
    </row>
    <row r="14" spans="2:34" ht="24.75" customHeight="1">
      <c r="B14" s="399"/>
      <c r="C14" s="400"/>
      <c r="D14" s="400"/>
      <c r="E14" s="400"/>
      <c r="F14" s="401"/>
      <c r="G14" s="68"/>
      <c r="N14" s="67"/>
      <c r="U14" s="67"/>
      <c r="AB14" s="94"/>
      <c r="AD14" s="399"/>
      <c r="AE14" s="400"/>
      <c r="AF14" s="400"/>
      <c r="AG14" s="400"/>
      <c r="AH14" s="401"/>
    </row>
    <row r="15" spans="2:34" ht="24.75" customHeight="1">
      <c r="B15" s="402"/>
      <c r="C15" s="403"/>
      <c r="D15" s="403"/>
      <c r="E15" s="403"/>
      <c r="F15" s="404"/>
      <c r="N15" s="67"/>
      <c r="U15" s="67"/>
      <c r="AC15" s="91"/>
      <c r="AD15" s="402"/>
      <c r="AE15" s="403"/>
      <c r="AF15" s="403"/>
      <c r="AG15" s="403"/>
      <c r="AH15" s="404"/>
    </row>
    <row r="16" spans="2:34" ht="24.75" customHeight="1">
      <c r="N16" s="67"/>
      <c r="U16" s="67"/>
    </row>
    <row r="17" spans="2:34" ht="24.75" customHeight="1">
      <c r="N17" s="67"/>
      <c r="U17" s="67"/>
    </row>
    <row r="18" spans="2:34" ht="24.75" customHeight="1">
      <c r="N18" s="67"/>
      <c r="U18" s="68"/>
    </row>
    <row r="19" spans="2:34" ht="24.75" customHeight="1">
      <c r="N19" s="94"/>
      <c r="O19" s="65"/>
      <c r="P19" s="65"/>
      <c r="Q19" s="65"/>
      <c r="R19" s="65"/>
      <c r="S19" s="65"/>
      <c r="T19" s="65"/>
      <c r="U19" s="65"/>
      <c r="V19" s="70"/>
    </row>
    <row r="20" spans="2:34" ht="24.75" customHeight="1">
      <c r="N20" s="94"/>
      <c r="P20" s="399"/>
      <c r="Q20" s="400"/>
      <c r="R20" s="400"/>
      <c r="S20" s="400"/>
      <c r="T20" s="401"/>
      <c r="V20" s="70"/>
    </row>
    <row r="21" spans="2:34" ht="24.75" customHeight="1">
      <c r="N21" s="94"/>
      <c r="P21" s="402"/>
      <c r="Q21" s="403"/>
      <c r="R21" s="403"/>
      <c r="S21" s="403"/>
      <c r="T21" s="404"/>
      <c r="V21" s="70"/>
    </row>
    <row r="22" spans="2:34" ht="24.75" customHeight="1">
      <c r="B22" s="399"/>
      <c r="C22" s="400"/>
      <c r="D22" s="400"/>
      <c r="E22" s="400"/>
      <c r="F22" s="401"/>
      <c r="N22" s="94"/>
      <c r="V22" s="70"/>
      <c r="AD22" s="399"/>
      <c r="AE22" s="400"/>
      <c r="AF22" s="400"/>
      <c r="AG22" s="400"/>
      <c r="AH22" s="401"/>
    </row>
    <row r="23" spans="2:34" ht="24.75" customHeight="1">
      <c r="B23" s="402"/>
      <c r="C23" s="403"/>
      <c r="D23" s="403"/>
      <c r="E23" s="403"/>
      <c r="F23" s="404"/>
      <c r="G23" s="66"/>
      <c r="N23" s="94"/>
      <c r="V23" s="70"/>
      <c r="AC23" s="69"/>
      <c r="AD23" s="402"/>
      <c r="AE23" s="403"/>
      <c r="AF23" s="403"/>
      <c r="AG23" s="403"/>
      <c r="AH23" s="404"/>
    </row>
    <row r="24" spans="2:34" ht="24.75" customHeight="1">
      <c r="G24" s="67"/>
      <c r="N24" s="94"/>
      <c r="V24" s="70"/>
      <c r="AC24" s="70"/>
    </row>
    <row r="25" spans="2:34" ht="24.75" customHeight="1">
      <c r="G25" s="67"/>
      <c r="I25" s="399"/>
      <c r="J25" s="400"/>
      <c r="K25" s="400"/>
      <c r="L25" s="400"/>
      <c r="M25" s="401"/>
      <c r="N25" s="96"/>
      <c r="V25" s="71"/>
      <c r="W25" s="399"/>
      <c r="X25" s="400"/>
      <c r="Y25" s="400"/>
      <c r="Z25" s="400"/>
      <c r="AA25" s="401"/>
      <c r="AC25" s="70"/>
    </row>
    <row r="26" spans="2:34" ht="24.75" customHeight="1">
      <c r="G26" s="94"/>
      <c r="H26" s="91"/>
      <c r="I26" s="402"/>
      <c r="J26" s="403"/>
      <c r="K26" s="403"/>
      <c r="L26" s="403"/>
      <c r="M26" s="404"/>
      <c r="W26" s="402"/>
      <c r="X26" s="403"/>
      <c r="Y26" s="403"/>
      <c r="Z26" s="403"/>
      <c r="AA26" s="404"/>
      <c r="AB26" s="95"/>
    </row>
    <row r="27" spans="2:34" ht="24.75" customHeight="1">
      <c r="G27" s="94"/>
      <c r="AB27" s="94"/>
    </row>
    <row r="28" spans="2:34" ht="24.75" customHeight="1">
      <c r="B28" s="399"/>
      <c r="C28" s="400"/>
      <c r="D28" s="400"/>
      <c r="E28" s="400"/>
      <c r="F28" s="401"/>
      <c r="G28" s="96"/>
      <c r="M28" s="39" t="s">
        <v>96</v>
      </c>
      <c r="P28" s="399"/>
      <c r="Q28" s="400"/>
      <c r="R28" s="400"/>
      <c r="S28" s="400"/>
      <c r="T28" s="401"/>
      <c r="AB28" s="94"/>
      <c r="AD28" s="399"/>
      <c r="AE28" s="400"/>
      <c r="AF28" s="400"/>
      <c r="AG28" s="400"/>
      <c r="AH28" s="401"/>
    </row>
    <row r="29" spans="2:34" ht="24.75" customHeight="1">
      <c r="B29" s="402"/>
      <c r="C29" s="403"/>
      <c r="D29" s="403"/>
      <c r="E29" s="403"/>
      <c r="F29" s="404"/>
      <c r="P29" s="402"/>
      <c r="Q29" s="403"/>
      <c r="R29" s="403"/>
      <c r="S29" s="403"/>
      <c r="T29" s="404"/>
      <c r="AC29" s="91"/>
      <c r="AD29" s="402"/>
      <c r="AE29" s="403"/>
      <c r="AF29" s="403"/>
      <c r="AG29" s="403"/>
      <c r="AH29" s="404"/>
    </row>
    <row r="30" spans="2:34" ht="24.75" customHeight="1">
      <c r="P30" s="399"/>
      <c r="Q30" s="400"/>
      <c r="R30" s="400"/>
      <c r="S30" s="400"/>
      <c r="T30" s="401"/>
    </row>
    <row r="31" spans="2:34" ht="24.75" customHeight="1">
      <c r="P31" s="402"/>
      <c r="Q31" s="403"/>
      <c r="R31" s="403"/>
      <c r="S31" s="403"/>
      <c r="T31" s="404"/>
    </row>
  </sheetData>
  <mergeCells count="21">
    <mergeCell ref="M7:V9"/>
    <mergeCell ref="B8:F9"/>
    <mergeCell ref="AD8:AH9"/>
    <mergeCell ref="B2:F2"/>
    <mergeCell ref="I2:M2"/>
    <mergeCell ref="P2:T2"/>
    <mergeCell ref="W2:AA2"/>
    <mergeCell ref="AD2:AH2"/>
    <mergeCell ref="B14:F15"/>
    <mergeCell ref="AD14:AH15"/>
    <mergeCell ref="P20:T21"/>
    <mergeCell ref="I11:M12"/>
    <mergeCell ref="W11:AA12"/>
    <mergeCell ref="B28:F29"/>
    <mergeCell ref="P28:T29"/>
    <mergeCell ref="AD28:AH29"/>
    <mergeCell ref="P30:T31"/>
    <mergeCell ref="B22:F23"/>
    <mergeCell ref="AD22:AH23"/>
    <mergeCell ref="I25:M26"/>
    <mergeCell ref="W25:AA26"/>
  </mergeCells>
  <phoneticPr fontId="1" type="noConversion"/>
  <conditionalFormatting sqref="B6:AH31">
    <cfRule type="containsText" dxfId="112" priority="8" operator="containsText" text="[2]">
      <formula>NOT(ISERROR(SEARCH("[2]",B6)))</formula>
    </cfRule>
    <cfRule type="containsText" dxfId="111" priority="9" operator="containsText" text="[1]">
      <formula>NOT(ISERROR(SEARCH("[1]",B6)))</formula>
    </cfRule>
    <cfRule type="containsText" dxfId="110" priority="10" operator="containsText" text="2위">
      <formula>NOT(ISERROR(SEARCH("2위",B6)))</formula>
    </cfRule>
    <cfRule type="containsText" dxfId="109" priority="11" operator="containsText" text="추첨">
      <formula>NOT(ISERROR(SEARCH("추첨",B6)))</formula>
    </cfRule>
  </conditionalFormatting>
  <conditionalFormatting sqref="M7:V9">
    <cfRule type="containsText" dxfId="108" priority="1" operator="containsText" text="관내부">
      <formula>NOT(ISERROR(SEARCH("관내부",M7)))</formula>
    </cfRule>
    <cfRule type="containsText" dxfId="107" priority="2" operator="containsText" text="60대부">
      <formula>NOT(ISERROR(SEARCH("60대부",M7)))</formula>
    </cfRule>
    <cfRule type="containsText" dxfId="106" priority="3" operator="containsText" text="50대부">
      <formula>NOT(ISERROR(SEARCH("50대부",M7)))</formula>
    </cfRule>
    <cfRule type="containsText" dxfId="105" priority="4" operator="containsText" text="J7[4부]">
      <formula>NOT(ISERROR(SEARCH("J7[4부]",M7)))</formula>
    </cfRule>
    <cfRule type="containsText" dxfId="104" priority="5" operator="containsText" text="J6[3부]">
      <formula>NOT(ISERROR(SEARCH("J6[3부]",M7)))</formula>
    </cfRule>
    <cfRule type="containsText" dxfId="103" priority="6" operator="containsText" text="J5[2부]">
      <formula>NOT(ISERROR(SEARCH("J5[2부]",M7)))</formula>
    </cfRule>
    <cfRule type="containsText" dxfId="102" priority="7" operator="containsText" text="J4[1부]">
      <formula>NOT(ISERROR(SEARCH("J4[1부]",M7)))</formula>
    </cfRule>
  </conditionalFormatting>
  <printOptions horizontalCentered="1" verticalCentered="1"/>
  <pageMargins left="0" right="0" top="0" bottom="0" header="0.31496062992125984" footer="0.31496062992125984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V35"/>
  <sheetViews>
    <sheetView showGridLines="0" zoomScale="55" zoomScaleNormal="55" workbookViewId="0">
      <selection activeCell="AR3" sqref="AR3"/>
    </sheetView>
  </sheetViews>
  <sheetFormatPr defaultColWidth="3.69921875" defaultRowHeight="24.75" customHeight="1"/>
  <cols>
    <col min="1" max="16384" width="3.69921875" style="39"/>
  </cols>
  <sheetData>
    <row r="2" spans="2:48" ht="24.75" customHeight="1">
      <c r="B2" s="406" t="s">
        <v>378</v>
      </c>
      <c r="C2" s="406"/>
      <c r="D2" s="406"/>
      <c r="E2" s="406"/>
      <c r="F2" s="406"/>
      <c r="I2" s="406" t="s">
        <v>83</v>
      </c>
      <c r="J2" s="406"/>
      <c r="K2" s="406"/>
      <c r="L2" s="406"/>
      <c r="M2" s="406"/>
      <c r="P2" s="406" t="s">
        <v>84</v>
      </c>
      <c r="Q2" s="406"/>
      <c r="R2" s="406"/>
      <c r="S2" s="406"/>
      <c r="T2" s="406"/>
      <c r="W2" s="406" t="s">
        <v>85</v>
      </c>
      <c r="X2" s="406"/>
      <c r="Y2" s="406"/>
      <c r="Z2" s="406"/>
      <c r="AA2" s="406"/>
      <c r="AD2" s="406" t="s">
        <v>84</v>
      </c>
      <c r="AE2" s="406"/>
      <c r="AF2" s="406"/>
      <c r="AG2" s="406"/>
      <c r="AH2" s="406"/>
      <c r="AK2" s="406" t="s">
        <v>83</v>
      </c>
      <c r="AL2" s="406"/>
      <c r="AM2" s="406"/>
      <c r="AN2" s="406"/>
      <c r="AO2" s="406"/>
      <c r="AR2" s="406" t="s">
        <v>378</v>
      </c>
      <c r="AS2" s="406"/>
      <c r="AT2" s="406"/>
      <c r="AU2" s="406"/>
      <c r="AV2" s="406"/>
    </row>
    <row r="6" spans="2:48" ht="24.75" customHeight="1">
      <c r="B6" s="399"/>
      <c r="C6" s="400"/>
      <c r="D6" s="400"/>
      <c r="E6" s="400"/>
      <c r="F6" s="401"/>
      <c r="AR6" s="399"/>
      <c r="AS6" s="400"/>
      <c r="AT6" s="400"/>
      <c r="AU6" s="400"/>
      <c r="AV6" s="401"/>
    </row>
    <row r="7" spans="2:48" ht="24.75" customHeight="1">
      <c r="B7" s="402"/>
      <c r="C7" s="403"/>
      <c r="D7" s="403"/>
      <c r="E7" s="403"/>
      <c r="F7" s="404"/>
      <c r="G7" s="66"/>
      <c r="T7" s="405" t="str">
        <f>'1.참가현황'!A20</f>
        <v>J5[2부]</v>
      </c>
      <c r="U7" s="405"/>
      <c r="V7" s="405"/>
      <c r="W7" s="405"/>
      <c r="X7" s="405"/>
      <c r="Y7" s="405"/>
      <c r="Z7" s="405"/>
      <c r="AA7" s="405"/>
      <c r="AB7" s="405"/>
      <c r="AC7" s="405"/>
      <c r="AQ7" s="69"/>
      <c r="AR7" s="402"/>
      <c r="AS7" s="403"/>
      <c r="AT7" s="403"/>
      <c r="AU7" s="403"/>
      <c r="AV7" s="404"/>
    </row>
    <row r="8" spans="2:48" ht="24.75" customHeight="1">
      <c r="G8" s="67"/>
      <c r="I8" s="399"/>
      <c r="J8" s="400"/>
      <c r="K8" s="400"/>
      <c r="L8" s="400"/>
      <c r="M8" s="401"/>
      <c r="T8" s="405"/>
      <c r="U8" s="405"/>
      <c r="V8" s="405"/>
      <c r="W8" s="405"/>
      <c r="X8" s="405"/>
      <c r="Y8" s="405"/>
      <c r="Z8" s="405"/>
      <c r="AA8" s="405"/>
      <c r="AB8" s="405"/>
      <c r="AC8" s="405"/>
      <c r="AK8" s="399"/>
      <c r="AL8" s="400"/>
      <c r="AM8" s="400"/>
      <c r="AN8" s="400"/>
      <c r="AO8" s="401"/>
      <c r="AQ8" s="70"/>
    </row>
    <row r="9" spans="2:48" ht="24.75" customHeight="1">
      <c r="G9" s="67"/>
      <c r="H9" s="69"/>
      <c r="I9" s="402"/>
      <c r="J9" s="403"/>
      <c r="K9" s="403"/>
      <c r="L9" s="403"/>
      <c r="M9" s="404"/>
      <c r="N9" s="93"/>
      <c r="T9" s="405"/>
      <c r="U9" s="405"/>
      <c r="V9" s="405"/>
      <c r="W9" s="405"/>
      <c r="X9" s="405"/>
      <c r="Y9" s="405"/>
      <c r="Z9" s="405"/>
      <c r="AA9" s="405"/>
      <c r="AB9" s="405"/>
      <c r="AC9" s="405"/>
      <c r="AJ9" s="69"/>
      <c r="AK9" s="402"/>
      <c r="AL9" s="403"/>
      <c r="AM9" s="403"/>
      <c r="AN9" s="403"/>
      <c r="AO9" s="404"/>
      <c r="AP9" s="69"/>
      <c r="AQ9" s="70"/>
    </row>
    <row r="10" spans="2:48" ht="24.75" customHeight="1">
      <c r="B10" s="399"/>
      <c r="C10" s="400"/>
      <c r="D10" s="400"/>
      <c r="E10" s="400"/>
      <c r="F10" s="401"/>
      <c r="G10" s="68"/>
      <c r="N10" s="94"/>
      <c r="AJ10" s="70"/>
      <c r="AQ10" s="71"/>
      <c r="AR10" s="399"/>
      <c r="AS10" s="400"/>
      <c r="AT10" s="400"/>
      <c r="AU10" s="400"/>
      <c r="AV10" s="401"/>
    </row>
    <row r="11" spans="2:48" ht="24.75" customHeight="1">
      <c r="B11" s="402"/>
      <c r="C11" s="403"/>
      <c r="D11" s="403"/>
      <c r="E11" s="403"/>
      <c r="F11" s="404"/>
      <c r="N11" s="94"/>
      <c r="AJ11" s="70"/>
      <c r="AR11" s="402"/>
      <c r="AS11" s="403"/>
      <c r="AT11" s="403"/>
      <c r="AU11" s="403"/>
      <c r="AV11" s="404"/>
    </row>
    <row r="12" spans="2:48" ht="24.75" customHeight="1">
      <c r="N12" s="94"/>
      <c r="P12" s="399"/>
      <c r="Q12" s="400"/>
      <c r="R12" s="400"/>
      <c r="S12" s="400"/>
      <c r="T12" s="401"/>
      <c r="AD12" s="399"/>
      <c r="AE12" s="400"/>
      <c r="AF12" s="400"/>
      <c r="AG12" s="400"/>
      <c r="AH12" s="401"/>
      <c r="AJ12" s="70"/>
    </row>
    <row r="13" spans="2:48" ht="24.75" customHeight="1">
      <c r="N13" s="67"/>
      <c r="O13" s="92"/>
      <c r="P13" s="402"/>
      <c r="Q13" s="403"/>
      <c r="R13" s="403"/>
      <c r="S13" s="403"/>
      <c r="T13" s="404"/>
      <c r="U13" s="66"/>
      <c r="AB13" s="67"/>
      <c r="AC13" s="91"/>
      <c r="AD13" s="402"/>
      <c r="AE13" s="403"/>
      <c r="AF13" s="403"/>
      <c r="AG13" s="403"/>
      <c r="AH13" s="404"/>
      <c r="AI13" s="95"/>
    </row>
    <row r="14" spans="2:48" ht="24.75" customHeight="1">
      <c r="B14" s="399"/>
      <c r="C14" s="400"/>
      <c r="D14" s="400"/>
      <c r="E14" s="400"/>
      <c r="F14" s="401"/>
      <c r="N14" s="67"/>
      <c r="U14" s="67"/>
      <c r="AB14" s="67"/>
      <c r="AI14" s="94"/>
      <c r="AR14" s="399"/>
      <c r="AS14" s="400"/>
      <c r="AT14" s="400"/>
      <c r="AU14" s="400"/>
      <c r="AV14" s="401"/>
    </row>
    <row r="15" spans="2:48" ht="24.75" customHeight="1">
      <c r="B15" s="402"/>
      <c r="C15" s="403"/>
      <c r="D15" s="403"/>
      <c r="E15" s="403"/>
      <c r="F15" s="404"/>
      <c r="G15" s="93"/>
      <c r="N15" s="67"/>
      <c r="U15" s="67"/>
      <c r="AB15" s="67"/>
      <c r="AI15" s="94"/>
      <c r="AP15" s="94"/>
      <c r="AQ15" s="91"/>
      <c r="AR15" s="402"/>
      <c r="AS15" s="403"/>
      <c r="AT15" s="403"/>
      <c r="AU15" s="403"/>
      <c r="AV15" s="404"/>
    </row>
    <row r="16" spans="2:48" ht="24.75" customHeight="1">
      <c r="G16" s="94"/>
      <c r="I16" s="399"/>
      <c r="J16" s="400"/>
      <c r="K16" s="400"/>
      <c r="L16" s="400"/>
      <c r="M16" s="401"/>
      <c r="N16" s="68"/>
      <c r="U16" s="67"/>
      <c r="AB16" s="67"/>
      <c r="AI16" s="94"/>
      <c r="AK16" s="399"/>
      <c r="AL16" s="400"/>
      <c r="AM16" s="400"/>
      <c r="AN16" s="400"/>
      <c r="AO16" s="401"/>
      <c r="AP16" s="96"/>
    </row>
    <row r="17" spans="2:48" ht="24.75" customHeight="1">
      <c r="G17" s="67"/>
      <c r="H17" s="92"/>
      <c r="I17" s="402"/>
      <c r="J17" s="403"/>
      <c r="K17" s="403"/>
      <c r="L17" s="403"/>
      <c r="M17" s="404"/>
      <c r="U17" s="67"/>
      <c r="AB17" s="67"/>
      <c r="AJ17" s="91"/>
      <c r="AK17" s="402"/>
      <c r="AL17" s="403"/>
      <c r="AM17" s="403"/>
      <c r="AN17" s="403"/>
      <c r="AO17" s="404"/>
      <c r="AP17" s="70"/>
      <c r="AQ17" s="70"/>
      <c r="AT17" s="88"/>
    </row>
    <row r="18" spans="2:48" ht="24.75" customHeight="1">
      <c r="B18" s="399"/>
      <c r="C18" s="400"/>
      <c r="D18" s="400"/>
      <c r="E18" s="400"/>
      <c r="F18" s="401"/>
      <c r="G18" s="68"/>
      <c r="U18" s="67"/>
      <c r="AB18" s="67"/>
      <c r="AQ18" s="71"/>
      <c r="AR18" s="399"/>
      <c r="AS18" s="400"/>
      <c r="AT18" s="400"/>
      <c r="AU18" s="400"/>
      <c r="AV18" s="401"/>
    </row>
    <row r="19" spans="2:48" ht="24.75" customHeight="1">
      <c r="B19" s="402"/>
      <c r="C19" s="403"/>
      <c r="D19" s="403"/>
      <c r="E19" s="403"/>
      <c r="F19" s="404"/>
      <c r="U19" s="67"/>
      <c r="AB19" s="67"/>
      <c r="AR19" s="402"/>
      <c r="AS19" s="403"/>
      <c r="AT19" s="403"/>
      <c r="AU19" s="403"/>
      <c r="AV19" s="404"/>
    </row>
    <row r="20" spans="2:48" ht="24.75" customHeight="1">
      <c r="U20" s="67"/>
      <c r="AB20" s="68"/>
    </row>
    <row r="21" spans="2:48" ht="24.75" customHeight="1">
      <c r="U21" s="94"/>
      <c r="V21" s="65"/>
      <c r="W21" s="65"/>
      <c r="X21" s="65"/>
      <c r="Y21" s="65"/>
      <c r="Z21" s="65"/>
      <c r="AA21" s="65"/>
      <c r="AB21" s="65"/>
      <c r="AC21" s="70"/>
    </row>
    <row r="22" spans="2:48" ht="24.75" customHeight="1">
      <c r="B22" s="399"/>
      <c r="C22" s="400"/>
      <c r="D22" s="400"/>
      <c r="E22" s="400"/>
      <c r="F22" s="401"/>
      <c r="U22" s="94"/>
      <c r="W22" s="399"/>
      <c r="X22" s="400"/>
      <c r="Y22" s="400"/>
      <c r="Z22" s="400"/>
      <c r="AA22" s="401"/>
      <c r="AC22" s="70"/>
      <c r="AR22" s="399"/>
      <c r="AS22" s="400"/>
      <c r="AT22" s="400"/>
      <c r="AU22" s="400"/>
      <c r="AV22" s="401"/>
    </row>
    <row r="23" spans="2:48" ht="24.75" customHeight="1">
      <c r="B23" s="402"/>
      <c r="C23" s="403"/>
      <c r="D23" s="403"/>
      <c r="E23" s="403"/>
      <c r="F23" s="404"/>
      <c r="G23" s="66"/>
      <c r="U23" s="94"/>
      <c r="W23" s="402"/>
      <c r="X23" s="403"/>
      <c r="Y23" s="403"/>
      <c r="Z23" s="403"/>
      <c r="AA23" s="404"/>
      <c r="AC23" s="70"/>
      <c r="AQ23" s="69"/>
      <c r="AR23" s="402"/>
      <c r="AS23" s="403"/>
      <c r="AT23" s="403"/>
      <c r="AU23" s="403"/>
      <c r="AV23" s="404"/>
    </row>
    <row r="24" spans="2:48" ht="24.75" customHeight="1">
      <c r="G24" s="67"/>
      <c r="I24" s="399"/>
      <c r="J24" s="400"/>
      <c r="K24" s="400"/>
      <c r="L24" s="400"/>
      <c r="M24" s="401"/>
      <c r="U24" s="94"/>
      <c r="AC24" s="70"/>
      <c r="AK24" s="399"/>
      <c r="AL24" s="400"/>
      <c r="AM24" s="400"/>
      <c r="AN24" s="400"/>
      <c r="AO24" s="401"/>
      <c r="AQ24" s="70"/>
    </row>
    <row r="25" spans="2:48" ht="24.75" customHeight="1">
      <c r="G25" s="94"/>
      <c r="H25" s="91"/>
      <c r="I25" s="402"/>
      <c r="J25" s="403"/>
      <c r="K25" s="403"/>
      <c r="L25" s="403"/>
      <c r="M25" s="404"/>
      <c r="N25" s="66"/>
      <c r="U25" s="94"/>
      <c r="AC25" s="70"/>
      <c r="AJ25" s="69"/>
      <c r="AK25" s="402"/>
      <c r="AL25" s="403"/>
      <c r="AM25" s="403"/>
      <c r="AN25" s="403"/>
      <c r="AO25" s="404"/>
      <c r="AP25" s="95"/>
    </row>
    <row r="26" spans="2:48" ht="24.75" customHeight="1">
      <c r="B26" s="399"/>
      <c r="C26" s="400"/>
      <c r="D26" s="400"/>
      <c r="E26" s="400"/>
      <c r="F26" s="401"/>
      <c r="G26" s="96"/>
      <c r="N26" s="67"/>
      <c r="U26" s="94"/>
      <c r="AC26" s="70"/>
      <c r="AJ26" s="70"/>
      <c r="AP26" s="94"/>
      <c r="AR26" s="399"/>
      <c r="AS26" s="400"/>
      <c r="AT26" s="400"/>
      <c r="AU26" s="400"/>
      <c r="AV26" s="401"/>
    </row>
    <row r="27" spans="2:48" ht="24.75" customHeight="1">
      <c r="B27" s="402"/>
      <c r="C27" s="403"/>
      <c r="D27" s="403"/>
      <c r="E27" s="403"/>
      <c r="F27" s="404"/>
      <c r="N27" s="67"/>
      <c r="U27" s="94"/>
      <c r="AC27" s="70"/>
      <c r="AJ27" s="70"/>
      <c r="AQ27" s="91"/>
      <c r="AR27" s="402"/>
      <c r="AS27" s="403"/>
      <c r="AT27" s="403"/>
      <c r="AU27" s="403"/>
      <c r="AV27" s="404"/>
    </row>
    <row r="28" spans="2:48" ht="24.75" customHeight="1">
      <c r="N28" s="67"/>
      <c r="P28" s="399"/>
      <c r="Q28" s="400"/>
      <c r="R28" s="400"/>
      <c r="S28" s="400"/>
      <c r="T28" s="401"/>
      <c r="U28" s="96"/>
      <c r="AC28" s="71"/>
      <c r="AD28" s="399"/>
      <c r="AE28" s="400"/>
      <c r="AF28" s="400"/>
      <c r="AG28" s="400"/>
      <c r="AH28" s="401"/>
      <c r="AJ28" s="70"/>
    </row>
    <row r="29" spans="2:48" ht="24.75" customHeight="1">
      <c r="N29" s="94"/>
      <c r="O29" s="91"/>
      <c r="P29" s="402"/>
      <c r="Q29" s="403"/>
      <c r="R29" s="403"/>
      <c r="S29" s="403"/>
      <c r="T29" s="404"/>
      <c r="AD29" s="402"/>
      <c r="AE29" s="403"/>
      <c r="AF29" s="403"/>
      <c r="AG29" s="403"/>
      <c r="AH29" s="404"/>
      <c r="AI29" s="95"/>
    </row>
    <row r="30" spans="2:48" ht="24.75" customHeight="1">
      <c r="B30" s="399"/>
      <c r="C30" s="400"/>
      <c r="D30" s="400"/>
      <c r="E30" s="400"/>
      <c r="F30" s="401"/>
      <c r="N30" s="94"/>
      <c r="AI30" s="94"/>
      <c r="AR30" s="399"/>
      <c r="AS30" s="400"/>
      <c r="AT30" s="400"/>
      <c r="AU30" s="400"/>
      <c r="AV30" s="401"/>
    </row>
    <row r="31" spans="2:48" ht="24.75" customHeight="1">
      <c r="B31" s="402"/>
      <c r="C31" s="403"/>
      <c r="D31" s="403"/>
      <c r="E31" s="403"/>
      <c r="F31" s="404"/>
      <c r="G31" s="66"/>
      <c r="N31" s="94"/>
      <c r="AI31" s="94"/>
      <c r="AQ31" s="69"/>
      <c r="AR31" s="402"/>
      <c r="AS31" s="403"/>
      <c r="AT31" s="403"/>
      <c r="AU31" s="403"/>
      <c r="AV31" s="404"/>
    </row>
    <row r="32" spans="2:48" ht="24.75" customHeight="1">
      <c r="G32" s="67"/>
      <c r="I32" s="399"/>
      <c r="J32" s="400"/>
      <c r="K32" s="400"/>
      <c r="L32" s="400"/>
      <c r="M32" s="401"/>
      <c r="N32" s="96"/>
      <c r="T32" s="39" t="s">
        <v>96</v>
      </c>
      <c r="W32" s="399"/>
      <c r="X32" s="400"/>
      <c r="Y32" s="400"/>
      <c r="Z32" s="400"/>
      <c r="AA32" s="401"/>
      <c r="AI32" s="94"/>
      <c r="AK32" s="399"/>
      <c r="AL32" s="400"/>
      <c r="AM32" s="400"/>
      <c r="AN32" s="400"/>
      <c r="AO32" s="401"/>
      <c r="AQ32" s="70"/>
    </row>
    <row r="33" spans="2:48" ht="24.75" customHeight="1">
      <c r="G33" s="94"/>
      <c r="H33" s="91"/>
      <c r="I33" s="402"/>
      <c r="J33" s="403"/>
      <c r="K33" s="403"/>
      <c r="L33" s="403"/>
      <c r="M33" s="404"/>
      <c r="W33" s="402"/>
      <c r="X33" s="403"/>
      <c r="Y33" s="403"/>
      <c r="Z33" s="403"/>
      <c r="AA33" s="404"/>
      <c r="AJ33" s="91"/>
      <c r="AK33" s="402"/>
      <c r="AL33" s="403"/>
      <c r="AM33" s="403"/>
      <c r="AN33" s="403"/>
      <c r="AO33" s="404"/>
      <c r="AP33" s="95"/>
    </row>
    <row r="34" spans="2:48" ht="24.75" customHeight="1">
      <c r="B34" s="399"/>
      <c r="C34" s="400"/>
      <c r="D34" s="400"/>
      <c r="E34" s="400"/>
      <c r="F34" s="401"/>
      <c r="G34" s="96"/>
      <c r="W34" s="399"/>
      <c r="X34" s="400"/>
      <c r="Y34" s="400"/>
      <c r="Z34" s="400"/>
      <c r="AA34" s="401"/>
      <c r="AP34" s="94"/>
      <c r="AR34" s="399"/>
      <c r="AS34" s="400"/>
      <c r="AT34" s="400"/>
      <c r="AU34" s="400"/>
      <c r="AV34" s="401"/>
    </row>
    <row r="35" spans="2:48" ht="24.75" customHeight="1">
      <c r="B35" s="402"/>
      <c r="C35" s="403"/>
      <c r="D35" s="403"/>
      <c r="E35" s="403"/>
      <c r="F35" s="404"/>
      <c r="W35" s="402"/>
      <c r="X35" s="403"/>
      <c r="Y35" s="403"/>
      <c r="Z35" s="403"/>
      <c r="AA35" s="404"/>
      <c r="AQ35" s="91"/>
      <c r="AR35" s="402"/>
      <c r="AS35" s="403"/>
      <c r="AT35" s="403"/>
      <c r="AU35" s="403"/>
      <c r="AV35" s="404"/>
    </row>
  </sheetData>
  <mergeCells count="39">
    <mergeCell ref="B34:F35"/>
    <mergeCell ref="AR34:AV35"/>
    <mergeCell ref="B30:F31"/>
    <mergeCell ref="AR30:AV31"/>
    <mergeCell ref="I32:M33"/>
    <mergeCell ref="AK32:AO33"/>
    <mergeCell ref="W32:AA33"/>
    <mergeCell ref="W34:AA35"/>
    <mergeCell ref="P28:T29"/>
    <mergeCell ref="AD28:AH29"/>
    <mergeCell ref="I24:M25"/>
    <mergeCell ref="AK24:AO25"/>
    <mergeCell ref="B26:F27"/>
    <mergeCell ref="AR26:AV27"/>
    <mergeCell ref="B22:F23"/>
    <mergeCell ref="AR22:AV23"/>
    <mergeCell ref="B18:F19"/>
    <mergeCell ref="AR18:AV19"/>
    <mergeCell ref="W22:AA23"/>
    <mergeCell ref="B14:F15"/>
    <mergeCell ref="AR14:AV15"/>
    <mergeCell ref="I16:M17"/>
    <mergeCell ref="AK16:AO17"/>
    <mergeCell ref="P12:T13"/>
    <mergeCell ref="AD12:AH13"/>
    <mergeCell ref="I8:M9"/>
    <mergeCell ref="AK8:AO9"/>
    <mergeCell ref="B10:F11"/>
    <mergeCell ref="AR10:AV11"/>
    <mergeCell ref="T7:AC9"/>
    <mergeCell ref="AK2:AO2"/>
    <mergeCell ref="AR2:AV2"/>
    <mergeCell ref="B6:F7"/>
    <mergeCell ref="AR6:AV7"/>
    <mergeCell ref="B2:F2"/>
    <mergeCell ref="I2:M2"/>
    <mergeCell ref="P2:T2"/>
    <mergeCell ref="W2:AA2"/>
    <mergeCell ref="AD2:AH2"/>
  </mergeCells>
  <phoneticPr fontId="1" type="noConversion"/>
  <conditionalFormatting sqref="B6:AV6 B10:AV35 B7:S9 AD7:AV9">
    <cfRule type="containsText" dxfId="101" priority="12" operator="containsText" text="[2]">
      <formula>NOT(ISERROR(SEARCH("[2]",B6)))</formula>
    </cfRule>
    <cfRule type="containsText" dxfId="100" priority="13" operator="containsText" text="[1]">
      <formula>NOT(ISERROR(SEARCH("[1]",B6)))</formula>
    </cfRule>
    <cfRule type="containsText" dxfId="99" priority="15" operator="containsText" text="2위">
      <formula>NOT(ISERROR(SEARCH("2위",B6)))</formula>
    </cfRule>
    <cfRule type="containsText" dxfId="98" priority="16" operator="containsText" text="추첨">
      <formula>NOT(ISERROR(SEARCH("추첨",B6)))</formula>
    </cfRule>
  </conditionalFormatting>
  <conditionalFormatting sqref="T7:AC9">
    <cfRule type="containsText" dxfId="97" priority="8" operator="containsText" text="[2]">
      <formula>NOT(ISERROR(SEARCH("[2]",T7)))</formula>
    </cfRule>
    <cfRule type="containsText" dxfId="96" priority="9" operator="containsText" text="[1]">
      <formula>NOT(ISERROR(SEARCH("[1]",T7)))</formula>
    </cfRule>
    <cfRule type="containsText" dxfId="95" priority="10" operator="containsText" text="2위">
      <formula>NOT(ISERROR(SEARCH("2위",T7)))</formula>
    </cfRule>
    <cfRule type="containsText" dxfId="94" priority="11" operator="containsText" text="추첨">
      <formula>NOT(ISERROR(SEARCH("추첨",T7)))</formula>
    </cfRule>
  </conditionalFormatting>
  <conditionalFormatting sqref="T7:AC9">
    <cfRule type="containsText" dxfId="93" priority="1" operator="containsText" text="관내부">
      <formula>NOT(ISERROR(SEARCH("관내부",T7)))</formula>
    </cfRule>
    <cfRule type="containsText" dxfId="92" priority="2" operator="containsText" text="60대부">
      <formula>NOT(ISERROR(SEARCH("60대부",T7)))</formula>
    </cfRule>
    <cfRule type="containsText" dxfId="91" priority="3" operator="containsText" text="50대부">
      <formula>NOT(ISERROR(SEARCH("50대부",T7)))</formula>
    </cfRule>
    <cfRule type="containsText" dxfId="90" priority="4" operator="containsText" text="J7[4부]">
      <formula>NOT(ISERROR(SEARCH("J7[4부]",T7)))</formula>
    </cfRule>
    <cfRule type="containsText" dxfId="89" priority="5" operator="containsText" text="J6[3부]">
      <formula>NOT(ISERROR(SEARCH("J6[3부]",T7)))</formula>
    </cfRule>
    <cfRule type="containsText" dxfId="88" priority="6" operator="containsText" text="J5[2부]">
      <formula>NOT(ISERROR(SEARCH("J5[2부]",T7)))</formula>
    </cfRule>
    <cfRule type="containsText" dxfId="87" priority="7" operator="containsText" text="J4[1부]">
      <formula>NOT(ISERROR(SEARCH("J4[1부]",T7)))</formula>
    </cfRule>
  </conditionalFormatting>
  <printOptions horizontalCentered="1" verticalCentered="1"/>
  <pageMargins left="0" right="0" top="0" bottom="0" header="0.31496062992125984" footer="0.31496062992125984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J65"/>
  <sheetViews>
    <sheetView showGridLines="0" zoomScale="55" zoomScaleNormal="55" workbookViewId="0">
      <selection activeCell="AG61" sqref="AG61"/>
    </sheetView>
  </sheetViews>
  <sheetFormatPr defaultColWidth="3.69921875" defaultRowHeight="24.75" customHeight="1"/>
  <cols>
    <col min="1" max="16384" width="3.69921875" style="39"/>
  </cols>
  <sheetData>
    <row r="2" spans="2:62" ht="24.75" customHeight="1">
      <c r="B2" s="406" t="s">
        <v>379</v>
      </c>
      <c r="C2" s="406"/>
      <c r="D2" s="406"/>
      <c r="E2" s="406"/>
      <c r="F2" s="406"/>
      <c r="I2" s="406" t="s">
        <v>378</v>
      </c>
      <c r="J2" s="406"/>
      <c r="K2" s="406"/>
      <c r="L2" s="406"/>
      <c r="M2" s="406"/>
      <c r="P2" s="406" t="s">
        <v>83</v>
      </c>
      <c r="Q2" s="406"/>
      <c r="R2" s="406"/>
      <c r="S2" s="406"/>
      <c r="T2" s="406"/>
      <c r="W2" s="406" t="s">
        <v>84</v>
      </c>
      <c r="X2" s="406"/>
      <c r="Y2" s="406"/>
      <c r="Z2" s="406"/>
      <c r="AA2" s="406"/>
      <c r="AD2" s="406" t="s">
        <v>85</v>
      </c>
      <c r="AE2" s="406"/>
      <c r="AF2" s="406"/>
      <c r="AG2" s="406"/>
      <c r="AH2" s="406"/>
      <c r="AK2" s="406" t="s">
        <v>84</v>
      </c>
      <c r="AL2" s="406"/>
      <c r="AM2" s="406"/>
      <c r="AN2" s="406"/>
      <c r="AO2" s="406"/>
      <c r="AR2" s="406" t="s">
        <v>83</v>
      </c>
      <c r="AS2" s="406"/>
      <c r="AT2" s="406"/>
      <c r="AU2" s="406"/>
      <c r="AV2" s="406"/>
      <c r="AY2" s="406" t="s">
        <v>378</v>
      </c>
      <c r="AZ2" s="406"/>
      <c r="BA2" s="406"/>
      <c r="BB2" s="406"/>
      <c r="BC2" s="406"/>
      <c r="BF2" s="406" t="s">
        <v>379</v>
      </c>
      <c r="BG2" s="406"/>
      <c r="BH2" s="406"/>
      <c r="BI2" s="406"/>
      <c r="BJ2" s="406"/>
    </row>
    <row r="4" spans="2:62" ht="24.75" customHeight="1">
      <c r="B4" s="399"/>
      <c r="C4" s="400"/>
      <c r="D4" s="400"/>
      <c r="E4" s="400"/>
      <c r="F4" s="401"/>
      <c r="BF4" s="399"/>
      <c r="BG4" s="400"/>
      <c r="BH4" s="400"/>
      <c r="BI4" s="400"/>
      <c r="BJ4" s="401"/>
    </row>
    <row r="5" spans="2:62" ht="24.75" customHeight="1">
      <c r="B5" s="402"/>
      <c r="C5" s="403"/>
      <c r="D5" s="403"/>
      <c r="E5" s="403"/>
      <c r="F5" s="404"/>
      <c r="G5" s="66"/>
      <c r="BE5" s="69"/>
      <c r="BF5" s="402"/>
      <c r="BG5" s="403"/>
      <c r="BH5" s="403"/>
      <c r="BI5" s="403"/>
      <c r="BJ5" s="404"/>
    </row>
    <row r="6" spans="2:62" ht="24.75" customHeight="1">
      <c r="G6" s="67"/>
      <c r="I6" s="399"/>
      <c r="J6" s="400"/>
      <c r="K6" s="400"/>
      <c r="L6" s="400"/>
      <c r="M6" s="401"/>
      <c r="AY6" s="399"/>
      <c r="AZ6" s="400"/>
      <c r="BA6" s="400"/>
      <c r="BB6" s="400"/>
      <c r="BC6" s="401"/>
      <c r="BE6" s="70"/>
    </row>
    <row r="7" spans="2:62" ht="24.75" customHeight="1">
      <c r="G7" s="67"/>
      <c r="H7" s="366"/>
      <c r="I7" s="402"/>
      <c r="J7" s="403"/>
      <c r="K7" s="403"/>
      <c r="L7" s="403"/>
      <c r="M7" s="404"/>
      <c r="N7" s="66"/>
      <c r="AA7" s="405" t="str">
        <f>'1.참가현황'!A44</f>
        <v>J6[3부]</v>
      </c>
      <c r="AB7" s="405"/>
      <c r="AC7" s="405"/>
      <c r="AD7" s="405"/>
      <c r="AE7" s="405"/>
      <c r="AF7" s="405"/>
      <c r="AG7" s="405"/>
      <c r="AH7" s="405"/>
      <c r="AI7" s="405"/>
      <c r="AJ7" s="405"/>
      <c r="AX7" s="69"/>
      <c r="AY7" s="402"/>
      <c r="AZ7" s="403"/>
      <c r="BA7" s="403"/>
      <c r="BB7" s="403"/>
      <c r="BC7" s="404"/>
      <c r="BD7" s="366"/>
      <c r="BE7" s="70"/>
    </row>
    <row r="8" spans="2:62" ht="24.75" customHeight="1">
      <c r="B8" s="399"/>
      <c r="C8" s="400"/>
      <c r="D8" s="400"/>
      <c r="E8" s="400"/>
      <c r="F8" s="401"/>
      <c r="G8" s="68"/>
      <c r="N8" s="67"/>
      <c r="P8" s="358"/>
      <c r="Q8" s="358"/>
      <c r="R8" s="358"/>
      <c r="S8" s="358"/>
      <c r="T8" s="358"/>
      <c r="AA8" s="405"/>
      <c r="AB8" s="405"/>
      <c r="AC8" s="405"/>
      <c r="AD8" s="405"/>
      <c r="AE8" s="405"/>
      <c r="AF8" s="405"/>
      <c r="AG8" s="405"/>
      <c r="AH8" s="405"/>
      <c r="AI8" s="405"/>
      <c r="AJ8" s="405"/>
      <c r="AR8" s="358"/>
      <c r="AS8" s="358"/>
      <c r="AT8" s="358"/>
      <c r="AU8" s="358"/>
      <c r="AV8" s="358"/>
      <c r="AX8" s="70"/>
      <c r="BE8" s="71"/>
      <c r="BF8" s="399"/>
      <c r="BG8" s="400"/>
      <c r="BH8" s="400"/>
      <c r="BI8" s="400"/>
      <c r="BJ8" s="401"/>
    </row>
    <row r="9" spans="2:62" ht="24.75" customHeight="1">
      <c r="B9" s="402"/>
      <c r="C9" s="403"/>
      <c r="D9" s="403"/>
      <c r="E9" s="403"/>
      <c r="F9" s="404"/>
      <c r="N9" s="67"/>
      <c r="P9" s="358"/>
      <c r="Q9" s="358"/>
      <c r="R9" s="358"/>
      <c r="S9" s="358"/>
      <c r="T9" s="358"/>
      <c r="AA9" s="405"/>
      <c r="AB9" s="405"/>
      <c r="AC9" s="405"/>
      <c r="AD9" s="405"/>
      <c r="AE9" s="405"/>
      <c r="AF9" s="405"/>
      <c r="AG9" s="405"/>
      <c r="AH9" s="405"/>
      <c r="AI9" s="405"/>
      <c r="AJ9" s="405"/>
      <c r="AR9" s="358"/>
      <c r="AS9" s="358"/>
      <c r="AT9" s="358"/>
      <c r="AU9" s="358"/>
      <c r="AV9" s="358"/>
      <c r="AX9" s="70"/>
      <c r="BF9" s="402"/>
      <c r="BG9" s="403"/>
      <c r="BH9" s="403"/>
      <c r="BI9" s="403"/>
      <c r="BJ9" s="404"/>
    </row>
    <row r="10" spans="2:62" ht="24.75" customHeight="1">
      <c r="B10" s="356"/>
      <c r="C10" s="356"/>
      <c r="D10" s="356"/>
      <c r="E10" s="356"/>
      <c r="F10" s="356"/>
      <c r="N10" s="67"/>
      <c r="P10" s="399"/>
      <c r="Q10" s="400"/>
      <c r="R10" s="400"/>
      <c r="S10" s="400"/>
      <c r="T10" s="401"/>
      <c r="AA10" s="361"/>
      <c r="AB10" s="361"/>
      <c r="AC10" s="361"/>
      <c r="AD10" s="361"/>
      <c r="AE10" s="361"/>
      <c r="AF10" s="361"/>
      <c r="AG10" s="361"/>
      <c r="AH10" s="361"/>
      <c r="AI10" s="361"/>
      <c r="AJ10" s="361"/>
      <c r="AR10" s="399"/>
      <c r="AS10" s="400"/>
      <c r="AT10" s="400"/>
      <c r="AU10" s="400"/>
      <c r="AV10" s="401"/>
      <c r="AX10" s="70"/>
      <c r="BF10" s="356"/>
      <c r="BG10" s="356"/>
      <c r="BH10" s="356"/>
      <c r="BI10" s="356"/>
      <c r="BJ10" s="356"/>
    </row>
    <row r="11" spans="2:62" ht="24.75" customHeight="1">
      <c r="B11" s="358"/>
      <c r="C11" s="358"/>
      <c r="D11" s="358"/>
      <c r="E11" s="358"/>
      <c r="F11" s="358"/>
      <c r="N11" s="67"/>
      <c r="O11" s="366"/>
      <c r="P11" s="402"/>
      <c r="Q11" s="403"/>
      <c r="R11" s="403"/>
      <c r="S11" s="403"/>
      <c r="T11" s="404"/>
      <c r="U11" s="366"/>
      <c r="AA11" s="361"/>
      <c r="AB11" s="361"/>
      <c r="AC11" s="361"/>
      <c r="AD11" s="361"/>
      <c r="AE11" s="361"/>
      <c r="AF11" s="361"/>
      <c r="AG11" s="361"/>
      <c r="AH11" s="361"/>
      <c r="AI11" s="361"/>
      <c r="AJ11" s="361"/>
      <c r="AP11" s="67"/>
      <c r="AQ11" s="366"/>
      <c r="AR11" s="402"/>
      <c r="AS11" s="403"/>
      <c r="AT11" s="403"/>
      <c r="AU11" s="403"/>
      <c r="AV11" s="404"/>
      <c r="AW11" s="366"/>
      <c r="AX11" s="70"/>
      <c r="BF11" s="358"/>
      <c r="BG11" s="358"/>
      <c r="BH11" s="358"/>
      <c r="BI11" s="358"/>
      <c r="BJ11" s="358"/>
    </row>
    <row r="12" spans="2:62" ht="24.75" customHeight="1">
      <c r="B12" s="399"/>
      <c r="C12" s="400"/>
      <c r="D12" s="400"/>
      <c r="E12" s="400"/>
      <c r="F12" s="401"/>
      <c r="N12" s="67"/>
      <c r="P12" s="358"/>
      <c r="Q12" s="358"/>
      <c r="R12" s="358"/>
      <c r="S12" s="358"/>
      <c r="T12" s="358"/>
      <c r="U12" s="67"/>
      <c r="AA12" s="361"/>
      <c r="AB12" s="361"/>
      <c r="AC12" s="361"/>
      <c r="AD12" s="361"/>
      <c r="AE12" s="361"/>
      <c r="AF12" s="361"/>
      <c r="AG12" s="361"/>
      <c r="AH12" s="361"/>
      <c r="AI12" s="361"/>
      <c r="AJ12" s="361"/>
      <c r="AP12" s="67"/>
      <c r="AR12" s="358"/>
      <c r="AS12" s="358"/>
      <c r="AT12" s="358"/>
      <c r="AU12" s="358"/>
      <c r="AV12" s="358"/>
      <c r="AX12" s="70"/>
      <c r="BF12" s="399"/>
      <c r="BG12" s="400"/>
      <c r="BH12" s="400"/>
      <c r="BI12" s="400"/>
      <c r="BJ12" s="401"/>
    </row>
    <row r="13" spans="2:62" ht="24.75" customHeight="1">
      <c r="B13" s="402"/>
      <c r="C13" s="403"/>
      <c r="D13" s="403"/>
      <c r="E13" s="403"/>
      <c r="F13" s="404"/>
      <c r="G13" s="66"/>
      <c r="N13" s="67"/>
      <c r="O13" s="70"/>
      <c r="P13" s="358"/>
      <c r="Q13" s="358"/>
      <c r="R13" s="358"/>
      <c r="S13" s="358"/>
      <c r="T13" s="358"/>
      <c r="U13" s="94"/>
      <c r="AA13" s="361"/>
      <c r="AB13" s="361"/>
      <c r="AC13" s="361"/>
      <c r="AD13" s="361"/>
      <c r="AE13" s="361"/>
      <c r="AF13" s="361"/>
      <c r="AG13" s="361"/>
      <c r="AH13" s="361"/>
      <c r="AI13" s="361"/>
      <c r="AJ13" s="361"/>
      <c r="AQ13" s="70"/>
      <c r="AR13" s="358"/>
      <c r="AS13" s="358"/>
      <c r="AT13" s="358"/>
      <c r="AU13" s="358"/>
      <c r="AV13" s="358"/>
      <c r="AW13" s="67"/>
      <c r="AX13" s="70"/>
      <c r="BE13" s="69"/>
      <c r="BF13" s="402"/>
      <c r="BG13" s="403"/>
      <c r="BH13" s="403"/>
      <c r="BI13" s="403"/>
      <c r="BJ13" s="404"/>
    </row>
    <row r="14" spans="2:62" ht="24.75" customHeight="1">
      <c r="G14" s="67"/>
      <c r="I14" s="399"/>
      <c r="J14" s="400"/>
      <c r="K14" s="400"/>
      <c r="L14" s="400"/>
      <c r="M14" s="401"/>
      <c r="N14" s="68"/>
      <c r="U14" s="94"/>
      <c r="AQ14" s="70"/>
      <c r="AX14" s="71"/>
      <c r="AY14" s="399"/>
      <c r="AZ14" s="400"/>
      <c r="BA14" s="400"/>
      <c r="BB14" s="400"/>
      <c r="BC14" s="401"/>
      <c r="BE14" s="70"/>
    </row>
    <row r="15" spans="2:62" ht="24.75" customHeight="1">
      <c r="G15" s="67"/>
      <c r="H15" s="366"/>
      <c r="I15" s="402"/>
      <c r="J15" s="403"/>
      <c r="K15" s="403"/>
      <c r="L15" s="403"/>
      <c r="M15" s="404"/>
      <c r="U15" s="94"/>
      <c r="AQ15" s="70"/>
      <c r="AY15" s="402"/>
      <c r="AZ15" s="403"/>
      <c r="BA15" s="403"/>
      <c r="BB15" s="403"/>
      <c r="BC15" s="404"/>
      <c r="BD15" s="366"/>
      <c r="BE15" s="70"/>
    </row>
    <row r="16" spans="2:62" ht="24.75" customHeight="1">
      <c r="B16" s="399"/>
      <c r="C16" s="400"/>
      <c r="D16" s="400"/>
      <c r="E16" s="400"/>
      <c r="F16" s="401"/>
      <c r="G16" s="68"/>
      <c r="U16" s="94"/>
      <c r="W16" s="399"/>
      <c r="X16" s="400"/>
      <c r="Y16" s="400"/>
      <c r="Z16" s="400"/>
      <c r="AA16" s="401"/>
      <c r="AK16" s="399"/>
      <c r="AL16" s="400"/>
      <c r="AM16" s="400"/>
      <c r="AN16" s="400"/>
      <c r="AO16" s="401"/>
      <c r="AQ16" s="70"/>
      <c r="BE16" s="71"/>
      <c r="BF16" s="399"/>
      <c r="BG16" s="400"/>
      <c r="BH16" s="400"/>
      <c r="BI16" s="400"/>
      <c r="BJ16" s="401"/>
    </row>
    <row r="17" spans="2:62" ht="24.75" customHeight="1">
      <c r="B17" s="402"/>
      <c r="C17" s="403"/>
      <c r="D17" s="403"/>
      <c r="E17" s="403"/>
      <c r="F17" s="404"/>
      <c r="U17" s="67"/>
      <c r="V17" s="92"/>
      <c r="W17" s="402"/>
      <c r="X17" s="403"/>
      <c r="Y17" s="403"/>
      <c r="Z17" s="403"/>
      <c r="AA17" s="404"/>
      <c r="AB17" s="66"/>
      <c r="AI17" s="67"/>
      <c r="AJ17" s="91"/>
      <c r="AK17" s="402"/>
      <c r="AL17" s="403"/>
      <c r="AM17" s="403"/>
      <c r="AN17" s="403"/>
      <c r="AO17" s="404"/>
      <c r="AP17" s="95"/>
      <c r="BF17" s="402"/>
      <c r="BG17" s="403"/>
      <c r="BH17" s="403"/>
      <c r="BI17" s="403"/>
      <c r="BJ17" s="404"/>
    </row>
    <row r="18" spans="2:62" ht="24.75" customHeight="1">
      <c r="B18" s="356"/>
      <c r="C18" s="356"/>
      <c r="D18" s="356"/>
      <c r="E18" s="356"/>
      <c r="F18" s="356"/>
      <c r="U18" s="67"/>
      <c r="V18" s="360"/>
      <c r="W18" s="356"/>
      <c r="X18" s="356"/>
      <c r="Y18" s="356"/>
      <c r="Z18" s="356"/>
      <c r="AA18" s="356"/>
      <c r="AB18" s="67"/>
      <c r="AI18" s="67"/>
      <c r="AJ18" s="360"/>
      <c r="AK18" s="356"/>
      <c r="AL18" s="356"/>
      <c r="AM18" s="356"/>
      <c r="AN18" s="356"/>
      <c r="AO18" s="356"/>
      <c r="AP18" s="94"/>
      <c r="BF18" s="356"/>
      <c r="BG18" s="356"/>
      <c r="BH18" s="356"/>
      <c r="BI18" s="356"/>
      <c r="BJ18" s="356"/>
    </row>
    <row r="19" spans="2:62" ht="24.75" customHeight="1">
      <c r="B19" s="356"/>
      <c r="C19" s="356"/>
      <c r="D19" s="356"/>
      <c r="E19" s="356"/>
      <c r="F19" s="356"/>
      <c r="U19" s="67"/>
      <c r="V19" s="360"/>
      <c r="W19" s="356"/>
      <c r="X19" s="356"/>
      <c r="Y19" s="356"/>
      <c r="Z19" s="356"/>
      <c r="AA19" s="356"/>
      <c r="AB19" s="67"/>
      <c r="AI19" s="67"/>
      <c r="AJ19" s="360"/>
      <c r="AK19" s="356"/>
      <c r="AL19" s="356"/>
      <c r="AM19" s="356"/>
      <c r="AN19" s="356"/>
      <c r="AO19" s="356"/>
      <c r="AP19" s="94"/>
      <c r="BF19" s="356"/>
      <c r="BG19" s="356"/>
      <c r="BH19" s="356"/>
      <c r="BI19" s="356"/>
      <c r="BJ19" s="356"/>
    </row>
    <row r="20" spans="2:62" ht="24.75" customHeight="1">
      <c r="B20" s="399"/>
      <c r="C20" s="400"/>
      <c r="D20" s="400"/>
      <c r="E20" s="400"/>
      <c r="F20" s="401"/>
      <c r="U20" s="67"/>
      <c r="V20" s="360"/>
      <c r="W20" s="356"/>
      <c r="X20" s="356"/>
      <c r="Y20" s="356"/>
      <c r="Z20" s="356"/>
      <c r="AA20" s="356"/>
      <c r="AB20" s="67"/>
      <c r="AI20" s="67"/>
      <c r="AJ20" s="360"/>
      <c r="AK20" s="356"/>
      <c r="AL20" s="356"/>
      <c r="AM20" s="356"/>
      <c r="AN20" s="356"/>
      <c r="AO20" s="356"/>
      <c r="AP20" s="94"/>
      <c r="BF20" s="399"/>
      <c r="BG20" s="400"/>
      <c r="BH20" s="400"/>
      <c r="BI20" s="400"/>
      <c r="BJ20" s="401"/>
    </row>
    <row r="21" spans="2:62" ht="24.75" customHeight="1">
      <c r="B21" s="402"/>
      <c r="C21" s="403"/>
      <c r="D21" s="403"/>
      <c r="E21" s="403"/>
      <c r="F21" s="404"/>
      <c r="G21" s="66"/>
      <c r="U21" s="67"/>
      <c r="V21" s="360"/>
      <c r="W21" s="356"/>
      <c r="X21" s="356"/>
      <c r="Y21" s="356"/>
      <c r="Z21" s="356"/>
      <c r="AA21" s="356"/>
      <c r="AB21" s="67"/>
      <c r="AI21" s="67"/>
      <c r="AJ21" s="360"/>
      <c r="AK21" s="356"/>
      <c r="AL21" s="356"/>
      <c r="AM21" s="356"/>
      <c r="AN21" s="356"/>
      <c r="AO21" s="356"/>
      <c r="AP21" s="94"/>
      <c r="BE21" s="69"/>
      <c r="BF21" s="402"/>
      <c r="BG21" s="403"/>
      <c r="BH21" s="403"/>
      <c r="BI21" s="403"/>
      <c r="BJ21" s="404"/>
    </row>
    <row r="22" spans="2:62" ht="24.75" customHeight="1">
      <c r="G22" s="67"/>
      <c r="I22" s="399"/>
      <c r="J22" s="400"/>
      <c r="K22" s="400"/>
      <c r="L22" s="400"/>
      <c r="M22" s="401"/>
      <c r="U22" s="67"/>
      <c r="AB22" s="67"/>
      <c r="AI22" s="67"/>
      <c r="AP22" s="94"/>
      <c r="AY22" s="399"/>
      <c r="AZ22" s="400"/>
      <c r="BA22" s="400"/>
      <c r="BB22" s="400"/>
      <c r="BC22" s="401"/>
      <c r="BE22" s="70"/>
    </row>
    <row r="23" spans="2:62" ht="24.75" customHeight="1">
      <c r="G23" s="67"/>
      <c r="H23" s="366"/>
      <c r="I23" s="402"/>
      <c r="J23" s="403"/>
      <c r="K23" s="403"/>
      <c r="L23" s="403"/>
      <c r="M23" s="404"/>
      <c r="N23" s="93"/>
      <c r="U23" s="67"/>
      <c r="AB23" s="67"/>
      <c r="AI23" s="67"/>
      <c r="AP23" s="94"/>
      <c r="AW23" s="94"/>
      <c r="AX23" s="91"/>
      <c r="AY23" s="402"/>
      <c r="AZ23" s="403"/>
      <c r="BA23" s="403"/>
      <c r="BB23" s="403"/>
      <c r="BC23" s="404"/>
      <c r="BD23" s="366"/>
      <c r="BE23" s="70"/>
    </row>
    <row r="24" spans="2:62" ht="24.75" customHeight="1">
      <c r="B24" s="399"/>
      <c r="C24" s="400"/>
      <c r="D24" s="400"/>
      <c r="E24" s="400"/>
      <c r="F24" s="401"/>
      <c r="G24" s="68"/>
      <c r="N24" s="94"/>
      <c r="P24" s="358"/>
      <c r="Q24" s="358"/>
      <c r="R24" s="358"/>
      <c r="S24" s="358"/>
      <c r="T24" s="358"/>
      <c r="U24" s="67"/>
      <c r="AB24" s="67"/>
      <c r="AI24" s="67"/>
      <c r="AP24" s="94"/>
      <c r="AR24" s="358"/>
      <c r="AS24" s="358"/>
      <c r="AT24" s="358"/>
      <c r="AU24" s="358"/>
      <c r="AV24" s="358"/>
      <c r="AW24" s="94"/>
      <c r="BE24" s="71"/>
      <c r="BF24" s="399"/>
      <c r="BG24" s="400"/>
      <c r="BH24" s="400"/>
      <c r="BI24" s="400"/>
      <c r="BJ24" s="401"/>
    </row>
    <row r="25" spans="2:62" ht="24.75" customHeight="1">
      <c r="B25" s="402"/>
      <c r="C25" s="403"/>
      <c r="D25" s="403"/>
      <c r="E25" s="403"/>
      <c r="F25" s="404"/>
      <c r="N25" s="94"/>
      <c r="P25" s="359"/>
      <c r="Q25" s="359"/>
      <c r="R25" s="359"/>
      <c r="S25" s="359"/>
      <c r="T25" s="359"/>
      <c r="U25" s="67"/>
      <c r="AB25" s="67"/>
      <c r="AI25" s="67"/>
      <c r="AP25" s="360"/>
      <c r="AQ25" s="70"/>
      <c r="AR25" s="358"/>
      <c r="AS25" s="358"/>
      <c r="AT25" s="358"/>
      <c r="AU25" s="358"/>
      <c r="AV25" s="358"/>
      <c r="AW25" s="94"/>
      <c r="BF25" s="402"/>
      <c r="BG25" s="403"/>
      <c r="BH25" s="403"/>
      <c r="BI25" s="403"/>
      <c r="BJ25" s="404"/>
    </row>
    <row r="26" spans="2:62" ht="24.75" customHeight="1">
      <c r="B26" s="358"/>
      <c r="C26" s="358"/>
      <c r="D26" s="358"/>
      <c r="E26" s="358"/>
      <c r="F26" s="358"/>
      <c r="N26" s="94"/>
      <c r="P26" s="399"/>
      <c r="Q26" s="400"/>
      <c r="R26" s="400"/>
      <c r="S26" s="400"/>
      <c r="T26" s="401"/>
      <c r="U26" s="68"/>
      <c r="AB26" s="67"/>
      <c r="AI26" s="67"/>
      <c r="AP26" s="360"/>
      <c r="AQ26" s="71"/>
      <c r="AR26" s="399"/>
      <c r="AS26" s="400"/>
      <c r="AT26" s="400"/>
      <c r="AU26" s="400"/>
      <c r="AV26" s="401"/>
      <c r="AW26" s="94"/>
      <c r="BF26" s="358"/>
      <c r="BG26" s="358"/>
      <c r="BH26" s="358"/>
      <c r="BI26" s="358"/>
      <c r="BJ26" s="358"/>
    </row>
    <row r="27" spans="2:62" ht="24.75" customHeight="1">
      <c r="B27" s="358"/>
      <c r="C27" s="358"/>
      <c r="D27" s="358"/>
      <c r="E27" s="358"/>
      <c r="F27" s="358"/>
      <c r="N27" s="94"/>
      <c r="O27" s="65"/>
      <c r="P27" s="402"/>
      <c r="Q27" s="403"/>
      <c r="R27" s="403"/>
      <c r="S27" s="403"/>
      <c r="T27" s="404"/>
      <c r="U27" s="360"/>
      <c r="AB27" s="67"/>
      <c r="AI27" s="67"/>
      <c r="AP27" s="360"/>
      <c r="AR27" s="402"/>
      <c r="AS27" s="403"/>
      <c r="AT27" s="403"/>
      <c r="AU27" s="403"/>
      <c r="AV27" s="404"/>
      <c r="AW27" s="363"/>
      <c r="BF27" s="358"/>
      <c r="BG27" s="358"/>
      <c r="BH27" s="358"/>
      <c r="BI27" s="358"/>
      <c r="BJ27" s="358"/>
    </row>
    <row r="28" spans="2:62" ht="24.75" customHeight="1">
      <c r="B28" s="399"/>
      <c r="C28" s="400"/>
      <c r="D28" s="400"/>
      <c r="E28" s="400"/>
      <c r="F28" s="401"/>
      <c r="N28" s="94"/>
      <c r="P28" s="358"/>
      <c r="Q28" s="358"/>
      <c r="R28" s="358"/>
      <c r="S28" s="358"/>
      <c r="T28" s="358"/>
      <c r="U28" s="360"/>
      <c r="AB28" s="67"/>
      <c r="AI28" s="67"/>
      <c r="AP28" s="360"/>
      <c r="AR28" s="358"/>
      <c r="AS28" s="358"/>
      <c r="AT28" s="358"/>
      <c r="AU28" s="358"/>
      <c r="AV28" s="358"/>
      <c r="AW28" s="94"/>
      <c r="BF28" s="399"/>
      <c r="BG28" s="400"/>
      <c r="BH28" s="400"/>
      <c r="BI28" s="400"/>
      <c r="BJ28" s="401"/>
    </row>
    <row r="29" spans="2:62" ht="24.75" customHeight="1">
      <c r="B29" s="402"/>
      <c r="C29" s="403"/>
      <c r="D29" s="403"/>
      <c r="E29" s="403"/>
      <c r="F29" s="404"/>
      <c r="G29" s="66"/>
      <c r="N29" s="94"/>
      <c r="P29" s="358"/>
      <c r="Q29" s="358"/>
      <c r="R29" s="358"/>
      <c r="S29" s="358"/>
      <c r="T29" s="358"/>
      <c r="U29" s="360"/>
      <c r="AB29" s="67"/>
      <c r="AI29" s="67"/>
      <c r="AP29" s="360"/>
      <c r="AR29" s="358"/>
      <c r="AS29" s="358"/>
      <c r="AT29" s="358"/>
      <c r="AU29" s="358"/>
      <c r="AV29" s="358"/>
      <c r="AW29" s="94"/>
      <c r="BE29" s="69"/>
      <c r="BF29" s="402"/>
      <c r="BG29" s="403"/>
      <c r="BH29" s="403"/>
      <c r="BI29" s="403"/>
      <c r="BJ29" s="404"/>
    </row>
    <row r="30" spans="2:62" ht="24.75" customHeight="1">
      <c r="G30" s="67"/>
      <c r="I30" s="399"/>
      <c r="J30" s="400"/>
      <c r="K30" s="400"/>
      <c r="L30" s="400"/>
      <c r="M30" s="401"/>
      <c r="N30" s="362"/>
      <c r="AB30" s="67"/>
      <c r="AI30" s="67"/>
      <c r="AX30" s="71"/>
      <c r="AY30" s="399"/>
      <c r="AZ30" s="400"/>
      <c r="BA30" s="400"/>
      <c r="BB30" s="400"/>
      <c r="BC30" s="401"/>
      <c r="BE30" s="70"/>
    </row>
    <row r="31" spans="2:62" ht="24.75" customHeight="1">
      <c r="G31" s="67"/>
      <c r="H31" s="366"/>
      <c r="I31" s="402"/>
      <c r="J31" s="403"/>
      <c r="K31" s="403"/>
      <c r="L31" s="403"/>
      <c r="M31" s="404"/>
      <c r="AB31" s="67"/>
      <c r="AI31" s="67"/>
      <c r="AY31" s="402"/>
      <c r="AZ31" s="403"/>
      <c r="BA31" s="403"/>
      <c r="BB31" s="403"/>
      <c r="BC31" s="404"/>
      <c r="BD31" s="366"/>
      <c r="BE31" s="70"/>
    </row>
    <row r="32" spans="2:62" ht="24.75" customHeight="1">
      <c r="B32" s="399"/>
      <c r="C32" s="400"/>
      <c r="D32" s="400"/>
      <c r="E32" s="400"/>
      <c r="F32" s="401"/>
      <c r="G32" s="68"/>
      <c r="AB32" s="67"/>
      <c r="AI32" s="67"/>
      <c r="BE32" s="71"/>
      <c r="BF32" s="399"/>
      <c r="BG32" s="400"/>
      <c r="BH32" s="400"/>
      <c r="BI32" s="400"/>
      <c r="BJ32" s="401"/>
    </row>
    <row r="33" spans="2:62" ht="24.75" customHeight="1">
      <c r="B33" s="402"/>
      <c r="C33" s="403"/>
      <c r="D33" s="403"/>
      <c r="E33" s="403"/>
      <c r="F33" s="404"/>
      <c r="AB33" s="360"/>
      <c r="AC33" s="70"/>
      <c r="AD33" s="360"/>
      <c r="AE33" s="360"/>
      <c r="AF33" s="360"/>
      <c r="AG33" s="360"/>
      <c r="AH33" s="360"/>
      <c r="AI33" s="67"/>
      <c r="BF33" s="402"/>
      <c r="BG33" s="403"/>
      <c r="BH33" s="403"/>
      <c r="BI33" s="403"/>
      <c r="BJ33" s="404"/>
    </row>
    <row r="34" spans="2:62" ht="24.75" customHeight="1">
      <c r="B34" s="358"/>
      <c r="C34" s="358"/>
      <c r="D34" s="358"/>
      <c r="E34" s="358"/>
      <c r="F34" s="358"/>
      <c r="AB34" s="360"/>
      <c r="AC34" s="71"/>
      <c r="AD34" s="368"/>
      <c r="AE34" s="368"/>
      <c r="AF34" s="368"/>
      <c r="AG34" s="368"/>
      <c r="AH34" s="368"/>
      <c r="AI34" s="68"/>
      <c r="BF34" s="358"/>
      <c r="BG34" s="358"/>
      <c r="BH34" s="358"/>
      <c r="BI34" s="358"/>
      <c r="BJ34" s="358"/>
    </row>
    <row r="35" spans="2:62" ht="24.75" customHeight="1">
      <c r="B35" s="358"/>
      <c r="C35" s="358"/>
      <c r="D35" s="358"/>
      <c r="E35" s="358"/>
      <c r="F35" s="358"/>
      <c r="AB35" s="360"/>
      <c r="AC35" s="69"/>
      <c r="AD35" s="65"/>
      <c r="AE35" s="65"/>
      <c r="AF35" s="65"/>
      <c r="AG35" s="65"/>
      <c r="AH35" s="65"/>
      <c r="AI35" s="66"/>
      <c r="BF35" s="358"/>
      <c r="BG35" s="358"/>
      <c r="BH35" s="358"/>
      <c r="BI35" s="358"/>
      <c r="BJ35" s="358"/>
    </row>
    <row r="36" spans="2:62" ht="24.75" customHeight="1">
      <c r="B36" s="399"/>
      <c r="C36" s="400"/>
      <c r="D36" s="400"/>
      <c r="E36" s="400"/>
      <c r="F36" s="401"/>
      <c r="AB36" s="360"/>
      <c r="AC36" s="70"/>
      <c r="AD36" s="399"/>
      <c r="AE36" s="400"/>
      <c r="AF36" s="400"/>
      <c r="AG36" s="400"/>
      <c r="AH36" s="401"/>
      <c r="AI36" s="67"/>
      <c r="BF36" s="399"/>
      <c r="BG36" s="400"/>
      <c r="BH36" s="400"/>
      <c r="BI36" s="400"/>
      <c r="BJ36" s="401"/>
    </row>
    <row r="37" spans="2:62" ht="24.75" customHeight="1">
      <c r="B37" s="402"/>
      <c r="C37" s="403"/>
      <c r="D37" s="403"/>
      <c r="E37" s="403"/>
      <c r="F37" s="404"/>
      <c r="G37" s="66"/>
      <c r="AB37" s="94"/>
      <c r="AC37" s="360"/>
      <c r="AD37" s="402"/>
      <c r="AE37" s="403"/>
      <c r="AF37" s="403"/>
      <c r="AG37" s="403"/>
      <c r="AH37" s="404"/>
      <c r="AI37" s="360"/>
      <c r="AJ37" s="70"/>
      <c r="BE37" s="69"/>
      <c r="BF37" s="402"/>
      <c r="BG37" s="403"/>
      <c r="BH37" s="403"/>
      <c r="BI37" s="403"/>
      <c r="BJ37" s="404"/>
    </row>
    <row r="38" spans="2:62" ht="24.75" customHeight="1">
      <c r="B38" s="360"/>
      <c r="C38" s="360"/>
      <c r="D38" s="360"/>
      <c r="E38" s="360"/>
      <c r="F38" s="360"/>
      <c r="G38" s="67"/>
      <c r="I38" s="399"/>
      <c r="J38" s="400"/>
      <c r="K38" s="400"/>
      <c r="L38" s="400"/>
      <c r="M38" s="401"/>
      <c r="AB38" s="94"/>
      <c r="AD38" s="357"/>
      <c r="AE38" s="357"/>
      <c r="AF38" s="357"/>
      <c r="AG38" s="357"/>
      <c r="AH38" s="357"/>
      <c r="AJ38" s="70"/>
      <c r="AY38" s="399"/>
      <c r="AZ38" s="400"/>
      <c r="BA38" s="400"/>
      <c r="BB38" s="400"/>
      <c r="BC38" s="401"/>
      <c r="BE38" s="70"/>
      <c r="BF38" s="360"/>
      <c r="BG38" s="360"/>
      <c r="BH38" s="360"/>
      <c r="BI38" s="360"/>
      <c r="BJ38" s="360"/>
    </row>
    <row r="39" spans="2:62" ht="24.75" customHeight="1">
      <c r="B39" s="360"/>
      <c r="C39" s="360"/>
      <c r="D39" s="360"/>
      <c r="E39" s="360"/>
      <c r="F39" s="360"/>
      <c r="G39" s="67"/>
      <c r="H39" s="366"/>
      <c r="I39" s="402"/>
      <c r="J39" s="403"/>
      <c r="K39" s="403"/>
      <c r="L39" s="403"/>
      <c r="M39" s="404"/>
      <c r="N39" s="65"/>
      <c r="O39" s="70"/>
      <c r="AB39" s="94"/>
      <c r="AD39" s="358"/>
      <c r="AE39" s="358"/>
      <c r="AF39" s="358"/>
      <c r="AG39" s="358"/>
      <c r="AH39" s="358"/>
      <c r="AJ39" s="70"/>
      <c r="AX39" s="69"/>
      <c r="AY39" s="402"/>
      <c r="AZ39" s="403"/>
      <c r="BA39" s="403"/>
      <c r="BB39" s="403"/>
      <c r="BC39" s="404"/>
      <c r="BD39" s="366"/>
      <c r="BE39" s="70"/>
      <c r="BF39" s="360"/>
      <c r="BG39" s="360"/>
      <c r="BH39" s="360"/>
      <c r="BI39" s="360"/>
      <c r="BJ39" s="360"/>
    </row>
    <row r="40" spans="2:62" ht="24.75" customHeight="1">
      <c r="B40" s="399"/>
      <c r="C40" s="400"/>
      <c r="D40" s="400"/>
      <c r="E40" s="400"/>
      <c r="F40" s="401"/>
      <c r="G40" s="68"/>
      <c r="N40" s="360"/>
      <c r="O40" s="70"/>
      <c r="P40" s="358"/>
      <c r="Q40" s="358"/>
      <c r="R40" s="358"/>
      <c r="S40" s="358"/>
      <c r="T40" s="358"/>
      <c r="AB40" s="94"/>
      <c r="AJ40" s="70"/>
      <c r="AR40" s="358"/>
      <c r="AS40" s="358"/>
      <c r="AT40" s="358"/>
      <c r="AU40" s="358"/>
      <c r="AV40" s="358"/>
      <c r="AX40" s="70"/>
      <c r="BE40" s="71"/>
      <c r="BF40" s="399"/>
      <c r="BG40" s="400"/>
      <c r="BH40" s="400"/>
      <c r="BI40" s="400"/>
      <c r="BJ40" s="401"/>
    </row>
    <row r="41" spans="2:62" ht="24.75" customHeight="1">
      <c r="B41" s="402"/>
      <c r="C41" s="403"/>
      <c r="D41" s="403"/>
      <c r="E41" s="403"/>
      <c r="F41" s="404"/>
      <c r="N41" s="360"/>
      <c r="O41" s="70"/>
      <c r="P41" s="358"/>
      <c r="Q41" s="358"/>
      <c r="R41" s="358"/>
      <c r="S41" s="358"/>
      <c r="T41" s="358"/>
      <c r="AB41" s="94"/>
      <c r="AJ41" s="70"/>
      <c r="AR41" s="358"/>
      <c r="AS41" s="358"/>
      <c r="AT41" s="358"/>
      <c r="AU41" s="358"/>
      <c r="AV41" s="358"/>
      <c r="AX41" s="70"/>
      <c r="BF41" s="402"/>
      <c r="BG41" s="403"/>
      <c r="BH41" s="403"/>
      <c r="BI41" s="403"/>
      <c r="BJ41" s="404"/>
    </row>
    <row r="42" spans="2:62" ht="24.75" customHeight="1">
      <c r="B42" s="358"/>
      <c r="C42" s="358"/>
      <c r="D42" s="358"/>
      <c r="E42" s="358"/>
      <c r="F42" s="358"/>
      <c r="N42" s="360"/>
      <c r="O42" s="70"/>
      <c r="P42" s="399"/>
      <c r="Q42" s="400"/>
      <c r="R42" s="400"/>
      <c r="S42" s="400"/>
      <c r="T42" s="401"/>
      <c r="AB42" s="94"/>
      <c r="AJ42" s="70"/>
      <c r="AR42" s="399"/>
      <c r="AS42" s="400"/>
      <c r="AT42" s="400"/>
      <c r="AU42" s="400"/>
      <c r="AV42" s="401"/>
      <c r="AX42" s="70"/>
      <c r="BF42" s="358"/>
      <c r="BG42" s="358"/>
      <c r="BH42" s="358"/>
      <c r="BI42" s="358"/>
      <c r="BJ42" s="358"/>
    </row>
    <row r="43" spans="2:62" ht="24.75" customHeight="1">
      <c r="B43" s="358"/>
      <c r="C43" s="358"/>
      <c r="D43" s="358"/>
      <c r="E43" s="358"/>
      <c r="F43" s="358"/>
      <c r="N43" s="360"/>
      <c r="O43" s="366"/>
      <c r="P43" s="402"/>
      <c r="Q43" s="403"/>
      <c r="R43" s="403"/>
      <c r="S43" s="403"/>
      <c r="T43" s="404"/>
      <c r="U43" s="66"/>
      <c r="AB43" s="94"/>
      <c r="AJ43" s="70"/>
      <c r="AQ43" s="69"/>
      <c r="AR43" s="402"/>
      <c r="AS43" s="403"/>
      <c r="AT43" s="403"/>
      <c r="AU43" s="403"/>
      <c r="AV43" s="404"/>
      <c r="AW43" s="366"/>
      <c r="AX43" s="70"/>
      <c r="BF43" s="358"/>
      <c r="BG43" s="358"/>
      <c r="BH43" s="358"/>
      <c r="BI43" s="358"/>
      <c r="BJ43" s="358"/>
    </row>
    <row r="44" spans="2:62" ht="24.75" customHeight="1">
      <c r="B44" s="399"/>
      <c r="C44" s="400"/>
      <c r="D44" s="400"/>
      <c r="E44" s="400"/>
      <c r="F44" s="401"/>
      <c r="N44" s="360"/>
      <c r="O44" s="70"/>
      <c r="P44" s="358"/>
      <c r="Q44" s="358"/>
      <c r="R44" s="358"/>
      <c r="S44" s="358"/>
      <c r="T44" s="358"/>
      <c r="U44" s="67"/>
      <c r="AB44" s="94"/>
      <c r="AJ44" s="70"/>
      <c r="AQ44" s="70"/>
      <c r="AR44" s="358"/>
      <c r="AS44" s="358"/>
      <c r="AT44" s="358"/>
      <c r="AU44" s="358"/>
      <c r="AV44" s="358"/>
      <c r="AX44" s="70"/>
      <c r="BF44" s="399"/>
      <c r="BG44" s="400"/>
      <c r="BH44" s="400"/>
      <c r="BI44" s="400"/>
      <c r="BJ44" s="401"/>
    </row>
    <row r="45" spans="2:62" ht="24.75" customHeight="1">
      <c r="B45" s="402"/>
      <c r="C45" s="403"/>
      <c r="D45" s="403"/>
      <c r="E45" s="403"/>
      <c r="F45" s="404"/>
      <c r="G45" s="66"/>
      <c r="N45" s="360"/>
      <c r="O45" s="70"/>
      <c r="P45" s="358"/>
      <c r="Q45" s="358"/>
      <c r="R45" s="358"/>
      <c r="S45" s="358"/>
      <c r="T45" s="358"/>
      <c r="U45" s="67"/>
      <c r="AB45" s="94"/>
      <c r="AJ45" s="70"/>
      <c r="AQ45" s="70"/>
      <c r="AR45" s="358"/>
      <c r="AS45" s="358"/>
      <c r="AT45" s="358"/>
      <c r="AU45" s="358"/>
      <c r="AV45" s="358"/>
      <c r="AW45" s="67"/>
      <c r="AX45" s="70"/>
      <c r="BE45" s="69"/>
      <c r="BF45" s="402"/>
      <c r="BG45" s="403"/>
      <c r="BH45" s="403"/>
      <c r="BI45" s="403"/>
      <c r="BJ45" s="404"/>
    </row>
    <row r="46" spans="2:62" ht="24.75" customHeight="1">
      <c r="G46" s="67"/>
      <c r="I46" s="399"/>
      <c r="J46" s="400"/>
      <c r="K46" s="400"/>
      <c r="L46" s="400"/>
      <c r="M46" s="401"/>
      <c r="N46" s="364"/>
      <c r="O46" s="70"/>
      <c r="U46" s="67"/>
      <c r="AB46" s="94"/>
      <c r="AJ46" s="70"/>
      <c r="AQ46" s="70"/>
      <c r="AW46" s="360"/>
      <c r="AX46" s="365"/>
      <c r="AY46" s="399"/>
      <c r="AZ46" s="400"/>
      <c r="BA46" s="400"/>
      <c r="BB46" s="400"/>
      <c r="BC46" s="401"/>
      <c r="BE46" s="70"/>
    </row>
    <row r="47" spans="2:62" ht="24.75" customHeight="1">
      <c r="G47" s="67"/>
      <c r="H47" s="366"/>
      <c r="I47" s="402"/>
      <c r="J47" s="403"/>
      <c r="K47" s="403"/>
      <c r="L47" s="403"/>
      <c r="M47" s="404"/>
      <c r="U47" s="67"/>
      <c r="AB47" s="94"/>
      <c r="AJ47" s="70"/>
      <c r="AQ47" s="70"/>
      <c r="AX47" s="91"/>
      <c r="AY47" s="402"/>
      <c r="AZ47" s="403"/>
      <c r="BA47" s="403"/>
      <c r="BB47" s="403"/>
      <c r="BC47" s="404"/>
      <c r="BD47" s="366"/>
      <c r="BE47" s="70"/>
    </row>
    <row r="48" spans="2:62" ht="24.75" customHeight="1">
      <c r="B48" s="399"/>
      <c r="C48" s="400"/>
      <c r="D48" s="400"/>
      <c r="E48" s="400"/>
      <c r="F48" s="401"/>
      <c r="G48" s="68"/>
      <c r="U48" s="67"/>
      <c r="W48" s="358"/>
      <c r="X48" s="358"/>
      <c r="Y48" s="358"/>
      <c r="Z48" s="358"/>
      <c r="AA48" s="358"/>
      <c r="AB48" s="94"/>
      <c r="AJ48" s="70"/>
      <c r="AK48" s="358"/>
      <c r="AL48" s="358"/>
      <c r="AM48" s="358"/>
      <c r="AN48" s="358"/>
      <c r="AO48" s="358"/>
      <c r="AQ48" s="70"/>
      <c r="BE48" s="71"/>
      <c r="BF48" s="399"/>
      <c r="BG48" s="400"/>
      <c r="BH48" s="400"/>
      <c r="BI48" s="400"/>
      <c r="BJ48" s="401"/>
    </row>
    <row r="49" spans="2:62" ht="24.75" customHeight="1">
      <c r="B49" s="402"/>
      <c r="C49" s="403"/>
      <c r="D49" s="403"/>
      <c r="E49" s="403"/>
      <c r="F49" s="404"/>
      <c r="U49" s="67"/>
      <c r="W49" s="358"/>
      <c r="X49" s="358"/>
      <c r="Y49" s="358"/>
      <c r="Z49" s="358"/>
      <c r="AA49" s="358"/>
      <c r="AB49" s="94"/>
      <c r="AJ49" s="70"/>
      <c r="AK49" s="358"/>
      <c r="AL49" s="358"/>
      <c r="AM49" s="358"/>
      <c r="AN49" s="358"/>
      <c r="AO49" s="358"/>
      <c r="AP49" s="94"/>
      <c r="AQ49" s="360"/>
      <c r="BF49" s="402"/>
      <c r="BG49" s="403"/>
      <c r="BH49" s="403"/>
      <c r="BI49" s="403"/>
      <c r="BJ49" s="404"/>
    </row>
    <row r="50" spans="2:62" ht="24.75" customHeight="1">
      <c r="B50" s="358"/>
      <c r="C50" s="358"/>
      <c r="D50" s="358"/>
      <c r="E50" s="358"/>
      <c r="F50" s="358"/>
      <c r="U50" s="67"/>
      <c r="W50" s="399"/>
      <c r="X50" s="400"/>
      <c r="Y50" s="400"/>
      <c r="Z50" s="400"/>
      <c r="AA50" s="401"/>
      <c r="AB50" s="96"/>
      <c r="AJ50" s="71"/>
      <c r="AK50" s="399"/>
      <c r="AL50" s="400"/>
      <c r="AM50" s="400"/>
      <c r="AN50" s="400"/>
      <c r="AO50" s="401"/>
      <c r="AP50" s="94"/>
      <c r="AQ50" s="360"/>
      <c r="BF50" s="358"/>
      <c r="BG50" s="358"/>
      <c r="BH50" s="358"/>
      <c r="BI50" s="358"/>
      <c r="BJ50" s="358"/>
    </row>
    <row r="51" spans="2:62" ht="24.75" customHeight="1">
      <c r="B51" s="358"/>
      <c r="C51" s="358"/>
      <c r="D51" s="358"/>
      <c r="E51" s="358"/>
      <c r="F51" s="358"/>
      <c r="U51" s="67"/>
      <c r="V51" s="69"/>
      <c r="W51" s="402"/>
      <c r="X51" s="403"/>
      <c r="Y51" s="403"/>
      <c r="Z51" s="403"/>
      <c r="AA51" s="404"/>
      <c r="AB51" s="360"/>
      <c r="AJ51" s="360"/>
      <c r="AK51" s="402"/>
      <c r="AL51" s="403"/>
      <c r="AM51" s="403"/>
      <c r="AN51" s="403"/>
      <c r="AO51" s="404"/>
      <c r="AP51" s="367"/>
      <c r="AQ51" s="360"/>
      <c r="BF51" s="358"/>
      <c r="BG51" s="358"/>
      <c r="BH51" s="358"/>
      <c r="BI51" s="358"/>
      <c r="BJ51" s="358"/>
    </row>
    <row r="52" spans="2:62" ht="24.75" customHeight="1">
      <c r="B52" s="399"/>
      <c r="C52" s="400"/>
      <c r="D52" s="400"/>
      <c r="E52" s="400"/>
      <c r="F52" s="401"/>
      <c r="U52" s="67"/>
      <c r="V52" s="70"/>
      <c r="W52" s="358"/>
      <c r="X52" s="358"/>
      <c r="Y52" s="358"/>
      <c r="Z52" s="358"/>
      <c r="AA52" s="358"/>
      <c r="AB52" s="360"/>
      <c r="AJ52" s="360"/>
      <c r="AK52" s="358"/>
      <c r="AL52" s="358"/>
      <c r="AM52" s="358"/>
      <c r="AN52" s="358"/>
      <c r="AO52" s="358"/>
      <c r="AP52" s="94"/>
      <c r="AQ52" s="360"/>
      <c r="BF52" s="399"/>
      <c r="BG52" s="400"/>
      <c r="BH52" s="400"/>
      <c r="BI52" s="400"/>
      <c r="BJ52" s="401"/>
    </row>
    <row r="53" spans="2:62" ht="24.75" customHeight="1">
      <c r="B53" s="402"/>
      <c r="C53" s="403"/>
      <c r="D53" s="403"/>
      <c r="E53" s="403"/>
      <c r="F53" s="404"/>
      <c r="G53" s="66"/>
      <c r="U53" s="94"/>
      <c r="V53" s="360"/>
      <c r="W53" s="358"/>
      <c r="X53" s="358"/>
      <c r="Y53" s="358"/>
      <c r="Z53" s="358"/>
      <c r="AA53" s="358"/>
      <c r="AK53" s="358"/>
      <c r="AL53" s="358"/>
      <c r="AM53" s="358"/>
      <c r="AN53" s="358"/>
      <c r="AO53" s="358"/>
      <c r="AP53" s="94"/>
      <c r="BE53" s="69"/>
      <c r="BF53" s="402"/>
      <c r="BG53" s="403"/>
      <c r="BH53" s="403"/>
      <c r="BI53" s="403"/>
      <c r="BJ53" s="404"/>
    </row>
    <row r="54" spans="2:62" ht="24.75" customHeight="1">
      <c r="G54" s="67"/>
      <c r="I54" s="399"/>
      <c r="J54" s="400"/>
      <c r="K54" s="400"/>
      <c r="L54" s="400"/>
      <c r="M54" s="401"/>
      <c r="U54" s="94"/>
      <c r="AP54" s="94"/>
      <c r="AY54" s="399"/>
      <c r="AZ54" s="400"/>
      <c r="BA54" s="400"/>
      <c r="BB54" s="400"/>
      <c r="BC54" s="401"/>
      <c r="BE54" s="70"/>
    </row>
    <row r="55" spans="2:62" ht="24.75" customHeight="1">
      <c r="G55" s="67"/>
      <c r="H55" s="366"/>
      <c r="I55" s="402"/>
      <c r="J55" s="403"/>
      <c r="K55" s="403"/>
      <c r="L55" s="403"/>
      <c r="M55" s="404"/>
      <c r="N55" s="65"/>
      <c r="O55" s="70"/>
      <c r="U55" s="94"/>
      <c r="AP55" s="94"/>
      <c r="AX55" s="69"/>
      <c r="AY55" s="402"/>
      <c r="AZ55" s="403"/>
      <c r="BA55" s="403"/>
      <c r="BB55" s="403"/>
      <c r="BC55" s="404"/>
      <c r="BD55" s="366"/>
      <c r="BE55" s="70"/>
    </row>
    <row r="56" spans="2:62" ht="24.75" customHeight="1">
      <c r="B56" s="399"/>
      <c r="C56" s="400"/>
      <c r="D56" s="400"/>
      <c r="E56" s="400"/>
      <c r="F56" s="401"/>
      <c r="G56" s="68"/>
      <c r="N56" s="360"/>
      <c r="O56" s="70"/>
      <c r="P56" s="358"/>
      <c r="Q56" s="358"/>
      <c r="R56" s="358"/>
      <c r="S56" s="358"/>
      <c r="T56" s="358"/>
      <c r="U56" s="94"/>
      <c r="AA56" s="39" t="s">
        <v>96</v>
      </c>
      <c r="AD56" s="399"/>
      <c r="AE56" s="400"/>
      <c r="AF56" s="400"/>
      <c r="AG56" s="400"/>
      <c r="AH56" s="401"/>
      <c r="AP56" s="94"/>
      <c r="AR56" s="358"/>
      <c r="AS56" s="358"/>
      <c r="AT56" s="358"/>
      <c r="AU56" s="358"/>
      <c r="AV56" s="358"/>
      <c r="AX56" s="70"/>
      <c r="BE56" s="71"/>
      <c r="BF56" s="399"/>
      <c r="BG56" s="400"/>
      <c r="BH56" s="400"/>
      <c r="BI56" s="400"/>
      <c r="BJ56" s="401"/>
    </row>
    <row r="57" spans="2:62" ht="24.75" customHeight="1">
      <c r="B57" s="402"/>
      <c r="C57" s="403"/>
      <c r="D57" s="403"/>
      <c r="E57" s="403"/>
      <c r="F57" s="404"/>
      <c r="N57" s="360"/>
      <c r="O57" s="70"/>
      <c r="P57" s="358"/>
      <c r="Q57" s="358"/>
      <c r="R57" s="358"/>
      <c r="S57" s="358"/>
      <c r="T57" s="358"/>
      <c r="U57" s="94"/>
      <c r="AD57" s="402"/>
      <c r="AE57" s="403"/>
      <c r="AF57" s="403"/>
      <c r="AG57" s="403"/>
      <c r="AH57" s="404"/>
      <c r="AP57" s="360"/>
      <c r="AQ57" s="70"/>
      <c r="AR57" s="358"/>
      <c r="AS57" s="358"/>
      <c r="AT57" s="358"/>
      <c r="AU57" s="358"/>
      <c r="AV57" s="358"/>
      <c r="AX57" s="70"/>
      <c r="BF57" s="402"/>
      <c r="BG57" s="403"/>
      <c r="BH57" s="403"/>
      <c r="BI57" s="403"/>
      <c r="BJ57" s="404"/>
    </row>
    <row r="58" spans="2:62" ht="24.75" customHeight="1">
      <c r="B58" s="358"/>
      <c r="C58" s="358"/>
      <c r="D58" s="358"/>
      <c r="E58" s="358"/>
      <c r="F58" s="358"/>
      <c r="N58" s="360"/>
      <c r="O58" s="70"/>
      <c r="P58" s="399"/>
      <c r="Q58" s="400"/>
      <c r="R58" s="400"/>
      <c r="S58" s="400"/>
      <c r="T58" s="401"/>
      <c r="U58" s="96"/>
      <c r="AD58" s="399"/>
      <c r="AE58" s="400"/>
      <c r="AF58" s="400"/>
      <c r="AG58" s="400"/>
      <c r="AH58" s="401"/>
      <c r="AP58" s="360"/>
      <c r="AQ58" s="71"/>
      <c r="AR58" s="399"/>
      <c r="AS58" s="400"/>
      <c r="AT58" s="400"/>
      <c r="AU58" s="400"/>
      <c r="AV58" s="401"/>
      <c r="AX58" s="70"/>
      <c r="BF58" s="358"/>
      <c r="BG58" s="358"/>
      <c r="BH58" s="358"/>
      <c r="BI58" s="358"/>
      <c r="BJ58" s="358"/>
    </row>
    <row r="59" spans="2:62" ht="24.75" customHeight="1">
      <c r="B59" s="358"/>
      <c r="C59" s="358"/>
      <c r="D59" s="358"/>
      <c r="E59" s="358"/>
      <c r="F59" s="358"/>
      <c r="N59" s="360"/>
      <c r="O59" s="366"/>
      <c r="P59" s="402"/>
      <c r="Q59" s="403"/>
      <c r="R59" s="403"/>
      <c r="S59" s="403"/>
      <c r="T59" s="404"/>
      <c r="U59" s="360"/>
      <c r="AD59" s="402"/>
      <c r="AE59" s="403"/>
      <c r="AF59" s="403"/>
      <c r="AG59" s="403"/>
      <c r="AH59" s="404"/>
      <c r="AP59" s="360"/>
      <c r="AR59" s="402"/>
      <c r="AS59" s="403"/>
      <c r="AT59" s="403"/>
      <c r="AU59" s="403"/>
      <c r="AV59" s="404"/>
      <c r="AW59" s="366"/>
      <c r="AX59" s="70"/>
      <c r="BF59" s="358"/>
      <c r="BG59" s="358"/>
      <c r="BH59" s="358"/>
      <c r="BI59" s="358"/>
      <c r="BJ59" s="358"/>
    </row>
    <row r="60" spans="2:62" ht="24.75" customHeight="1">
      <c r="B60" s="399"/>
      <c r="C60" s="400"/>
      <c r="D60" s="400"/>
      <c r="E60" s="400"/>
      <c r="F60" s="401"/>
      <c r="G60" s="71"/>
      <c r="N60" s="360"/>
      <c r="O60" s="70"/>
      <c r="P60" s="358"/>
      <c r="Q60" s="358"/>
      <c r="R60" s="358"/>
      <c r="S60" s="358"/>
      <c r="T60" s="358"/>
      <c r="U60" s="360"/>
      <c r="AD60" s="357"/>
      <c r="AE60" s="357"/>
      <c r="AF60" s="357"/>
      <c r="AG60" s="357"/>
      <c r="AH60" s="357"/>
      <c r="AP60" s="360"/>
      <c r="AR60" s="358"/>
      <c r="AS60" s="358"/>
      <c r="AT60" s="358"/>
      <c r="AU60" s="358"/>
      <c r="AV60" s="358"/>
      <c r="AX60" s="70"/>
      <c r="BF60" s="399"/>
      <c r="BG60" s="400"/>
      <c r="BH60" s="400"/>
      <c r="BI60" s="400"/>
      <c r="BJ60" s="401"/>
    </row>
    <row r="61" spans="2:62" ht="24.75" customHeight="1">
      <c r="B61" s="402"/>
      <c r="C61" s="403"/>
      <c r="D61" s="403"/>
      <c r="E61" s="403"/>
      <c r="F61" s="404"/>
      <c r="G61" s="67"/>
      <c r="N61" s="360"/>
      <c r="O61" s="70"/>
      <c r="P61" s="358"/>
      <c r="Q61" s="358"/>
      <c r="R61" s="358"/>
      <c r="S61" s="358"/>
      <c r="T61" s="358"/>
      <c r="AD61" s="358"/>
      <c r="AE61" s="358"/>
      <c r="AF61" s="358"/>
      <c r="AG61" s="358"/>
      <c r="AH61" s="358"/>
      <c r="AQ61" s="360"/>
      <c r="AR61" s="358"/>
      <c r="AS61" s="358"/>
      <c r="AT61" s="358"/>
      <c r="AU61" s="358"/>
      <c r="AV61" s="358"/>
      <c r="AW61" s="67"/>
      <c r="AX61" s="70"/>
      <c r="BE61" s="69"/>
      <c r="BF61" s="402"/>
      <c r="BG61" s="403"/>
      <c r="BH61" s="403"/>
      <c r="BI61" s="403"/>
      <c r="BJ61" s="404"/>
    </row>
    <row r="62" spans="2:62" ht="24.75" customHeight="1">
      <c r="G62" s="67"/>
      <c r="I62" s="399"/>
      <c r="J62" s="400"/>
      <c r="K62" s="400"/>
      <c r="L62" s="400"/>
      <c r="M62" s="401"/>
      <c r="N62" s="364"/>
      <c r="O62" s="70"/>
      <c r="AD62" s="358"/>
      <c r="AE62" s="358"/>
      <c r="AF62" s="358"/>
      <c r="AG62" s="358"/>
      <c r="AH62" s="358"/>
      <c r="AW62" s="360"/>
      <c r="AX62" s="365"/>
      <c r="AY62" s="399"/>
      <c r="AZ62" s="400"/>
      <c r="BA62" s="400"/>
      <c r="BB62" s="400"/>
      <c r="BC62" s="401"/>
      <c r="BE62" s="70"/>
    </row>
    <row r="63" spans="2:62" ht="24.75" customHeight="1">
      <c r="G63" s="67"/>
      <c r="H63" s="366"/>
      <c r="I63" s="402"/>
      <c r="J63" s="403"/>
      <c r="K63" s="403"/>
      <c r="L63" s="403"/>
      <c r="M63" s="404"/>
      <c r="AD63" s="358"/>
      <c r="AE63" s="358"/>
      <c r="AF63" s="358"/>
      <c r="AG63" s="358"/>
      <c r="AH63" s="358"/>
      <c r="AX63" s="91"/>
      <c r="AY63" s="402"/>
      <c r="AZ63" s="403"/>
      <c r="BA63" s="403"/>
      <c r="BB63" s="403"/>
      <c r="BC63" s="404"/>
      <c r="BD63" s="366"/>
      <c r="BE63" s="70"/>
    </row>
    <row r="64" spans="2:62" ht="24.75" customHeight="1">
      <c r="B64" s="399"/>
      <c r="C64" s="400"/>
      <c r="D64" s="400"/>
      <c r="E64" s="400"/>
      <c r="F64" s="401"/>
      <c r="G64" s="68"/>
      <c r="BE64" s="71"/>
      <c r="BF64" s="399"/>
      <c r="BG64" s="400"/>
      <c r="BH64" s="400"/>
      <c r="BI64" s="400"/>
      <c r="BJ64" s="401"/>
    </row>
    <row r="65" spans="2:62" ht="24.75" customHeight="1">
      <c r="B65" s="402"/>
      <c r="C65" s="403"/>
      <c r="D65" s="403"/>
      <c r="E65" s="403"/>
      <c r="F65" s="404"/>
      <c r="BF65" s="402"/>
      <c r="BG65" s="403"/>
      <c r="BH65" s="403"/>
      <c r="BI65" s="403"/>
      <c r="BJ65" s="404"/>
    </row>
  </sheetData>
  <mergeCells count="73">
    <mergeCell ref="P10:T11"/>
    <mergeCell ref="AA7:AJ9"/>
    <mergeCell ref="AR10:AV11"/>
    <mergeCell ref="AY2:BC2"/>
    <mergeCell ref="I6:M7"/>
    <mergeCell ref="AY6:BC7"/>
    <mergeCell ref="I2:M2"/>
    <mergeCell ref="P2:T2"/>
    <mergeCell ref="W2:AA2"/>
    <mergeCell ref="AD2:AH2"/>
    <mergeCell ref="AK2:AO2"/>
    <mergeCell ref="AR2:AV2"/>
    <mergeCell ref="I14:M15"/>
    <mergeCell ref="AY14:BC15"/>
    <mergeCell ref="W16:AA17"/>
    <mergeCell ref="AK16:AO17"/>
    <mergeCell ref="I22:M23"/>
    <mergeCell ref="AY22:BC23"/>
    <mergeCell ref="I30:M31"/>
    <mergeCell ref="AY30:BC31"/>
    <mergeCell ref="I38:M39"/>
    <mergeCell ref="AY38:BC39"/>
    <mergeCell ref="P26:T27"/>
    <mergeCell ref="AR26:AV27"/>
    <mergeCell ref="AD36:AH37"/>
    <mergeCell ref="I62:M63"/>
    <mergeCell ref="AY62:BC63"/>
    <mergeCell ref="I46:M47"/>
    <mergeCell ref="AY46:BC47"/>
    <mergeCell ref="I54:M55"/>
    <mergeCell ref="AY54:BC55"/>
    <mergeCell ref="B52:F53"/>
    <mergeCell ref="B56:F57"/>
    <mergeCell ref="B60:F61"/>
    <mergeCell ref="B4:F5"/>
    <mergeCell ref="B16:F17"/>
    <mergeCell ref="B8:F9"/>
    <mergeCell ref="B12:F13"/>
    <mergeCell ref="B20:F21"/>
    <mergeCell ref="B24:F25"/>
    <mergeCell ref="B28:F29"/>
    <mergeCell ref="BF16:BJ17"/>
    <mergeCell ref="BF20:BJ21"/>
    <mergeCell ref="B64:F65"/>
    <mergeCell ref="P42:T43"/>
    <mergeCell ref="P58:T59"/>
    <mergeCell ref="AR42:AV43"/>
    <mergeCell ref="AR58:AV59"/>
    <mergeCell ref="AD56:AH57"/>
    <mergeCell ref="AD58:AH59"/>
    <mergeCell ref="W50:AA51"/>
    <mergeCell ref="AK50:AO51"/>
    <mergeCell ref="B32:F33"/>
    <mergeCell ref="B36:F37"/>
    <mergeCell ref="B40:F41"/>
    <mergeCell ref="B44:F45"/>
    <mergeCell ref="B48:F49"/>
    <mergeCell ref="BF64:BJ65"/>
    <mergeCell ref="B2:F2"/>
    <mergeCell ref="BF2:BJ2"/>
    <mergeCell ref="BF44:BJ45"/>
    <mergeCell ref="BF48:BJ49"/>
    <mergeCell ref="BF52:BJ53"/>
    <mergeCell ref="BF56:BJ57"/>
    <mergeCell ref="BF60:BJ61"/>
    <mergeCell ref="BF24:BJ25"/>
    <mergeCell ref="BF28:BJ29"/>
    <mergeCell ref="BF32:BJ33"/>
    <mergeCell ref="BF36:BJ37"/>
    <mergeCell ref="BF40:BJ41"/>
    <mergeCell ref="BF4:BJ5"/>
    <mergeCell ref="BF8:BJ9"/>
    <mergeCell ref="BF12:BJ13"/>
  </mergeCells>
  <phoneticPr fontId="1" type="noConversion"/>
  <conditionalFormatting sqref="I6:BC6 I7:Z13 AK7:BC13 B4:F61 I14:BC63">
    <cfRule type="containsText" dxfId="86" priority="28" operator="containsText" text="[2]">
      <formula>NOT(ISERROR(SEARCH("[2]",B4)))</formula>
    </cfRule>
    <cfRule type="containsText" dxfId="85" priority="29" operator="containsText" text="[1]">
      <formula>NOT(ISERROR(SEARCH("[1]",B4)))</formula>
    </cfRule>
    <cfRule type="containsText" dxfId="84" priority="31" operator="containsText" text="2위">
      <formula>NOT(ISERROR(SEARCH("2위",B4)))</formula>
    </cfRule>
    <cfRule type="containsText" dxfId="83" priority="32" operator="containsText" text="추첨">
      <formula>NOT(ISERROR(SEARCH("추첨",B4)))</formula>
    </cfRule>
  </conditionalFormatting>
  <conditionalFormatting sqref="AA10:AJ13 AA7">
    <cfRule type="containsText" dxfId="82" priority="24" operator="containsText" text="[2]">
      <formula>NOT(ISERROR(SEARCH("[2]",AA7)))</formula>
    </cfRule>
    <cfRule type="containsText" dxfId="81" priority="25" operator="containsText" text="[1]">
      <formula>NOT(ISERROR(SEARCH("[1]",AA7)))</formula>
    </cfRule>
    <cfRule type="containsText" dxfId="80" priority="26" operator="containsText" text="2위">
      <formula>NOT(ISERROR(SEARCH("2위",AA7)))</formula>
    </cfRule>
    <cfRule type="containsText" dxfId="79" priority="27" operator="containsText" text="추첨">
      <formula>NOT(ISERROR(SEARCH("추첨",AA7)))</formula>
    </cfRule>
  </conditionalFormatting>
  <conditionalFormatting sqref="AA10:AJ13 AA7">
    <cfRule type="containsText" dxfId="78" priority="17" operator="containsText" text="관내부">
      <formula>NOT(ISERROR(SEARCH("관내부",AA7)))</formula>
    </cfRule>
    <cfRule type="containsText" dxfId="77" priority="18" operator="containsText" text="60대부">
      <formula>NOT(ISERROR(SEARCH("60대부",AA7)))</formula>
    </cfRule>
    <cfRule type="containsText" dxfId="76" priority="19" operator="containsText" text="50대부">
      <formula>NOT(ISERROR(SEARCH("50대부",AA7)))</formula>
    </cfRule>
    <cfRule type="containsText" dxfId="75" priority="20" operator="containsText" text="J7[4부]">
      <formula>NOT(ISERROR(SEARCH("J7[4부]",AA7)))</formula>
    </cfRule>
    <cfRule type="containsText" dxfId="74" priority="21" operator="containsText" text="J6[3부]">
      <formula>NOT(ISERROR(SEARCH("J6[3부]",AA7)))</formula>
    </cfRule>
    <cfRule type="containsText" dxfId="73" priority="22" operator="containsText" text="J5[2부]">
      <formula>NOT(ISERROR(SEARCH("J5[2부]",AA7)))</formula>
    </cfRule>
    <cfRule type="containsText" dxfId="72" priority="23" operator="containsText" text="J4[1부]">
      <formula>NOT(ISERROR(SEARCH("J4[1부]",AA7)))</formula>
    </cfRule>
  </conditionalFormatting>
  <conditionalFormatting sqref="B64:F65">
    <cfRule type="containsText" dxfId="71" priority="9" operator="containsText" text="[2]">
      <formula>NOT(ISERROR(SEARCH("[2]",B64)))</formula>
    </cfRule>
    <cfRule type="containsText" dxfId="70" priority="10" operator="containsText" text="[1]">
      <formula>NOT(ISERROR(SEARCH("[1]",B64)))</formula>
    </cfRule>
    <cfRule type="containsText" dxfId="69" priority="11" operator="containsText" text="2위">
      <formula>NOT(ISERROR(SEARCH("2위",B64)))</formula>
    </cfRule>
    <cfRule type="containsText" dxfId="68" priority="12" operator="containsText" text="추첨">
      <formula>NOT(ISERROR(SEARCH("추첨",B64)))</formula>
    </cfRule>
  </conditionalFormatting>
  <conditionalFormatting sqref="BF4:BJ61">
    <cfRule type="containsText" dxfId="67" priority="5" operator="containsText" text="[2]">
      <formula>NOT(ISERROR(SEARCH("[2]",BF4)))</formula>
    </cfRule>
    <cfRule type="containsText" dxfId="66" priority="6" operator="containsText" text="[1]">
      <formula>NOT(ISERROR(SEARCH("[1]",BF4)))</formula>
    </cfRule>
    <cfRule type="containsText" dxfId="65" priority="7" operator="containsText" text="2위">
      <formula>NOT(ISERROR(SEARCH("2위",BF4)))</formula>
    </cfRule>
    <cfRule type="containsText" dxfId="64" priority="8" operator="containsText" text="추첨">
      <formula>NOT(ISERROR(SEARCH("추첨",BF4)))</formula>
    </cfRule>
  </conditionalFormatting>
  <conditionalFormatting sqref="BF64:BJ65">
    <cfRule type="containsText" dxfId="63" priority="1" operator="containsText" text="[2]">
      <formula>NOT(ISERROR(SEARCH("[2]",BF64)))</formula>
    </cfRule>
    <cfRule type="containsText" dxfId="62" priority="2" operator="containsText" text="[1]">
      <formula>NOT(ISERROR(SEARCH("[1]",BF64)))</formula>
    </cfRule>
    <cfRule type="containsText" dxfId="61" priority="3" operator="containsText" text="2위">
      <formula>NOT(ISERROR(SEARCH("2위",BF64)))</formula>
    </cfRule>
    <cfRule type="containsText" dxfId="60" priority="4" operator="containsText" text="추첨">
      <formula>NOT(ISERROR(SEARCH("추첨",BF64)))</formula>
    </cfRule>
  </conditionalFormatting>
  <printOptions horizontalCentered="1" verticalCentered="1"/>
  <pageMargins left="0" right="0" top="0" bottom="0" header="0.31496062992125984" footer="0.31496062992125984"/>
  <pageSetup paperSize="9"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V35"/>
  <sheetViews>
    <sheetView showGridLines="0" zoomScale="55" zoomScaleNormal="55" workbookViewId="0">
      <selection activeCell="T10" sqref="T10"/>
    </sheetView>
  </sheetViews>
  <sheetFormatPr defaultColWidth="3.69921875" defaultRowHeight="24.75" customHeight="1"/>
  <cols>
    <col min="1" max="16384" width="3.69921875" style="39"/>
  </cols>
  <sheetData>
    <row r="2" spans="2:48" ht="24.75" customHeight="1">
      <c r="B2" s="406" t="s">
        <v>179</v>
      </c>
      <c r="C2" s="406"/>
      <c r="D2" s="406"/>
      <c r="E2" s="406"/>
      <c r="F2" s="406"/>
      <c r="I2" s="406" t="s">
        <v>83</v>
      </c>
      <c r="J2" s="406"/>
      <c r="K2" s="406"/>
      <c r="L2" s="406"/>
      <c r="M2" s="406"/>
      <c r="P2" s="406" t="s">
        <v>84</v>
      </c>
      <c r="Q2" s="406"/>
      <c r="R2" s="406"/>
      <c r="S2" s="406"/>
      <c r="T2" s="406"/>
      <c r="W2" s="406" t="s">
        <v>85</v>
      </c>
      <c r="X2" s="406"/>
      <c r="Y2" s="406"/>
      <c r="Z2" s="406"/>
      <c r="AA2" s="406"/>
      <c r="AD2" s="406" t="s">
        <v>84</v>
      </c>
      <c r="AE2" s="406"/>
      <c r="AF2" s="406"/>
      <c r="AG2" s="406"/>
      <c r="AH2" s="406"/>
      <c r="AK2" s="406" t="s">
        <v>83</v>
      </c>
      <c r="AL2" s="406"/>
      <c r="AM2" s="406"/>
      <c r="AN2" s="406"/>
      <c r="AO2" s="406"/>
      <c r="AR2" s="406" t="s">
        <v>179</v>
      </c>
      <c r="AS2" s="406"/>
      <c r="AT2" s="406"/>
      <c r="AU2" s="406"/>
      <c r="AV2" s="406"/>
    </row>
    <row r="6" spans="2:48" ht="24.75" customHeight="1">
      <c r="B6" s="399"/>
      <c r="C6" s="400"/>
      <c r="D6" s="400"/>
      <c r="E6" s="400"/>
      <c r="F6" s="401"/>
      <c r="AR6" s="399"/>
      <c r="AS6" s="400"/>
      <c r="AT6" s="400"/>
      <c r="AU6" s="400"/>
      <c r="AV6" s="401"/>
    </row>
    <row r="7" spans="2:48" ht="24.75" customHeight="1">
      <c r="B7" s="402"/>
      <c r="C7" s="403"/>
      <c r="D7" s="403"/>
      <c r="E7" s="403"/>
      <c r="F7" s="404"/>
      <c r="G7" s="66"/>
      <c r="T7" s="405" t="str">
        <f>'1.참가현황'!A80</f>
        <v>J7[4부]</v>
      </c>
      <c r="U7" s="405"/>
      <c r="V7" s="405"/>
      <c r="W7" s="405"/>
      <c r="X7" s="405"/>
      <c r="Y7" s="405"/>
      <c r="Z7" s="405"/>
      <c r="AA7" s="405"/>
      <c r="AB7" s="405"/>
      <c r="AC7" s="405"/>
      <c r="AQ7" s="69"/>
      <c r="AR7" s="402"/>
      <c r="AS7" s="403"/>
      <c r="AT7" s="403"/>
      <c r="AU7" s="403"/>
      <c r="AV7" s="404"/>
    </row>
    <row r="8" spans="2:48" ht="24.75" customHeight="1">
      <c r="G8" s="67"/>
      <c r="I8" s="399"/>
      <c r="J8" s="400"/>
      <c r="K8" s="400"/>
      <c r="L8" s="400"/>
      <c r="M8" s="401"/>
      <c r="T8" s="405"/>
      <c r="U8" s="405"/>
      <c r="V8" s="405"/>
      <c r="W8" s="405"/>
      <c r="X8" s="405"/>
      <c r="Y8" s="405"/>
      <c r="Z8" s="405"/>
      <c r="AA8" s="405"/>
      <c r="AB8" s="405"/>
      <c r="AC8" s="405"/>
      <c r="AK8" s="399"/>
      <c r="AL8" s="400"/>
      <c r="AM8" s="400"/>
      <c r="AN8" s="400"/>
      <c r="AO8" s="401"/>
      <c r="AQ8" s="70"/>
    </row>
    <row r="9" spans="2:48" ht="24.75" customHeight="1">
      <c r="G9" s="67"/>
      <c r="H9" s="69"/>
      <c r="I9" s="402"/>
      <c r="J9" s="403"/>
      <c r="K9" s="403"/>
      <c r="L9" s="403"/>
      <c r="M9" s="404"/>
      <c r="N9" s="93"/>
      <c r="T9" s="405"/>
      <c r="U9" s="405"/>
      <c r="V9" s="405"/>
      <c r="W9" s="405"/>
      <c r="X9" s="405"/>
      <c r="Y9" s="405"/>
      <c r="Z9" s="405"/>
      <c r="AA9" s="405"/>
      <c r="AB9" s="405"/>
      <c r="AC9" s="405"/>
      <c r="AJ9" s="69"/>
      <c r="AK9" s="402"/>
      <c r="AL9" s="403"/>
      <c r="AM9" s="403"/>
      <c r="AN9" s="403"/>
      <c r="AO9" s="404"/>
      <c r="AP9" s="69"/>
      <c r="AQ9" s="70"/>
    </row>
    <row r="10" spans="2:48" ht="24.75" customHeight="1">
      <c r="B10" s="399"/>
      <c r="C10" s="400"/>
      <c r="D10" s="400"/>
      <c r="E10" s="400"/>
      <c r="F10" s="401"/>
      <c r="G10" s="68"/>
      <c r="N10" s="94"/>
      <c r="AJ10" s="70"/>
      <c r="AQ10" s="71"/>
      <c r="AR10" s="399"/>
      <c r="AS10" s="400"/>
      <c r="AT10" s="400"/>
      <c r="AU10" s="400"/>
      <c r="AV10" s="401"/>
    </row>
    <row r="11" spans="2:48" ht="24.75" customHeight="1">
      <c r="B11" s="402"/>
      <c r="C11" s="403"/>
      <c r="D11" s="403"/>
      <c r="E11" s="403"/>
      <c r="F11" s="404"/>
      <c r="N11" s="94"/>
      <c r="AJ11" s="70"/>
      <c r="AR11" s="402"/>
      <c r="AS11" s="403"/>
      <c r="AT11" s="403"/>
      <c r="AU11" s="403"/>
      <c r="AV11" s="404"/>
    </row>
    <row r="12" spans="2:48" ht="24.75" customHeight="1">
      <c r="N12" s="94"/>
      <c r="P12" s="399"/>
      <c r="Q12" s="400"/>
      <c r="R12" s="400"/>
      <c r="S12" s="400"/>
      <c r="T12" s="401"/>
      <c r="AD12" s="399"/>
      <c r="AE12" s="400"/>
      <c r="AF12" s="400"/>
      <c r="AG12" s="400"/>
      <c r="AH12" s="401"/>
      <c r="AJ12" s="70"/>
    </row>
    <row r="13" spans="2:48" ht="24.75" customHeight="1">
      <c r="N13" s="67"/>
      <c r="O13" s="92"/>
      <c r="P13" s="402"/>
      <c r="Q13" s="403"/>
      <c r="R13" s="403"/>
      <c r="S13" s="403"/>
      <c r="T13" s="404"/>
      <c r="U13" s="66"/>
      <c r="AB13" s="67"/>
      <c r="AC13" s="91"/>
      <c r="AD13" s="402"/>
      <c r="AE13" s="403"/>
      <c r="AF13" s="403"/>
      <c r="AG13" s="403"/>
      <c r="AH13" s="404"/>
      <c r="AI13" s="95"/>
    </row>
    <row r="14" spans="2:48" ht="24.75" customHeight="1">
      <c r="B14" s="399"/>
      <c r="C14" s="400"/>
      <c r="D14" s="400"/>
      <c r="E14" s="400"/>
      <c r="F14" s="401"/>
      <c r="N14" s="67"/>
      <c r="U14" s="67"/>
      <c r="AB14" s="67"/>
      <c r="AI14" s="94"/>
      <c r="AR14" s="399"/>
      <c r="AS14" s="400"/>
      <c r="AT14" s="400"/>
      <c r="AU14" s="400"/>
      <c r="AV14" s="401"/>
    </row>
    <row r="15" spans="2:48" ht="24.75" customHeight="1">
      <c r="B15" s="402"/>
      <c r="C15" s="403"/>
      <c r="D15" s="403"/>
      <c r="E15" s="403"/>
      <c r="F15" s="404"/>
      <c r="G15" s="93"/>
      <c r="N15" s="67"/>
      <c r="U15" s="67"/>
      <c r="AB15" s="67"/>
      <c r="AI15" s="94"/>
      <c r="AP15" s="94"/>
      <c r="AQ15" s="91"/>
      <c r="AR15" s="402"/>
      <c r="AS15" s="403"/>
      <c r="AT15" s="403"/>
      <c r="AU15" s="403"/>
      <c r="AV15" s="404"/>
    </row>
    <row r="16" spans="2:48" ht="24.75" customHeight="1">
      <c r="G16" s="94"/>
      <c r="I16" s="399"/>
      <c r="J16" s="400"/>
      <c r="K16" s="400"/>
      <c r="L16" s="400"/>
      <c r="M16" s="401"/>
      <c r="N16" s="68"/>
      <c r="U16" s="67"/>
      <c r="AB16" s="67"/>
      <c r="AI16" s="94"/>
      <c r="AK16" s="399"/>
      <c r="AL16" s="400"/>
      <c r="AM16" s="400"/>
      <c r="AN16" s="400"/>
      <c r="AO16" s="401"/>
      <c r="AP16" s="96"/>
    </row>
    <row r="17" spans="2:48" ht="24.75" customHeight="1">
      <c r="G17" s="67"/>
      <c r="H17" s="92"/>
      <c r="I17" s="402"/>
      <c r="J17" s="403"/>
      <c r="K17" s="403"/>
      <c r="L17" s="403"/>
      <c r="M17" s="404"/>
      <c r="U17" s="67"/>
      <c r="AB17" s="67"/>
      <c r="AJ17" s="91"/>
      <c r="AK17" s="402"/>
      <c r="AL17" s="403"/>
      <c r="AM17" s="403"/>
      <c r="AN17" s="403"/>
      <c r="AO17" s="404"/>
      <c r="AP17" s="70"/>
      <c r="AQ17" s="70"/>
      <c r="AT17" s="88"/>
    </row>
    <row r="18" spans="2:48" ht="24.75" customHeight="1">
      <c r="B18" s="399"/>
      <c r="C18" s="400"/>
      <c r="D18" s="400"/>
      <c r="E18" s="400"/>
      <c r="F18" s="401"/>
      <c r="G18" s="68"/>
      <c r="U18" s="67"/>
      <c r="AB18" s="67"/>
      <c r="AQ18" s="71"/>
      <c r="AR18" s="399"/>
      <c r="AS18" s="400"/>
      <c r="AT18" s="400"/>
      <c r="AU18" s="400"/>
      <c r="AV18" s="401"/>
    </row>
    <row r="19" spans="2:48" ht="24.75" customHeight="1">
      <c r="B19" s="402"/>
      <c r="C19" s="403"/>
      <c r="D19" s="403"/>
      <c r="E19" s="403"/>
      <c r="F19" s="404"/>
      <c r="U19" s="67"/>
      <c r="AB19" s="67"/>
      <c r="AR19" s="402"/>
      <c r="AS19" s="403"/>
      <c r="AT19" s="403"/>
      <c r="AU19" s="403"/>
      <c r="AV19" s="404"/>
    </row>
    <row r="20" spans="2:48" ht="24.75" customHeight="1">
      <c r="U20" s="67"/>
      <c r="AB20" s="68"/>
    </row>
    <row r="21" spans="2:48" ht="24.75" customHeight="1">
      <c r="U21" s="94"/>
      <c r="V21" s="65"/>
      <c r="W21" s="65"/>
      <c r="X21" s="65"/>
      <c r="Y21" s="65"/>
      <c r="Z21" s="65"/>
      <c r="AA21" s="65"/>
      <c r="AB21" s="65"/>
      <c r="AC21" s="70"/>
    </row>
    <row r="22" spans="2:48" ht="24.75" customHeight="1">
      <c r="B22" s="399"/>
      <c r="C22" s="400"/>
      <c r="D22" s="400"/>
      <c r="E22" s="400"/>
      <c r="F22" s="401"/>
      <c r="U22" s="94"/>
      <c r="W22" s="399"/>
      <c r="X22" s="400"/>
      <c r="Y22" s="400"/>
      <c r="Z22" s="400"/>
      <c r="AA22" s="401"/>
      <c r="AC22" s="70"/>
      <c r="AR22" s="399"/>
      <c r="AS22" s="400"/>
      <c r="AT22" s="400"/>
      <c r="AU22" s="400"/>
      <c r="AV22" s="401"/>
    </row>
    <row r="23" spans="2:48" ht="24.75" customHeight="1">
      <c r="B23" s="402"/>
      <c r="C23" s="403"/>
      <c r="D23" s="403"/>
      <c r="E23" s="403"/>
      <c r="F23" s="404"/>
      <c r="G23" s="66"/>
      <c r="U23" s="94"/>
      <c r="W23" s="402"/>
      <c r="X23" s="403"/>
      <c r="Y23" s="403"/>
      <c r="Z23" s="403"/>
      <c r="AA23" s="404"/>
      <c r="AC23" s="70"/>
      <c r="AQ23" s="69"/>
      <c r="AR23" s="402"/>
      <c r="AS23" s="403"/>
      <c r="AT23" s="403"/>
      <c r="AU23" s="403"/>
      <c r="AV23" s="404"/>
    </row>
    <row r="24" spans="2:48" ht="24.75" customHeight="1">
      <c r="G24" s="67"/>
      <c r="I24" s="399"/>
      <c r="J24" s="400"/>
      <c r="K24" s="400"/>
      <c r="L24" s="400"/>
      <c r="M24" s="401"/>
      <c r="U24" s="94"/>
      <c r="AC24" s="70"/>
      <c r="AK24" s="399"/>
      <c r="AL24" s="400"/>
      <c r="AM24" s="400"/>
      <c r="AN24" s="400"/>
      <c r="AO24" s="401"/>
      <c r="AQ24" s="70"/>
    </row>
    <row r="25" spans="2:48" ht="24.75" customHeight="1">
      <c r="G25" s="94"/>
      <c r="H25" s="91"/>
      <c r="I25" s="402"/>
      <c r="J25" s="403"/>
      <c r="K25" s="403"/>
      <c r="L25" s="403"/>
      <c r="M25" s="404"/>
      <c r="N25" s="66"/>
      <c r="U25" s="94"/>
      <c r="AC25" s="70"/>
      <c r="AJ25" s="69"/>
      <c r="AK25" s="402"/>
      <c r="AL25" s="403"/>
      <c r="AM25" s="403"/>
      <c r="AN25" s="403"/>
      <c r="AO25" s="404"/>
      <c r="AP25" s="95"/>
    </row>
    <row r="26" spans="2:48" ht="24.75" customHeight="1">
      <c r="B26" s="399"/>
      <c r="C26" s="400"/>
      <c r="D26" s="400"/>
      <c r="E26" s="400"/>
      <c r="F26" s="401"/>
      <c r="G26" s="96"/>
      <c r="N26" s="67"/>
      <c r="U26" s="94"/>
      <c r="AC26" s="70"/>
      <c r="AJ26" s="70"/>
      <c r="AP26" s="94"/>
      <c r="AR26" s="399"/>
      <c r="AS26" s="400"/>
      <c r="AT26" s="400"/>
      <c r="AU26" s="400"/>
      <c r="AV26" s="401"/>
    </row>
    <row r="27" spans="2:48" ht="24.75" customHeight="1">
      <c r="B27" s="402"/>
      <c r="C27" s="403"/>
      <c r="D27" s="403"/>
      <c r="E27" s="403"/>
      <c r="F27" s="404"/>
      <c r="N27" s="67"/>
      <c r="U27" s="94"/>
      <c r="AC27" s="70"/>
      <c r="AJ27" s="70"/>
      <c r="AQ27" s="91"/>
      <c r="AR27" s="402"/>
      <c r="AS27" s="403"/>
      <c r="AT27" s="403"/>
      <c r="AU27" s="403"/>
      <c r="AV27" s="404"/>
    </row>
    <row r="28" spans="2:48" ht="24.75" customHeight="1">
      <c r="N28" s="67"/>
      <c r="P28" s="399"/>
      <c r="Q28" s="400"/>
      <c r="R28" s="400"/>
      <c r="S28" s="400"/>
      <c r="T28" s="401"/>
      <c r="U28" s="96"/>
      <c r="AC28" s="71"/>
      <c r="AD28" s="399"/>
      <c r="AE28" s="400"/>
      <c r="AF28" s="400"/>
      <c r="AG28" s="400"/>
      <c r="AH28" s="401"/>
      <c r="AJ28" s="70"/>
    </row>
    <row r="29" spans="2:48" ht="24.75" customHeight="1">
      <c r="N29" s="94"/>
      <c r="O29" s="91"/>
      <c r="P29" s="402"/>
      <c r="Q29" s="403"/>
      <c r="R29" s="403"/>
      <c r="S29" s="403"/>
      <c r="T29" s="404"/>
      <c r="AD29" s="402"/>
      <c r="AE29" s="403"/>
      <c r="AF29" s="403"/>
      <c r="AG29" s="403"/>
      <c r="AH29" s="404"/>
      <c r="AI29" s="95"/>
    </row>
    <row r="30" spans="2:48" ht="24.75" customHeight="1">
      <c r="B30" s="399"/>
      <c r="C30" s="400"/>
      <c r="D30" s="400"/>
      <c r="E30" s="400"/>
      <c r="F30" s="401"/>
      <c r="N30" s="94"/>
      <c r="AI30" s="94"/>
      <c r="AR30" s="399"/>
      <c r="AS30" s="400"/>
      <c r="AT30" s="400"/>
      <c r="AU30" s="400"/>
      <c r="AV30" s="401"/>
    </row>
    <row r="31" spans="2:48" ht="24.75" customHeight="1">
      <c r="B31" s="402"/>
      <c r="C31" s="403"/>
      <c r="D31" s="403"/>
      <c r="E31" s="403"/>
      <c r="F31" s="404"/>
      <c r="G31" s="66"/>
      <c r="N31" s="94"/>
      <c r="AI31" s="94"/>
      <c r="AQ31" s="69"/>
      <c r="AR31" s="402"/>
      <c r="AS31" s="403"/>
      <c r="AT31" s="403"/>
      <c r="AU31" s="403"/>
      <c r="AV31" s="404"/>
    </row>
    <row r="32" spans="2:48" ht="24.75" customHeight="1">
      <c r="G32" s="67"/>
      <c r="I32" s="399"/>
      <c r="J32" s="400"/>
      <c r="K32" s="400"/>
      <c r="L32" s="400"/>
      <c r="M32" s="401"/>
      <c r="N32" s="96"/>
      <c r="T32" s="39" t="s">
        <v>96</v>
      </c>
      <c r="W32" s="399"/>
      <c r="X32" s="400"/>
      <c r="Y32" s="400"/>
      <c r="Z32" s="400"/>
      <c r="AA32" s="401"/>
      <c r="AI32" s="94"/>
      <c r="AK32" s="399"/>
      <c r="AL32" s="400"/>
      <c r="AM32" s="400"/>
      <c r="AN32" s="400"/>
      <c r="AO32" s="401"/>
      <c r="AQ32" s="70"/>
    </row>
    <row r="33" spans="2:48" ht="24.75" customHeight="1">
      <c r="G33" s="94"/>
      <c r="H33" s="91"/>
      <c r="I33" s="402"/>
      <c r="J33" s="403"/>
      <c r="K33" s="403"/>
      <c r="L33" s="403"/>
      <c r="M33" s="404"/>
      <c r="W33" s="402"/>
      <c r="X33" s="403"/>
      <c r="Y33" s="403"/>
      <c r="Z33" s="403"/>
      <c r="AA33" s="404"/>
      <c r="AJ33" s="91"/>
      <c r="AK33" s="402"/>
      <c r="AL33" s="403"/>
      <c r="AM33" s="403"/>
      <c r="AN33" s="403"/>
      <c r="AO33" s="404"/>
      <c r="AP33" s="95"/>
    </row>
    <row r="34" spans="2:48" ht="24.75" customHeight="1">
      <c r="B34" s="399"/>
      <c r="C34" s="400"/>
      <c r="D34" s="400"/>
      <c r="E34" s="400"/>
      <c r="F34" s="401"/>
      <c r="G34" s="96"/>
      <c r="W34" s="399"/>
      <c r="X34" s="400"/>
      <c r="Y34" s="400"/>
      <c r="Z34" s="400"/>
      <c r="AA34" s="401"/>
      <c r="AP34" s="94"/>
      <c r="AR34" s="399"/>
      <c r="AS34" s="400"/>
      <c r="AT34" s="400"/>
      <c r="AU34" s="400"/>
      <c r="AV34" s="401"/>
    </row>
    <row r="35" spans="2:48" ht="24.75" customHeight="1">
      <c r="B35" s="402"/>
      <c r="C35" s="403"/>
      <c r="D35" s="403"/>
      <c r="E35" s="403"/>
      <c r="F35" s="404"/>
      <c r="W35" s="402"/>
      <c r="X35" s="403"/>
      <c r="Y35" s="403"/>
      <c r="Z35" s="403"/>
      <c r="AA35" s="404"/>
      <c r="AQ35" s="91"/>
      <c r="AR35" s="402"/>
      <c r="AS35" s="403"/>
      <c r="AT35" s="403"/>
      <c r="AU35" s="403"/>
      <c r="AV35" s="404"/>
    </row>
  </sheetData>
  <mergeCells count="39">
    <mergeCell ref="AR2:AV2"/>
    <mergeCell ref="B6:F7"/>
    <mergeCell ref="AR6:AV7"/>
    <mergeCell ref="T7:AC9"/>
    <mergeCell ref="I8:M9"/>
    <mergeCell ref="AK8:AO9"/>
    <mergeCell ref="B2:F2"/>
    <mergeCell ref="I2:M2"/>
    <mergeCell ref="P2:T2"/>
    <mergeCell ref="W2:AA2"/>
    <mergeCell ref="AD2:AH2"/>
    <mergeCell ref="AK2:AO2"/>
    <mergeCell ref="B10:F11"/>
    <mergeCell ref="AR10:AV11"/>
    <mergeCell ref="P12:T13"/>
    <mergeCell ref="AD12:AH13"/>
    <mergeCell ref="B14:F15"/>
    <mergeCell ref="AR14:AV15"/>
    <mergeCell ref="I16:M17"/>
    <mergeCell ref="AK16:AO17"/>
    <mergeCell ref="B18:F19"/>
    <mergeCell ref="AR18:AV19"/>
    <mergeCell ref="B22:F23"/>
    <mergeCell ref="W22:AA23"/>
    <mergeCell ref="AR22:AV23"/>
    <mergeCell ref="B34:F35"/>
    <mergeCell ref="W34:AA35"/>
    <mergeCell ref="AR34:AV35"/>
    <mergeCell ref="I24:M25"/>
    <mergeCell ref="AK24:AO25"/>
    <mergeCell ref="B26:F27"/>
    <mergeCell ref="AR26:AV27"/>
    <mergeCell ref="P28:T29"/>
    <mergeCell ref="AD28:AH29"/>
    <mergeCell ref="B30:F31"/>
    <mergeCell ref="AR30:AV31"/>
    <mergeCell ref="I32:M33"/>
    <mergeCell ref="W32:AA33"/>
    <mergeCell ref="AK32:AO33"/>
  </mergeCells>
  <phoneticPr fontId="1" type="noConversion"/>
  <conditionalFormatting sqref="B6:AV6 B10:AV35 B7:S9 AD7:AV9">
    <cfRule type="containsText" dxfId="59" priority="12" operator="containsText" text="[2]">
      <formula>NOT(ISERROR(SEARCH("[2]",B6)))</formula>
    </cfRule>
    <cfRule type="containsText" dxfId="58" priority="13" operator="containsText" text="[1]">
      <formula>NOT(ISERROR(SEARCH("[1]",B6)))</formula>
    </cfRule>
    <cfRule type="containsText" dxfId="57" priority="14" operator="containsText" text="2위">
      <formula>NOT(ISERROR(SEARCH("2위",B6)))</formula>
    </cfRule>
    <cfRule type="containsText" dxfId="56" priority="15" operator="containsText" text="추첨">
      <formula>NOT(ISERROR(SEARCH("추첨",B6)))</formula>
    </cfRule>
  </conditionalFormatting>
  <conditionalFormatting sqref="T7:AC9">
    <cfRule type="containsText" dxfId="55" priority="8" operator="containsText" text="[2]">
      <formula>NOT(ISERROR(SEARCH("[2]",T7)))</formula>
    </cfRule>
    <cfRule type="containsText" dxfId="54" priority="9" operator="containsText" text="[1]">
      <formula>NOT(ISERROR(SEARCH("[1]",T7)))</formula>
    </cfRule>
    <cfRule type="containsText" dxfId="53" priority="10" operator="containsText" text="2위">
      <formula>NOT(ISERROR(SEARCH("2위",T7)))</formula>
    </cfRule>
    <cfRule type="containsText" dxfId="52" priority="11" operator="containsText" text="추첨">
      <formula>NOT(ISERROR(SEARCH("추첨",T7)))</formula>
    </cfRule>
  </conditionalFormatting>
  <conditionalFormatting sqref="T7:AC9">
    <cfRule type="containsText" dxfId="51" priority="1" operator="containsText" text="관내부">
      <formula>NOT(ISERROR(SEARCH("관내부",T7)))</formula>
    </cfRule>
    <cfRule type="containsText" dxfId="50" priority="2" operator="containsText" text="60대부">
      <formula>NOT(ISERROR(SEARCH("60대부",T7)))</formula>
    </cfRule>
    <cfRule type="containsText" dxfId="49" priority="3" operator="containsText" text="50대부">
      <formula>NOT(ISERROR(SEARCH("50대부",T7)))</formula>
    </cfRule>
    <cfRule type="containsText" dxfId="48" priority="4" operator="containsText" text="J7[4부]">
      <formula>NOT(ISERROR(SEARCH("J7[4부]",T7)))</formula>
    </cfRule>
    <cfRule type="containsText" dxfId="47" priority="5" operator="containsText" text="J6[3부]">
      <formula>NOT(ISERROR(SEARCH("J6[3부]",T7)))</formula>
    </cfRule>
    <cfRule type="containsText" dxfId="46" priority="6" operator="containsText" text="J5[2부]">
      <formula>NOT(ISERROR(SEARCH("J5[2부]",T7)))</formula>
    </cfRule>
    <cfRule type="containsText" dxfId="45" priority="7" operator="containsText" text="J4[1부]">
      <formula>NOT(ISERROR(SEARCH("J4[1부]",T7)))</formula>
    </cfRule>
  </conditionalFormatting>
  <printOptions horizontalCentered="1" verticalCentered="1"/>
  <pageMargins left="0" right="0" top="0" bottom="0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19</vt:i4>
      </vt:variant>
      <vt:variant>
        <vt:lpstr>이름이 지정된 범위</vt:lpstr>
      </vt:variant>
      <vt:variant>
        <vt:i4>13</vt:i4>
      </vt:variant>
    </vt:vector>
  </HeadingPairs>
  <TitlesOfParts>
    <vt:vector size="32" baseType="lpstr">
      <vt:lpstr>1.참가현황</vt:lpstr>
      <vt:lpstr>2.참가현황(요약)</vt:lpstr>
      <vt:lpstr>3.조편성</vt:lpstr>
      <vt:lpstr>1일-경기진행표</vt:lpstr>
      <vt:lpstr>2일-경기진행표</vt:lpstr>
      <vt:lpstr>J4(1부)</vt:lpstr>
      <vt:lpstr>J5(2부)</vt:lpstr>
      <vt:lpstr>J6(3부)</vt:lpstr>
      <vt:lpstr>J7(4부)</vt:lpstr>
      <vt:lpstr>50대부</vt:lpstr>
      <vt:lpstr>60대부</vt:lpstr>
      <vt:lpstr>관내부</vt:lpstr>
      <vt:lpstr>경기결과</vt:lpstr>
      <vt:lpstr>입금계좌</vt:lpstr>
      <vt:lpstr>입금영수증</vt:lpstr>
      <vt:lpstr>심판상장</vt:lpstr>
      <vt:lpstr>선서문</vt:lpstr>
      <vt:lpstr>행사참석요인</vt:lpstr>
      <vt:lpstr>직인</vt:lpstr>
      <vt:lpstr>'1.참가현황'!Print_Area</vt:lpstr>
      <vt:lpstr>'3.조편성'!Print_Area</vt:lpstr>
      <vt:lpstr>'50대부'!Print_Area</vt:lpstr>
      <vt:lpstr>'60대부'!Print_Area</vt:lpstr>
      <vt:lpstr>'J4(1부)'!Print_Area</vt:lpstr>
      <vt:lpstr>'J5(2부)'!Print_Area</vt:lpstr>
      <vt:lpstr>'J6(3부)'!Print_Area</vt:lpstr>
      <vt:lpstr>'J7(4부)'!Print_Area</vt:lpstr>
      <vt:lpstr>관내부!Print_Area</vt:lpstr>
      <vt:lpstr>심판상장!Print_Area</vt:lpstr>
      <vt:lpstr>입금영수증!Print_Area</vt:lpstr>
      <vt:lpstr>행사참석요인!Print_Area</vt:lpstr>
      <vt:lpstr>'1.참가현황'!Print_Titles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2026-05-10T06:44:47Z</cp:lastPrinted>
  <dcterms:created xsi:type="dcterms:W3CDTF">2025-02-18T04:27:13Z</dcterms:created>
  <dcterms:modified xsi:type="dcterms:W3CDTF">2026-05-18T04:17:00Z</dcterms:modified>
</cp:coreProperties>
</file>