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xr:revisionPtr revIDLastSave="0" documentId="13_ncr:1_{5EB8BD73-35C5-42C3-BEB9-DE89A233C3E5}" xr6:coauthVersionLast="47" xr6:coauthVersionMax="47" xr10:uidLastSave="{00000000-0000-0000-0000-000000000000}"/>
  <bookViews>
    <workbookView xWindow="20370" yWindow="-120" windowWidth="29040" windowHeight="15840" tabRatio="807" xr2:uid="{00000000-000D-0000-FFFF-FFFF00000000}"/>
  </bookViews>
  <sheets>
    <sheet name="1.참가현황" sheetId="2" r:id="rId1"/>
    <sheet name="2.참가현황(요약)" sheetId="3" r:id="rId2"/>
    <sheet name="3.조편성" sheetId="4" r:id="rId3"/>
    <sheet name="경기진행표" sheetId="31" r:id="rId4"/>
    <sheet name="J4(1부)" sheetId="27" r:id="rId5"/>
    <sheet name="J5(2부)" sheetId="10" r:id="rId6"/>
    <sheet name="J6(3부)" sheetId="29" r:id="rId7"/>
    <sheet name="관내부" sheetId="30" r:id="rId8"/>
    <sheet name="경기결과" sheetId="9" r:id="rId9"/>
    <sheet name="입금계좌" sheetId="28" r:id="rId10"/>
    <sheet name="입금영수증" sheetId="18" r:id="rId11"/>
    <sheet name="심판상장" sheetId="20" r:id="rId12"/>
    <sheet name="선서문" sheetId="22" r:id="rId13"/>
    <sheet name="행사참석요인" sheetId="21" r:id="rId14"/>
    <sheet name="직인" sheetId="23" r:id="rId15"/>
  </sheets>
  <definedNames>
    <definedName name="_xlnm._FilterDatabase" localSheetId="0" hidden="1">'1.참가현황'!$A$7:$AC$66</definedName>
    <definedName name="_xlnm.Print_Area" localSheetId="0">'1.참가현황'!$A$1:$P$66</definedName>
    <definedName name="_xlnm.Print_Area" localSheetId="2">'3.조편성'!$A$1:$H$32</definedName>
    <definedName name="_xlnm.Print_Area" localSheetId="4">'J4(1부)'!#REF!</definedName>
    <definedName name="_xlnm.Print_Area" localSheetId="5">'J5(2부)'!$A$1:$AW$36</definedName>
    <definedName name="_xlnm.Print_Area" localSheetId="6">'J6(3부)'!$A$1:$AW$36</definedName>
    <definedName name="_xlnm.Print_Area" localSheetId="7">관내부!$A$1:$AW$36</definedName>
    <definedName name="_xlnm.Print_Area" localSheetId="11">심판상장!$A$1:$AA$19</definedName>
    <definedName name="_xlnm.Print_Area" localSheetId="10">입금영수증!$I$1:$I$15</definedName>
    <definedName name="_xlnm.Print_Area" localSheetId="13">행사참석요인!$A$1:$E$32</definedName>
    <definedName name="_xlnm.Print_Titles" localSheetId="0">'1.참가현황'!$6:$6</definedName>
  </definedNames>
  <calcPr calcId="181029"/>
</workbook>
</file>

<file path=xl/calcChain.xml><?xml version="1.0" encoding="utf-8"?>
<calcChain xmlns="http://schemas.openxmlformats.org/spreadsheetml/2006/main">
  <c r="E66" i="2" l="1"/>
  <c r="E65" i="2"/>
  <c r="E64" i="2"/>
  <c r="E63" i="2"/>
  <c r="E62" i="2"/>
  <c r="E61" i="2"/>
  <c r="E60" i="2"/>
  <c r="E59" i="2"/>
  <c r="E58" i="2"/>
  <c r="E57" i="2"/>
  <c r="E56" i="2"/>
  <c r="E55" i="2"/>
  <c r="G4" i="2"/>
  <c r="G3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S5" i="22"/>
  <c r="K7" i="18"/>
  <c r="I7" i="18"/>
  <c r="G7" i="18"/>
  <c r="E7" i="18"/>
  <c r="C7" i="18"/>
  <c r="A14" i="28"/>
  <c r="A10" i="28"/>
  <c r="A6" i="28"/>
  <c r="A3" i="28"/>
  <c r="C1" i="28"/>
  <c r="A15" i="9"/>
  <c r="G5" i="2" l="1"/>
  <c r="S12" i="20"/>
  <c r="J5" i="22"/>
  <c r="J16" i="20"/>
  <c r="S16" i="20" s="1"/>
  <c r="S13" i="20"/>
  <c r="J13" i="20"/>
  <c r="J11" i="20"/>
  <c r="S11" i="20" s="1"/>
  <c r="K3" i="20"/>
  <c r="T3" i="20" s="1"/>
  <c r="C6" i="18"/>
  <c r="E6" i="18" s="1"/>
  <c r="K6" i="18" s="1"/>
  <c r="I6" i="18"/>
  <c r="G6" i="18"/>
  <c r="A11" i="9" l="1"/>
  <c r="A7" i="9"/>
  <c r="A3" i="9"/>
  <c r="C1" i="9"/>
  <c r="T7" i="10"/>
  <c r="A1" i="4"/>
  <c r="A28" i="4"/>
  <c r="A19" i="4"/>
  <c r="A10" i="4"/>
  <c r="A3" i="4"/>
  <c r="D29" i="3"/>
  <c r="E29" i="3"/>
  <c r="J4" i="2"/>
  <c r="P3" i="2"/>
  <c r="M3" i="2"/>
  <c r="D30" i="3" l="1"/>
  <c r="D28" i="3"/>
  <c r="D27" i="3"/>
  <c r="D26" i="3"/>
  <c r="E25" i="3"/>
  <c r="D25" i="3"/>
  <c r="D24" i="3"/>
  <c r="D23" i="3"/>
  <c r="D22" i="3"/>
  <c r="D21" i="3"/>
  <c r="D20" i="3"/>
  <c r="D19" i="3"/>
  <c r="D18" i="3"/>
  <c r="E17" i="3"/>
  <c r="D17" i="3"/>
  <c r="D16" i="3"/>
  <c r="D15" i="3"/>
  <c r="D14" i="3"/>
  <c r="D13" i="3"/>
  <c r="E12" i="3"/>
  <c r="D12" i="3"/>
  <c r="D11" i="3"/>
  <c r="E10" i="3"/>
  <c r="D10" i="3"/>
  <c r="D9" i="3"/>
  <c r="E8" i="3"/>
  <c r="D8" i="3"/>
  <c r="D7" i="3"/>
  <c r="E6" i="3"/>
  <c r="E15" i="3"/>
  <c r="E30" i="3"/>
  <c r="E19" i="3"/>
  <c r="E24" i="3"/>
  <c r="E22" i="3"/>
  <c r="E7" i="3"/>
  <c r="E26" i="3"/>
  <c r="E23" i="3"/>
  <c r="D6" i="3"/>
  <c r="F4" i="2"/>
  <c r="F3" i="2"/>
  <c r="F5" i="2" l="1"/>
  <c r="E11" i="3"/>
  <c r="E27" i="3"/>
  <c r="E9" i="3"/>
  <c r="E21" i="3"/>
  <c r="E28" i="3"/>
  <c r="E13" i="3"/>
  <c r="E20" i="3"/>
  <c r="E14" i="3"/>
  <c r="E16" i="3"/>
  <c r="E18" i="3"/>
  <c r="C2" i="2"/>
  <c r="J3" i="2"/>
  <c r="D5" i="3" l="1"/>
  <c r="B3" i="2"/>
  <c r="E5" i="3" l="1"/>
  <c r="F29" i="3" s="1"/>
  <c r="F24" i="3" l="1"/>
  <c r="F6" i="3"/>
  <c r="F28" i="3"/>
  <c r="F19" i="3"/>
  <c r="F22" i="3"/>
  <c r="F14" i="3"/>
  <c r="F17" i="3"/>
  <c r="F27" i="3"/>
  <c r="F16" i="3"/>
  <c r="F9" i="3"/>
  <c r="F10" i="3"/>
  <c r="F20" i="3"/>
  <c r="F30" i="3"/>
  <c r="F26" i="3"/>
  <c r="F11" i="3"/>
  <c r="F18" i="3"/>
  <c r="F25" i="3"/>
  <c r="F15" i="3"/>
  <c r="F8" i="3"/>
  <c r="F23" i="3"/>
  <c r="F21" i="3"/>
  <c r="F7" i="3"/>
  <c r="F13" i="3"/>
  <c r="F12" i="3"/>
  <c r="F5" i="3" l="1"/>
</calcChain>
</file>

<file path=xl/sharedStrings.xml><?xml version="1.0" encoding="utf-8"?>
<sst xmlns="http://schemas.openxmlformats.org/spreadsheetml/2006/main" count="1911" uniqueCount="841">
  <si>
    <t>감독</t>
  </si>
  <si>
    <t>연락처</t>
  </si>
  <si>
    <t>라운드</t>
  </si>
  <si>
    <t>선수1</t>
  </si>
  <si>
    <t>선수2</t>
  </si>
  <si>
    <t>선수3</t>
  </si>
  <si>
    <t>선수4</t>
  </si>
  <si>
    <t>선수5</t>
  </si>
  <si>
    <t>선수6</t>
  </si>
  <si>
    <t>선수7</t>
  </si>
  <si>
    <t>1</t>
  </si>
  <si>
    <t>참가부서</t>
    <phoneticPr fontId="1" type="noConversion"/>
  </si>
  <si>
    <t>순번</t>
    <phoneticPr fontId="1" type="noConversion"/>
  </si>
  <si>
    <t>총참가</t>
    <phoneticPr fontId="1" type="noConversion"/>
  </si>
  <si>
    <t>팀   명</t>
    <phoneticPr fontId="1" type="noConversion"/>
  </si>
  <si>
    <t>참가비</t>
    <phoneticPr fontId="1" type="noConversion"/>
  </si>
  <si>
    <t>update</t>
    <phoneticPr fontId="1" type="noConversion"/>
  </si>
  <si>
    <t>광주</t>
  </si>
  <si>
    <t>나주</t>
  </si>
  <si>
    <t>목포</t>
  </si>
  <si>
    <t>순천</t>
  </si>
  <si>
    <t>여수</t>
  </si>
  <si>
    <t>영암</t>
  </si>
  <si>
    <t>장흥</t>
  </si>
  <si>
    <t>진도</t>
  </si>
  <si>
    <t>해남</t>
  </si>
  <si>
    <t>고흥</t>
  </si>
  <si>
    <t>무안</t>
  </si>
  <si>
    <t>완도</t>
  </si>
  <si>
    <t>장성</t>
  </si>
  <si>
    <t>화순</t>
  </si>
  <si>
    <t>광양</t>
  </si>
  <si>
    <t>영광</t>
  </si>
  <si>
    <t>보성</t>
  </si>
  <si>
    <t>신안군</t>
    <phoneticPr fontId="1" type="noConversion"/>
  </si>
  <si>
    <t>영광군</t>
    <phoneticPr fontId="1" type="noConversion"/>
  </si>
  <si>
    <t>함평군</t>
    <phoneticPr fontId="1" type="noConversion"/>
  </si>
  <si>
    <t>장성군</t>
    <phoneticPr fontId="1" type="noConversion"/>
  </si>
  <si>
    <t>담양군</t>
    <phoneticPr fontId="1" type="noConversion"/>
  </si>
  <si>
    <t>곡성군</t>
    <phoneticPr fontId="1" type="noConversion"/>
  </si>
  <si>
    <t>구례군</t>
    <phoneticPr fontId="1" type="noConversion"/>
  </si>
  <si>
    <t>광양시</t>
    <phoneticPr fontId="1" type="noConversion"/>
  </si>
  <si>
    <t>순천시</t>
    <phoneticPr fontId="1" type="noConversion"/>
  </si>
  <si>
    <t>화순군</t>
    <phoneticPr fontId="1" type="noConversion"/>
  </si>
  <si>
    <t>나주시</t>
    <phoneticPr fontId="1" type="noConversion"/>
  </si>
  <si>
    <t>무안군</t>
    <phoneticPr fontId="1" type="noConversion"/>
  </si>
  <si>
    <t>목포시</t>
    <phoneticPr fontId="1" type="noConversion"/>
  </si>
  <si>
    <t>영암군</t>
    <phoneticPr fontId="1" type="noConversion"/>
  </si>
  <si>
    <t>장흥군</t>
    <phoneticPr fontId="1" type="noConversion"/>
  </si>
  <si>
    <t>보성군</t>
    <phoneticPr fontId="1" type="noConversion"/>
  </si>
  <si>
    <t>여수시</t>
    <phoneticPr fontId="1" type="noConversion"/>
  </si>
  <si>
    <t>고흥군</t>
    <phoneticPr fontId="1" type="noConversion"/>
  </si>
  <si>
    <t>해남군</t>
    <phoneticPr fontId="1" type="noConversion"/>
  </si>
  <si>
    <t>강진군</t>
    <phoneticPr fontId="1" type="noConversion"/>
  </si>
  <si>
    <t>진도군</t>
    <phoneticPr fontId="1" type="noConversion"/>
  </si>
  <si>
    <t>완도군</t>
    <phoneticPr fontId="1" type="noConversion"/>
  </si>
  <si>
    <t>참가시군</t>
    <phoneticPr fontId="1" type="noConversion"/>
  </si>
  <si>
    <t>참가팀수</t>
    <phoneticPr fontId="1" type="noConversion"/>
  </si>
  <si>
    <t>NO</t>
    <phoneticPr fontId="1" type="noConversion"/>
  </si>
  <si>
    <t>강진</t>
  </si>
  <si>
    <t>곡성</t>
  </si>
  <si>
    <t>구례</t>
  </si>
  <si>
    <t>담양</t>
  </si>
  <si>
    <t>신안</t>
  </si>
  <si>
    <t>함평</t>
  </si>
  <si>
    <t>광주광역시</t>
    <phoneticPr fontId="1" type="noConversion"/>
  </si>
  <si>
    <t>합  계</t>
    <phoneticPr fontId="1" type="noConversion"/>
  </si>
  <si>
    <t>비 고</t>
    <phoneticPr fontId="1" type="noConversion"/>
  </si>
  <si>
    <t>참가인원
(명)</t>
    <phoneticPr fontId="1" type="noConversion"/>
  </si>
  <si>
    <t>1일차</t>
  </si>
  <si>
    <t>지역</t>
    <phoneticPr fontId="1" type="noConversion"/>
  </si>
  <si>
    <t>선수
인원</t>
    <phoneticPr fontId="1" type="noConversion"/>
  </si>
  <si>
    <t>1조</t>
  </si>
  <si>
    <t>2조</t>
  </si>
  <si>
    <t>3조</t>
  </si>
  <si>
    <t>4조</t>
  </si>
  <si>
    <t>2</t>
  </si>
  <si>
    <t>3</t>
  </si>
  <si>
    <t>5조</t>
  </si>
  <si>
    <t>6조</t>
  </si>
  <si>
    <t>7조</t>
  </si>
  <si>
    <t>비고</t>
    <phoneticPr fontId="1" type="noConversion"/>
  </si>
  <si>
    <t>순위</t>
    <phoneticPr fontId="1" type="noConversion"/>
  </si>
  <si>
    <t>1일차</t>
    <phoneticPr fontId="1" type="noConversion"/>
  </si>
  <si>
    <t>7 이창훈</t>
  </si>
  <si>
    <t>전남</t>
    <phoneticPr fontId="1" type="noConversion"/>
  </si>
  <si>
    <t>전남임원부</t>
    <phoneticPr fontId="1" type="noConversion"/>
  </si>
  <si>
    <t>8강</t>
    <phoneticPr fontId="1" type="noConversion"/>
  </si>
  <si>
    <t>4강</t>
    <phoneticPr fontId="1" type="noConversion"/>
  </si>
  <si>
    <t>결승</t>
    <phoneticPr fontId="1" type="noConversion"/>
  </si>
  <si>
    <t>전라북도</t>
    <phoneticPr fontId="1" type="noConversion"/>
  </si>
  <si>
    <t>영 수 인</t>
    <phoneticPr fontId="1" type="noConversion"/>
  </si>
  <si>
    <t>금액 : 일십만원(100,000원)</t>
    <phoneticPr fontId="1" type="noConversion"/>
  </si>
  <si>
    <t>영  수  증</t>
    <phoneticPr fontId="1" type="noConversion"/>
  </si>
  <si>
    <r>
      <t xml:space="preserve">  </t>
    </r>
    <r>
      <rPr>
        <b/>
        <u/>
        <sz val="36"/>
        <color indexed="8"/>
        <rFont val="맑은 고딕"/>
        <family val="3"/>
        <charset val="129"/>
        <scheme val="minor"/>
      </rPr>
      <t xml:space="preserve">                       </t>
    </r>
    <r>
      <rPr>
        <b/>
        <sz val="36"/>
        <color indexed="8"/>
        <rFont val="맑은 고딕"/>
        <family val="3"/>
        <charset val="129"/>
        <scheme val="minor"/>
      </rPr>
      <t>(인)</t>
    </r>
    <phoneticPr fontId="1" type="noConversion"/>
  </si>
  <si>
    <t>1위</t>
  </si>
  <si>
    <t>1위</t>
    <phoneticPr fontId="1" type="noConversion"/>
  </si>
  <si>
    <t>2위</t>
  </si>
  <si>
    <t>2위</t>
    <phoneticPr fontId="1" type="noConversion"/>
  </si>
  <si>
    <t>공동3위</t>
  </si>
  <si>
    <t>공동3위</t>
    <phoneticPr fontId="1" type="noConversion"/>
  </si>
  <si>
    <t>예금주</t>
    <phoneticPr fontId="1" type="noConversion"/>
  </si>
  <si>
    <t>개인상</t>
    <phoneticPr fontId="1" type="noConversion"/>
  </si>
  <si>
    <t>심판상</t>
    <phoneticPr fontId="1" type="noConversion"/>
  </si>
  <si>
    <t>최우수심판상</t>
    <phoneticPr fontId="1" type="noConversion"/>
  </si>
  <si>
    <t>우수심판(1명)</t>
    <phoneticPr fontId="1" type="noConversion"/>
  </si>
  <si>
    <t>이환철</t>
    <phoneticPr fontId="1" type="noConversion"/>
  </si>
  <si>
    <t>금액 : 일십이만원(120,000원)</t>
    <phoneticPr fontId="1" type="noConversion"/>
  </si>
  <si>
    <t>금액 : 일십오만원(150,000원)</t>
    <phoneticPr fontId="1" type="noConversion"/>
  </si>
  <si>
    <t>전라남도 족구협회 경기부</t>
    <phoneticPr fontId="1" type="noConversion"/>
  </si>
  <si>
    <t>참가접수비로 영수하였습니다</t>
    <phoneticPr fontId="1" type="noConversion"/>
  </si>
  <si>
    <t>J4</t>
    <phoneticPr fontId="1" type="noConversion"/>
  </si>
  <si>
    <t>[1부]</t>
    <phoneticPr fontId="1" type="noConversion"/>
  </si>
  <si>
    <t>J5</t>
    <phoneticPr fontId="1" type="noConversion"/>
  </si>
  <si>
    <t>[2부]</t>
    <phoneticPr fontId="1" type="noConversion"/>
  </si>
  <si>
    <t>J6</t>
    <phoneticPr fontId="1" type="noConversion"/>
  </si>
  <si>
    <t>[3부]</t>
    <phoneticPr fontId="1" type="noConversion"/>
  </si>
  <si>
    <t>J4[1부]</t>
    <phoneticPr fontId="1" type="noConversion"/>
  </si>
  <si>
    <t>J5[2부]</t>
    <phoneticPr fontId="1" type="noConversion"/>
  </si>
  <si>
    <t>J6[3부]</t>
    <phoneticPr fontId="1" type="noConversion"/>
  </si>
  <si>
    <t>전남</t>
    <phoneticPr fontId="16" type="noConversion"/>
  </si>
  <si>
    <t>상    장</t>
    <phoneticPr fontId="16" type="noConversion"/>
  </si>
  <si>
    <t>상    장</t>
  </si>
  <si>
    <t>최우수심판</t>
    <phoneticPr fontId="16" type="noConversion"/>
  </si>
  <si>
    <t>우수심판</t>
    <phoneticPr fontId="16" type="noConversion"/>
  </si>
  <si>
    <t>공인심판  3급</t>
    <phoneticPr fontId="16" type="noConversion"/>
  </si>
  <si>
    <t>공인심판 3급</t>
    <phoneticPr fontId="16" type="noConversion"/>
  </si>
  <si>
    <t xml:space="preserve"> 족구대회에서 상기와 같이 최우수심판으로 </t>
    <phoneticPr fontId="16" type="noConversion"/>
  </si>
  <si>
    <t>선정 되었기에 상장과 부상을 수여합니다.</t>
    <phoneticPr fontId="16" type="noConversion"/>
  </si>
  <si>
    <t>선     서</t>
    <phoneticPr fontId="1" type="noConversion"/>
  </si>
  <si>
    <t>개 회 사</t>
    <phoneticPr fontId="1" type="noConversion"/>
  </si>
  <si>
    <t xml:space="preserve"> 임하는 심판 일동은 경기규칙을 준수하여 </t>
    <phoneticPr fontId="1" type="noConversion"/>
  </si>
  <si>
    <t xml:space="preserve">임하는 선수 일동은 경기규칙을 준수하고 </t>
    <phoneticPr fontId="1" type="noConversion"/>
  </si>
  <si>
    <t>개회를 선언합니다</t>
    <phoneticPr fontId="1" type="noConversion"/>
  </si>
  <si>
    <t>공명정대하게 심판에 임할 것을</t>
    <phoneticPr fontId="1" type="noConversion"/>
  </si>
  <si>
    <t>심판판정을 존중하여 정정당당하게</t>
    <phoneticPr fontId="1" type="noConversion"/>
  </si>
  <si>
    <t>엄숙히 선 서 합니다</t>
    <phoneticPr fontId="1" type="noConversion"/>
  </si>
  <si>
    <t>경기에 임할 것을 엄숙히 선 서 합니다</t>
    <phoneticPr fontId="1" type="noConversion"/>
  </si>
  <si>
    <t xml:space="preserve">심판대표  </t>
    <phoneticPr fontId="1" type="noConversion"/>
  </si>
  <si>
    <t xml:space="preserve">선수대표 </t>
    <phoneticPr fontId="1" type="noConversion"/>
  </si>
  <si>
    <t>이미지 크기  12*3  (4:1 비율)</t>
    <phoneticPr fontId="1" type="noConversion"/>
  </si>
  <si>
    <t>순천시장</t>
    <phoneticPr fontId="1" type="noConversion"/>
  </si>
  <si>
    <r>
      <t xml:space="preserve">여수시장 </t>
    </r>
    <r>
      <rPr>
        <b/>
        <sz val="36"/>
        <color indexed="8"/>
        <rFont val="휴먼편지체"/>
        <family val="1"/>
        <charset val="129"/>
      </rPr>
      <t>정기명</t>
    </r>
    <phoneticPr fontId="1" type="noConversion"/>
  </si>
  <si>
    <t>성명</t>
    <phoneticPr fontId="1" type="noConversion"/>
  </si>
  <si>
    <t>직함</t>
    <phoneticPr fontId="1" type="noConversion"/>
  </si>
  <si>
    <t>족구협회</t>
    <phoneticPr fontId="1" type="noConversion"/>
  </si>
  <si>
    <t>족구협회</t>
  </si>
  <si>
    <t>이재형</t>
    <phoneticPr fontId="1" type="noConversion"/>
  </si>
  <si>
    <t>회장</t>
    <phoneticPr fontId="1" type="noConversion"/>
  </si>
  <si>
    <t>윤태성</t>
    <phoneticPr fontId="1" type="noConversion"/>
  </si>
  <si>
    <t>서건남</t>
    <phoneticPr fontId="1" type="noConversion"/>
  </si>
  <si>
    <t>김종석</t>
    <phoneticPr fontId="1" type="noConversion"/>
  </si>
  <si>
    <t>이광휴</t>
    <phoneticPr fontId="1" type="noConversion"/>
  </si>
  <si>
    <t>김범석</t>
    <phoneticPr fontId="1" type="noConversion"/>
  </si>
  <si>
    <t>정원창</t>
    <phoneticPr fontId="1" type="noConversion"/>
  </si>
  <si>
    <t>윤동현</t>
    <phoneticPr fontId="1" type="noConversion"/>
  </si>
  <si>
    <t>소속</t>
    <phoneticPr fontId="1" type="noConversion"/>
  </si>
  <si>
    <t>전라남도</t>
    <phoneticPr fontId="1" type="noConversion"/>
  </si>
  <si>
    <t>장유신</t>
    <phoneticPr fontId="1" type="noConversion"/>
  </si>
  <si>
    <t>전라남도</t>
  </si>
  <si>
    <t>이사</t>
    <phoneticPr fontId="1" type="noConversion"/>
  </si>
  <si>
    <t>신홍식</t>
    <phoneticPr fontId="1" type="noConversion"/>
  </si>
  <si>
    <t>수석부회장</t>
    <phoneticPr fontId="1" type="noConversion"/>
  </si>
  <si>
    <t>채남기</t>
    <phoneticPr fontId="1" type="noConversion"/>
  </si>
  <si>
    <t>정일구</t>
    <phoneticPr fontId="1" type="noConversion"/>
  </si>
  <si>
    <t>부회장</t>
    <phoneticPr fontId="1" type="noConversion"/>
  </si>
  <si>
    <t>신재석</t>
    <phoneticPr fontId="1" type="noConversion"/>
  </si>
  <si>
    <t>황선균</t>
    <phoneticPr fontId="1" type="noConversion"/>
  </si>
  <si>
    <t>임성열</t>
    <phoneticPr fontId="1" type="noConversion"/>
  </si>
  <si>
    <t>유호상</t>
    <phoneticPr fontId="1" type="noConversion"/>
  </si>
  <si>
    <t>남상민</t>
    <phoneticPr fontId="1" type="noConversion"/>
  </si>
  <si>
    <t>노호철</t>
    <phoneticPr fontId="1" type="noConversion"/>
  </si>
  <si>
    <t>장성킹덤</t>
  </si>
  <si>
    <t>80 이경훈</t>
  </si>
  <si>
    <t>은행</t>
    <phoneticPr fontId="1" type="noConversion"/>
  </si>
  <si>
    <t>계좌번호</t>
    <phoneticPr fontId="1" type="noConversion"/>
  </si>
  <si>
    <t>서명</t>
    <phoneticPr fontId="1" type="noConversion"/>
  </si>
  <si>
    <t>이상욱</t>
    <phoneticPr fontId="1" type="noConversion"/>
  </si>
  <si>
    <t>채영</t>
    <phoneticPr fontId="1" type="noConversion"/>
  </si>
  <si>
    <t>최승기</t>
    <phoneticPr fontId="1" type="noConversion"/>
  </si>
  <si>
    <t>이현승</t>
    <phoneticPr fontId="1" type="noConversion"/>
  </si>
  <si>
    <t>허범술</t>
    <phoneticPr fontId="1" type="noConversion"/>
  </si>
  <si>
    <t>송기청</t>
    <phoneticPr fontId="1" type="noConversion"/>
  </si>
  <si>
    <t>한정호</t>
    <phoneticPr fontId="1" type="noConversion"/>
  </si>
  <si>
    <t>이종식</t>
    <phoneticPr fontId="1" type="noConversion"/>
  </si>
  <si>
    <t>박래학</t>
    <phoneticPr fontId="1" type="noConversion"/>
  </si>
  <si>
    <t>김치호</t>
    <phoneticPr fontId="1" type="noConversion"/>
  </si>
  <si>
    <t>문민주</t>
    <phoneticPr fontId="1" type="noConversion"/>
  </si>
  <si>
    <t>경기부 수당으로 영수하였습니다</t>
    <phoneticPr fontId="1" type="noConversion"/>
  </si>
  <si>
    <t xml:space="preserve"> 족구대회에서 상기와 같이 우수심판으로 </t>
    <phoneticPr fontId="1" type="noConversion"/>
  </si>
  <si>
    <t>4 김지훈</t>
  </si>
  <si>
    <t>93 이동욱</t>
  </si>
  <si>
    <t>제16회 해남땅끝배 영.호남 초청 족구대회</t>
    <phoneticPr fontId="1" type="noConversion"/>
  </si>
  <si>
    <t>5월10일 1일차</t>
    <phoneticPr fontId="1" type="noConversion"/>
  </si>
  <si>
    <t>관내부</t>
    <phoneticPr fontId="1" type="noConversion"/>
  </si>
  <si>
    <t>해 남 군 족 구 협 회 장    윤  동  현</t>
    <phoneticPr fontId="1" type="noConversion"/>
  </si>
  <si>
    <t>상금</t>
    <phoneticPr fontId="1" type="noConversion"/>
  </si>
  <si>
    <t xml:space="preserve">상기 금액을 제16회 </t>
    <phoneticPr fontId="1" type="noConversion"/>
  </si>
  <si>
    <t>해남땅끝배 영.호남 초청 족구대회</t>
    <phoneticPr fontId="1" type="noConversion"/>
  </si>
  <si>
    <t>제2026-05-011</t>
    <phoneticPr fontId="1" type="noConversion"/>
  </si>
  <si>
    <t>제2026-05-012</t>
    <phoneticPr fontId="1" type="noConversion"/>
  </si>
  <si>
    <t>제2026-05-013</t>
    <phoneticPr fontId="1" type="noConversion"/>
  </si>
  <si>
    <t>위 사람은 제16회 해남땅끝배</t>
    <phoneticPr fontId="1" type="noConversion"/>
  </si>
  <si>
    <t>제16회 해남땅끝배 족구대회에</t>
    <phoneticPr fontId="1" type="noConversion"/>
  </si>
  <si>
    <t>40 최성식</t>
  </si>
  <si>
    <t>레전드태양</t>
  </si>
  <si>
    <t>전지윤</t>
  </si>
  <si>
    <t>010-8380-1825</t>
  </si>
  <si>
    <t>8 노현민</t>
  </si>
  <si>
    <t>26 최충일</t>
  </si>
  <si>
    <t>14 유태양</t>
  </si>
  <si>
    <t>99 강정구</t>
  </si>
  <si>
    <t>47 송호</t>
  </si>
  <si>
    <t>23 정현우</t>
  </si>
  <si>
    <t>레전드상근</t>
  </si>
  <si>
    <t>77 홍문기</t>
  </si>
  <si>
    <t>37 정승환</t>
  </si>
  <si>
    <t>63 최상근</t>
  </si>
  <si>
    <t>4 김판선</t>
  </si>
  <si>
    <t>21 김해영</t>
  </si>
  <si>
    <t>76 김종국</t>
  </si>
  <si>
    <t>22 이진경</t>
  </si>
  <si>
    <t>17 이현우</t>
  </si>
  <si>
    <t>83 박진철</t>
  </si>
  <si>
    <t>영암기찬</t>
  </si>
  <si>
    <t>순천OK원킬</t>
  </si>
  <si>
    <t>최영만</t>
  </si>
  <si>
    <t>010-8884-2322</t>
  </si>
  <si>
    <t>8 김민수</t>
  </si>
  <si>
    <t>9 한영석</t>
  </si>
  <si>
    <t>5 오세현</t>
  </si>
  <si>
    <t>82 차명철</t>
  </si>
  <si>
    <t>8 최홍석</t>
  </si>
  <si>
    <t>18 권우일</t>
  </si>
  <si>
    <t>1 임채균</t>
  </si>
  <si>
    <t>6 정인호</t>
  </si>
  <si>
    <t>완도장보고원근</t>
  </si>
  <si>
    <t>완도장보고민완</t>
  </si>
  <si>
    <t>최수연</t>
  </si>
  <si>
    <t>010-3117-9544</t>
  </si>
  <si>
    <t>77 임현진</t>
  </si>
  <si>
    <t>8 이상후</t>
  </si>
  <si>
    <t>119 서원근</t>
  </si>
  <si>
    <t>99 강성일</t>
  </si>
  <si>
    <t>12 이경택</t>
  </si>
  <si>
    <t>4 강민구</t>
  </si>
  <si>
    <t>3 이충재</t>
  </si>
  <si>
    <t>1 차민완</t>
  </si>
  <si>
    <t>5 이승욱</t>
  </si>
  <si>
    <t>영광태풍</t>
  </si>
  <si>
    <t>순천OK은규</t>
  </si>
  <si>
    <t>9 김태현</t>
  </si>
  <si>
    <t>23 김태성</t>
  </si>
  <si>
    <t>15 정건우</t>
  </si>
  <si>
    <t>3 이성덕</t>
  </si>
  <si>
    <t>54 황승연</t>
  </si>
  <si>
    <t>94 주병윤</t>
  </si>
  <si>
    <t>3 채남기</t>
  </si>
  <si>
    <t>2 이규연</t>
  </si>
  <si>
    <t>16 전재춘</t>
  </si>
  <si>
    <t>7 김성운</t>
  </si>
  <si>
    <t>10 신재석</t>
  </si>
  <si>
    <t>35 김기복</t>
  </si>
  <si>
    <t>15 박병석</t>
  </si>
  <si>
    <t>92 조은규</t>
  </si>
  <si>
    <t>2 주정문</t>
  </si>
  <si>
    <t>순천OK60</t>
  </si>
  <si>
    <t>문진희</t>
  </si>
  <si>
    <t>010-8327-4564</t>
  </si>
  <si>
    <t>21 차영호</t>
  </si>
  <si>
    <t>17 박래학</t>
  </si>
  <si>
    <t>1 김병용</t>
  </si>
  <si>
    <t>8 김범석</t>
  </si>
  <si>
    <t>64 라성수</t>
  </si>
  <si>
    <t>25 손재영</t>
  </si>
  <si>
    <t>3 주지신</t>
  </si>
  <si>
    <t>22 고재송</t>
  </si>
  <si>
    <t>65 홍종선</t>
  </si>
  <si>
    <t>순천시</t>
    <phoneticPr fontId="1" type="noConversion"/>
  </si>
  <si>
    <r>
      <t>합계</t>
    </r>
    <r>
      <rPr>
        <b/>
        <sz val="12"/>
        <color rgb="FFFF0000"/>
        <rFont val="맑은 고딕"/>
        <family val="3"/>
        <charset val="129"/>
        <scheme val="minor"/>
      </rPr>
      <t>[감독포함]</t>
    </r>
    <phoneticPr fontId="1" type="noConversion"/>
  </si>
  <si>
    <t>문기상</t>
  </si>
  <si>
    <t>010-7627-1221</t>
  </si>
  <si>
    <t>광주앗싸종일</t>
  </si>
  <si>
    <t>광주앗싸병국</t>
  </si>
  <si>
    <t>19 임재승</t>
  </si>
  <si>
    <t>9 김지웅</t>
  </si>
  <si>
    <t>1 안대성</t>
  </si>
  <si>
    <t>79 김명규</t>
  </si>
  <si>
    <t>14 최준철</t>
  </si>
  <si>
    <t>6 김형빈</t>
  </si>
  <si>
    <t>95 박시찬</t>
  </si>
  <si>
    <t>93 이대석</t>
  </si>
  <si>
    <t>7 신천일</t>
  </si>
  <si>
    <t>77 김성민</t>
  </si>
  <si>
    <t>13 서상영</t>
  </si>
  <si>
    <t>28 박종일</t>
  </si>
  <si>
    <t>3 이승진</t>
  </si>
  <si>
    <t>22 오형호</t>
  </si>
  <si>
    <t>5 박세형</t>
  </si>
  <si>
    <t>98 이준규</t>
  </si>
  <si>
    <t>12 고병국</t>
  </si>
  <si>
    <t>26 정동호</t>
  </si>
  <si>
    <t>영광퍼스트</t>
  </si>
  <si>
    <t>이훈</t>
  </si>
  <si>
    <t>010-8603-4600</t>
  </si>
  <si>
    <t>74 김성호</t>
  </si>
  <si>
    <t>4 봉준완</t>
  </si>
  <si>
    <t>18 신선호</t>
  </si>
  <si>
    <t>영광글로리</t>
  </si>
  <si>
    <t>75 최영진</t>
  </si>
  <si>
    <t>02 나종덕</t>
  </si>
  <si>
    <t>37 김윤홍</t>
  </si>
  <si>
    <t>15 박남율</t>
  </si>
  <si>
    <t>광주JC(A)</t>
  </si>
  <si>
    <t>광주JC(B)</t>
  </si>
  <si>
    <t>해남군민족구단</t>
  </si>
  <si>
    <t>여수JC</t>
  </si>
  <si>
    <t>빛가람길수</t>
  </si>
  <si>
    <t>빛가람신용</t>
  </si>
  <si>
    <t>광주히어로</t>
  </si>
  <si>
    <t>광주JC(C)</t>
  </si>
  <si>
    <t>진도군족구협회</t>
  </si>
  <si>
    <t>광주썬승현</t>
  </si>
  <si>
    <t>광주썬경식</t>
  </si>
  <si>
    <t>김민영</t>
  </si>
  <si>
    <t>010-7503-1829</t>
  </si>
  <si>
    <t>정진영</t>
  </si>
  <si>
    <t>010-4755-4806</t>
  </si>
  <si>
    <t>도현국</t>
  </si>
  <si>
    <t>010-3649-5241</t>
  </si>
  <si>
    <t>73 배양현</t>
  </si>
  <si>
    <t>2 강성우</t>
  </si>
  <si>
    <t>99 김현욱</t>
  </si>
  <si>
    <t>1 박금천</t>
  </si>
  <si>
    <t>8 양철민</t>
  </si>
  <si>
    <t>10 윤동현</t>
  </si>
  <si>
    <t>7 최재주</t>
  </si>
  <si>
    <t>17 조중현</t>
  </si>
  <si>
    <t>12 최용석</t>
  </si>
  <si>
    <t>9 박희수</t>
  </si>
  <si>
    <t>8 김민재</t>
  </si>
  <si>
    <t>99 박정일</t>
  </si>
  <si>
    <t>87 강석용</t>
  </si>
  <si>
    <t>61 정명기</t>
  </si>
  <si>
    <t>12 이길수</t>
  </si>
  <si>
    <t>99 안동현</t>
  </si>
  <si>
    <t>69 김정민</t>
  </si>
  <si>
    <t>10 이정빈</t>
  </si>
  <si>
    <t>83 강신용</t>
  </si>
  <si>
    <t>55 양선민</t>
  </si>
  <si>
    <t>1 정종원</t>
  </si>
  <si>
    <t>37 이철우</t>
  </si>
  <si>
    <t>18 이경이</t>
  </si>
  <si>
    <t>24 구본홍</t>
  </si>
  <si>
    <t>9 이동현</t>
  </si>
  <si>
    <t>14 백철욱</t>
  </si>
  <si>
    <t>10 주병준</t>
  </si>
  <si>
    <t>13 최윤영</t>
  </si>
  <si>
    <t>9 양희철</t>
  </si>
  <si>
    <t>15 박지원</t>
  </si>
  <si>
    <t>23 정윤현</t>
  </si>
  <si>
    <t>18 박건수</t>
  </si>
  <si>
    <t>15 김홍일</t>
  </si>
  <si>
    <t>15 김세준</t>
  </si>
  <si>
    <t>4 차규호</t>
  </si>
  <si>
    <t>7 강건강</t>
  </si>
  <si>
    <t>2 이환철</t>
  </si>
  <si>
    <t>3 김정철</t>
  </si>
  <si>
    <t>1 장덕주</t>
  </si>
  <si>
    <t>78 양동천</t>
  </si>
  <si>
    <t>26 이승현</t>
  </si>
  <si>
    <t>28 김현민</t>
  </si>
  <si>
    <t>88 김용주</t>
  </si>
  <si>
    <t>99 도상욱</t>
  </si>
  <si>
    <t>31 최경식</t>
  </si>
  <si>
    <t>나주시</t>
    <phoneticPr fontId="1" type="noConversion"/>
  </si>
  <si>
    <t>완도장보고하늘</t>
  </si>
  <si>
    <t>무안족구</t>
  </si>
  <si>
    <t>완도장보고문환</t>
  </si>
  <si>
    <t>고흥누리</t>
  </si>
  <si>
    <t>빛고을족구</t>
  </si>
  <si>
    <t>광주썬라이트</t>
  </si>
  <si>
    <t>이현승</t>
  </si>
  <si>
    <t>010-4623-3027</t>
  </si>
  <si>
    <t>9 강성봉</t>
  </si>
  <si>
    <t>2 이광헌</t>
  </si>
  <si>
    <t>31 김동영</t>
  </si>
  <si>
    <t>13 김성</t>
  </si>
  <si>
    <t>88 최종문</t>
  </si>
  <si>
    <t>17 조상현</t>
  </si>
  <si>
    <t>11 조성규</t>
  </si>
  <si>
    <t>9 정진우</t>
  </si>
  <si>
    <t>17 김민우</t>
  </si>
  <si>
    <t>777 추민수</t>
  </si>
  <si>
    <t>18 최하늘</t>
  </si>
  <si>
    <t>77 김요셉</t>
  </si>
  <si>
    <t>16 김행운</t>
  </si>
  <si>
    <t>28 이우근</t>
  </si>
  <si>
    <t>8 이지성</t>
  </si>
  <si>
    <t>83 박성필</t>
  </si>
  <si>
    <t>65 송인섭</t>
  </si>
  <si>
    <t>6 송대윤</t>
  </si>
  <si>
    <t>99 고유한</t>
  </si>
  <si>
    <t>7 김현중</t>
  </si>
  <si>
    <t>9 양준기</t>
  </si>
  <si>
    <t>5 유문환</t>
  </si>
  <si>
    <t>22 임대성</t>
  </si>
  <si>
    <t>115 최재영</t>
  </si>
  <si>
    <t>18 이길현</t>
  </si>
  <si>
    <t>1 김민재</t>
  </si>
  <si>
    <t>17 이재형</t>
  </si>
  <si>
    <t>7 박영민</t>
  </si>
  <si>
    <t>6 이진규</t>
  </si>
  <si>
    <t>99 곽규웅</t>
  </si>
  <si>
    <t>16 김완길</t>
  </si>
  <si>
    <t>17 문병종</t>
  </si>
  <si>
    <t>14 백만호</t>
  </si>
  <si>
    <t>24 유승준</t>
  </si>
  <si>
    <t>95 이민규</t>
  </si>
  <si>
    <t>43 진홍래</t>
  </si>
  <si>
    <t>55 김재현</t>
  </si>
  <si>
    <t>70 강현주</t>
  </si>
  <si>
    <t>17 김진</t>
  </si>
  <si>
    <t>16 김인곤</t>
  </si>
  <si>
    <t>해남군민족구단A</t>
  </si>
  <si>
    <t>완도장보고대명</t>
  </si>
  <si>
    <t>목포JC현우</t>
  </si>
  <si>
    <t>목포JC한석</t>
  </si>
  <si>
    <t>진도돌다리A</t>
  </si>
  <si>
    <t>진도돌다리B</t>
  </si>
  <si>
    <t>광주썬상준</t>
  </si>
  <si>
    <t>14 박지성</t>
  </si>
  <si>
    <t>12 박기현</t>
  </si>
  <si>
    <t>18 이진</t>
  </si>
  <si>
    <t>77 황인국</t>
  </si>
  <si>
    <t>3 정찬우</t>
  </si>
  <si>
    <t>30 박원민</t>
  </si>
  <si>
    <t>5 이인표</t>
  </si>
  <si>
    <t>99 조경식</t>
  </si>
  <si>
    <t>105 박대명</t>
  </si>
  <si>
    <t>30 김혜림</t>
  </si>
  <si>
    <t>99 김혁</t>
  </si>
  <si>
    <t>55 고건우</t>
  </si>
  <si>
    <t>17 김한석</t>
  </si>
  <si>
    <t>30 이규민</t>
  </si>
  <si>
    <t>16 문승배</t>
  </si>
  <si>
    <t>4 박이빈</t>
  </si>
  <si>
    <t>92 송민수</t>
  </si>
  <si>
    <t>34 송지훈</t>
  </si>
  <si>
    <t>44 이동찬</t>
  </si>
  <si>
    <t>13 김보람</t>
  </si>
  <si>
    <t>33 하필수</t>
  </si>
  <si>
    <t>8 조철환</t>
  </si>
  <si>
    <t>73 하상수</t>
  </si>
  <si>
    <t>10 허진</t>
  </si>
  <si>
    <t>22 이재종</t>
  </si>
  <si>
    <t>88 박석준</t>
  </si>
  <si>
    <t>97 최길정</t>
  </si>
  <si>
    <t>30 김삼용</t>
  </si>
  <si>
    <t>7 김남용</t>
  </si>
  <si>
    <t>5 오상현</t>
  </si>
  <si>
    <t>57 박성진</t>
  </si>
  <si>
    <t>3 허신우</t>
  </si>
  <si>
    <t>25 황대인</t>
  </si>
  <si>
    <t>77 서정우</t>
  </si>
  <si>
    <t>6 김윤태</t>
  </si>
  <si>
    <t>5 서웅진</t>
  </si>
  <si>
    <t>10 김동하</t>
  </si>
  <si>
    <t>19 김상준</t>
  </si>
  <si>
    <t>영암대불</t>
  </si>
  <si>
    <t>75 김수홍</t>
  </si>
  <si>
    <t>3 홍정우</t>
  </si>
  <si>
    <t>7 전창희</t>
  </si>
  <si>
    <t>6 김종우</t>
  </si>
  <si>
    <t>9 박현수</t>
  </si>
  <si>
    <t>22 장병춘</t>
  </si>
  <si>
    <t>8 이승남</t>
  </si>
  <si>
    <t>6 김평철</t>
  </si>
  <si>
    <t>97 김기문</t>
  </si>
  <si>
    <t>21 이광휴</t>
  </si>
  <si>
    <t>목포JC시용</t>
  </si>
  <si>
    <t>순천웰빙실버</t>
  </si>
  <si>
    <t>15 김정근</t>
  </si>
  <si>
    <t>4 김대국</t>
  </si>
  <si>
    <t>91 최시용</t>
  </si>
  <si>
    <t>84 문형두</t>
  </si>
  <si>
    <t>27 강진우</t>
  </si>
  <si>
    <t>111 오길록</t>
  </si>
  <si>
    <t>177 공경식</t>
  </si>
  <si>
    <t>10 박종삼</t>
  </si>
  <si>
    <t>38 정재호</t>
  </si>
  <si>
    <t>77 김종호</t>
  </si>
  <si>
    <t>광양에이스</t>
  </si>
  <si>
    <t>전남야차</t>
  </si>
  <si>
    <t>97 김훈</t>
  </si>
  <si>
    <t>3 양종원</t>
  </si>
  <si>
    <t>7 김진영</t>
  </si>
  <si>
    <t>92 하헌무</t>
  </si>
  <si>
    <t>77 박승우</t>
  </si>
  <si>
    <t>2 이종성</t>
  </si>
  <si>
    <t>6 김환석</t>
  </si>
  <si>
    <t>18 이기천</t>
  </si>
  <si>
    <t>33 이정민</t>
  </si>
  <si>
    <t>영암군</t>
    <phoneticPr fontId="1" type="noConversion"/>
  </si>
  <si>
    <t>장흥군</t>
    <phoneticPr fontId="1" type="noConversion"/>
  </si>
  <si>
    <t>나주족구대현</t>
  </si>
  <si>
    <t>목포JC종원</t>
  </si>
  <si>
    <t>박종원</t>
  </si>
  <si>
    <t>010-3160-2654</t>
  </si>
  <si>
    <t>84 김승화</t>
  </si>
  <si>
    <t>19 정진호</t>
  </si>
  <si>
    <t>1 변영배</t>
  </si>
  <si>
    <t>11 강승연</t>
  </si>
  <si>
    <t>93 오광택</t>
  </si>
  <si>
    <t>17 이상권</t>
  </si>
  <si>
    <t>45 김도현</t>
  </si>
  <si>
    <t>4 정승우</t>
  </si>
  <si>
    <t>44 김대현</t>
  </si>
  <si>
    <t>7 최건</t>
  </si>
  <si>
    <t>22 장휘훈</t>
  </si>
  <si>
    <t>55 신승원</t>
  </si>
  <si>
    <t>나주족구재근</t>
  </si>
  <si>
    <t>나주족구재영</t>
  </si>
  <si>
    <t>목포JC</t>
  </si>
  <si>
    <t>목포JC명철</t>
  </si>
  <si>
    <t>16 윤재근</t>
  </si>
  <si>
    <t>9 김한샘</t>
  </si>
  <si>
    <t>12 임주윤</t>
  </si>
  <si>
    <t>2 이지민</t>
  </si>
  <si>
    <t>18 서종근</t>
  </si>
  <si>
    <t>35 송광용</t>
  </si>
  <si>
    <t>7 서건남</t>
  </si>
  <si>
    <t>88 나재영</t>
  </si>
  <si>
    <t>10 김홍태</t>
  </si>
  <si>
    <t>1 박철민</t>
  </si>
  <si>
    <t>8 이세헌</t>
  </si>
  <si>
    <t>89 강명수</t>
  </si>
  <si>
    <t>2 김흥석</t>
  </si>
  <si>
    <t>38 김승운</t>
  </si>
  <si>
    <t>79 김승인</t>
  </si>
  <si>
    <t>44 문건우</t>
  </si>
  <si>
    <t>77 서명철</t>
  </si>
  <si>
    <t>78 윤영주</t>
  </si>
  <si>
    <t>11 최승기</t>
  </si>
  <si>
    <t>무안군</t>
    <phoneticPr fontId="1" type="noConversion"/>
  </si>
  <si>
    <t>순천시</t>
    <phoneticPr fontId="1" type="noConversion"/>
  </si>
  <si>
    <t>영광군</t>
    <phoneticPr fontId="1" type="noConversion"/>
  </si>
  <si>
    <t>해남군민족구단B</t>
  </si>
  <si>
    <t>26 진경진</t>
  </si>
  <si>
    <t>6 강양진</t>
  </si>
  <si>
    <t>4 박상석</t>
  </si>
  <si>
    <t>92 윤장현</t>
  </si>
  <si>
    <t>16 정정근</t>
    <phoneticPr fontId="1" type="noConversion"/>
  </si>
  <si>
    <t>파워40</t>
  </si>
  <si>
    <t/>
  </si>
  <si>
    <t>황양기</t>
  </si>
  <si>
    <t>010-8339-8925</t>
  </si>
  <si>
    <t>28 이범룡</t>
  </si>
  <si>
    <t>17 유성룡</t>
  </si>
  <si>
    <t>25 김수성</t>
  </si>
  <si>
    <t>93 김정기</t>
  </si>
  <si>
    <t>7 곽용진</t>
  </si>
  <si>
    <t>완도장보고신일</t>
  </si>
  <si>
    <t>110 김현윤</t>
  </si>
  <si>
    <t>23 이우석</t>
  </si>
  <si>
    <t>22 서신일</t>
  </si>
  <si>
    <t>115 임열</t>
  </si>
  <si>
    <t>20 임성열</t>
  </si>
  <si>
    <t>32 서예닮</t>
  </si>
  <si>
    <t>10 백동수</t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</si>
  <si>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</si>
  <si>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</si>
  <si>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</si>
  <si>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</si>
  <si>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제16회 해남땅끝배 영·호남 초청 족구대회 족구대회 게임진행현황</t>
  </si>
  <si>
    <t>구분</t>
    <phoneticPr fontId="16" type="noConversion"/>
  </si>
  <si>
    <t>01코트</t>
    <phoneticPr fontId="16" type="noConversion"/>
  </si>
  <si>
    <t>02코트</t>
    <phoneticPr fontId="16" type="noConversion"/>
  </si>
  <si>
    <t>03코트</t>
    <phoneticPr fontId="16" type="noConversion"/>
  </si>
  <si>
    <t>04코트</t>
    <phoneticPr fontId="16" type="noConversion"/>
  </si>
  <si>
    <t>05코트</t>
    <phoneticPr fontId="16" type="noConversion"/>
  </si>
  <si>
    <t>06코트</t>
    <phoneticPr fontId="16" type="noConversion"/>
  </si>
  <si>
    <t>07코트</t>
    <phoneticPr fontId="16" type="noConversion"/>
  </si>
  <si>
    <t>08코트</t>
    <phoneticPr fontId="16" type="noConversion"/>
  </si>
  <si>
    <t>09코트</t>
    <phoneticPr fontId="16" type="noConversion"/>
  </si>
  <si>
    <t>10코트</t>
    <phoneticPr fontId="16" type="noConversion"/>
  </si>
  <si>
    <t>11코트</t>
    <phoneticPr fontId="16" type="noConversion"/>
  </si>
  <si>
    <t>12코트</t>
    <phoneticPr fontId="16" type="noConversion"/>
  </si>
  <si>
    <t>01경기</t>
    <phoneticPr fontId="16" type="noConversion"/>
  </si>
  <si>
    <t>02경기</t>
    <phoneticPr fontId="16" type="noConversion"/>
  </si>
  <si>
    <t>03경기</t>
    <phoneticPr fontId="16" type="noConversion"/>
  </si>
  <si>
    <t>04경기</t>
    <phoneticPr fontId="16" type="noConversion"/>
  </si>
  <si>
    <t>05경기</t>
    <phoneticPr fontId="16" type="noConversion"/>
  </si>
  <si>
    <t>06경기</t>
    <phoneticPr fontId="16" type="noConversion"/>
  </si>
  <si>
    <t>07경기</t>
    <phoneticPr fontId="16" type="noConversion"/>
  </si>
  <si>
    <t>08경기</t>
    <phoneticPr fontId="16" type="noConversion"/>
  </si>
  <si>
    <t>09경기</t>
    <phoneticPr fontId="16" type="noConversion"/>
  </si>
  <si>
    <t>10경기</t>
    <phoneticPr fontId="16" type="noConversion"/>
  </si>
  <si>
    <t>14강</t>
    <phoneticPr fontId="1" type="noConversion"/>
  </si>
  <si>
    <t>12강</t>
    <phoneticPr fontId="1" type="noConversion"/>
  </si>
  <si>
    <t>정원창</t>
  </si>
  <si>
    <t>010-6337-2888</t>
  </si>
  <si>
    <t>9 우광현</t>
  </si>
  <si>
    <t>박기형</t>
  </si>
  <si>
    <t>010-9268-5735</t>
  </si>
  <si>
    <t>92 이승범</t>
  </si>
  <si>
    <t>이애진</t>
  </si>
  <si>
    <t>010-8534-7541</t>
  </si>
  <si>
    <t>9 김범용</t>
  </si>
  <si>
    <t>88 박경남</t>
  </si>
  <si>
    <t>●</t>
  </si>
  <si>
    <t>●</t>
    <phoneticPr fontId="1" type="noConversion"/>
  </si>
  <si>
    <t>순천OK60</t>
    <phoneticPr fontId="1" type="noConversion"/>
  </si>
  <si>
    <t>완도장보고신일</t>
    <phoneticPr fontId="1" type="noConversion"/>
  </si>
  <si>
    <t>순천웰빙</t>
    <phoneticPr fontId="1" type="noConversion"/>
  </si>
  <si>
    <t>완도신일</t>
    <phoneticPr fontId="1" type="noConversion"/>
  </si>
  <si>
    <t>광주JC(B)</t>
    <phoneticPr fontId="1" type="noConversion"/>
  </si>
  <si>
    <t>광주썬승현</t>
    <phoneticPr fontId="1" type="noConversion"/>
  </si>
  <si>
    <t>영광태풍</t>
    <phoneticPr fontId="1" type="noConversion"/>
  </si>
  <si>
    <t>목포JC</t>
    <phoneticPr fontId="1" type="noConversion"/>
  </si>
  <si>
    <t>무안족구</t>
    <phoneticPr fontId="1" type="noConversion"/>
  </si>
  <si>
    <t>빛고을족구</t>
    <phoneticPr fontId="1" type="noConversion"/>
  </si>
  <si>
    <t>영암대불</t>
    <phoneticPr fontId="1" type="noConversion"/>
  </si>
  <si>
    <t>광주썬경식</t>
    <phoneticPr fontId="1" type="noConversion"/>
  </si>
  <si>
    <t>광양에이스</t>
    <phoneticPr fontId="1" type="noConversion"/>
  </si>
  <si>
    <t>순번</t>
  </si>
  <si>
    <t>참가팀 명칭</t>
  </si>
  <si>
    <t>승</t>
  </si>
  <si>
    <t>승
2:0</t>
    <phoneticPr fontId="1" type="noConversion"/>
  </si>
  <si>
    <t>승
2:1</t>
    <phoneticPr fontId="1" type="noConversion"/>
  </si>
  <si>
    <t>패</t>
  </si>
  <si>
    <t>패
1:2</t>
    <phoneticPr fontId="1" type="noConversion"/>
  </si>
  <si>
    <t>패
0:2</t>
    <phoneticPr fontId="1" type="noConversion"/>
  </si>
  <si>
    <t>기권
수</t>
    <phoneticPr fontId="1" type="noConversion"/>
  </si>
  <si>
    <t>승점</t>
  </si>
  <si>
    <t>승 율</t>
  </si>
  <si>
    <t>세트</t>
  </si>
  <si>
    <t>포인트</t>
  </si>
  <si>
    <t>승자
승</t>
    <phoneticPr fontId="1" type="noConversion"/>
  </si>
  <si>
    <t>최종순위</t>
  </si>
  <si>
    <t>농협</t>
    <phoneticPr fontId="1" type="noConversion"/>
  </si>
  <si>
    <t>356-0498-2036-53</t>
    <phoneticPr fontId="1" type="noConversion"/>
  </si>
  <si>
    <t>이종성</t>
    <phoneticPr fontId="1" type="noConversion"/>
  </si>
  <si>
    <t>356-1507-4150-63</t>
    <phoneticPr fontId="1" type="noConversion"/>
  </si>
  <si>
    <t>한영석</t>
    <phoneticPr fontId="1" type="noConversion"/>
  </si>
  <si>
    <t>영암기찬</t>
    <phoneticPr fontId="1" type="noConversion"/>
  </si>
  <si>
    <t>전남야차</t>
    <phoneticPr fontId="1" type="noConversion"/>
  </si>
  <si>
    <t>카카오</t>
  </si>
  <si>
    <t>카카오</t>
    <phoneticPr fontId="1" type="noConversion"/>
  </si>
  <si>
    <t>3333-35-637-1407</t>
    <phoneticPr fontId="1" type="noConversion"/>
  </si>
  <si>
    <t>이상권</t>
    <phoneticPr fontId="1" type="noConversion"/>
  </si>
  <si>
    <t>우체국</t>
    <phoneticPr fontId="1" type="noConversion"/>
  </si>
  <si>
    <t>500-405-02-166524</t>
    <phoneticPr fontId="1" type="noConversion"/>
  </si>
  <si>
    <t>공인심판  2급</t>
    <phoneticPr fontId="16" type="noConversion"/>
  </si>
  <si>
    <t>정  영  환</t>
    <phoneticPr fontId="1" type="noConversion"/>
  </si>
  <si>
    <t>정  보  미</t>
    <phoneticPr fontId="1" type="noConversion"/>
  </si>
  <si>
    <t>김  민  자</t>
    <phoneticPr fontId="1" type="noConversion"/>
  </si>
  <si>
    <t>[1]영암대불</t>
    <phoneticPr fontId="1" type="noConversion"/>
  </si>
  <si>
    <t>[0]완도원근</t>
    <phoneticPr fontId="1" type="noConversion"/>
  </si>
  <si>
    <t>[0]해남군민</t>
    <phoneticPr fontId="1" type="noConversion"/>
  </si>
  <si>
    <t>[0]여수JC</t>
    <phoneticPr fontId="1" type="noConversion"/>
  </si>
  <si>
    <t>[0]광주JC(A)</t>
    <phoneticPr fontId="1" type="noConversion"/>
  </si>
  <si>
    <t>[1]나주대현</t>
    <phoneticPr fontId="1" type="noConversion"/>
  </si>
  <si>
    <t>[0]나주대현</t>
    <phoneticPr fontId="1" type="noConversion"/>
  </si>
  <si>
    <t>광주히어로[0]</t>
    <phoneticPr fontId="1" type="noConversion"/>
  </si>
  <si>
    <t>[0]영암대불</t>
    <phoneticPr fontId="1" type="noConversion"/>
  </si>
  <si>
    <t>광주썬경식[1]</t>
    <phoneticPr fontId="1" type="noConversion"/>
  </si>
  <si>
    <t>광주JC©[0]</t>
    <phoneticPr fontId="1" type="noConversion"/>
  </si>
  <si>
    <t>광양에이스[0]</t>
    <phoneticPr fontId="1" type="noConversion"/>
  </si>
  <si>
    <t>광주앗싸병국[1]</t>
    <phoneticPr fontId="1" type="noConversion"/>
  </si>
  <si>
    <t>광주앗싸병국[0]</t>
    <phoneticPr fontId="1" type="noConversion"/>
  </si>
  <si>
    <t>광주JC(B)[1]</t>
    <phoneticPr fontId="1" type="noConversion"/>
  </si>
  <si>
    <t>목포JC종원[0]</t>
    <phoneticPr fontId="1" type="noConversion"/>
  </si>
  <si>
    <t>[1]영광태풍</t>
    <phoneticPr fontId="1" type="noConversion"/>
  </si>
  <si>
    <t>[1]고흥누리</t>
    <phoneticPr fontId="1" type="noConversion"/>
  </si>
  <si>
    <t>[0]고흥누리</t>
    <phoneticPr fontId="1" type="noConversion"/>
  </si>
  <si>
    <t>[0]완도문환</t>
    <phoneticPr fontId="1" type="noConversion"/>
  </si>
  <si>
    <t>[1]목포JC</t>
    <phoneticPr fontId="1" type="noConversion"/>
  </si>
  <si>
    <t>[1]영광퍼스트</t>
    <phoneticPr fontId="1" type="noConversion"/>
  </si>
  <si>
    <t>[0]레전드태양</t>
    <phoneticPr fontId="1" type="noConversion"/>
  </si>
  <si>
    <t>[0]영광퍼스트</t>
    <phoneticPr fontId="1" type="noConversion"/>
  </si>
  <si>
    <t>무안족구[1]</t>
    <phoneticPr fontId="1" type="noConversion"/>
  </si>
  <si>
    <t>여수JC[0]</t>
    <phoneticPr fontId="1" type="noConversion"/>
  </si>
  <si>
    <t>여수JC[1]</t>
    <phoneticPr fontId="1" type="noConversion"/>
  </si>
  <si>
    <t>해남군민[0]</t>
    <phoneticPr fontId="1" type="noConversion"/>
  </si>
  <si>
    <t>광주썬라이트[0]</t>
    <phoneticPr fontId="1" type="noConversion"/>
  </si>
  <si>
    <t>나주족구재영[1]</t>
    <phoneticPr fontId="1" type="noConversion"/>
  </si>
  <si>
    <t>나주족구재영[0]</t>
    <phoneticPr fontId="1" type="noConversion"/>
  </si>
  <si>
    <t>[1]영광글로리</t>
    <phoneticPr fontId="1" type="noConversion"/>
  </si>
  <si>
    <t>[0]진도돌다리A</t>
    <phoneticPr fontId="1" type="noConversion"/>
  </si>
  <si>
    <t>[0]영광글로리</t>
    <phoneticPr fontId="1" type="noConversion"/>
  </si>
  <si>
    <t>[0]목포JC현우</t>
    <phoneticPr fontId="1" type="noConversion"/>
  </si>
  <si>
    <t>[0]진도족구</t>
    <phoneticPr fontId="1" type="noConversion"/>
  </si>
  <si>
    <t>[1]순천웰빙</t>
    <phoneticPr fontId="1" type="noConversion"/>
  </si>
  <si>
    <t>완도대명[0]</t>
    <phoneticPr fontId="1" type="noConversion"/>
  </si>
  <si>
    <t>광주썬상준[0]</t>
    <phoneticPr fontId="1" type="noConversion"/>
  </si>
  <si>
    <t>순천OK60[1]</t>
    <phoneticPr fontId="1" type="noConversion"/>
  </si>
  <si>
    <t>3333-14-1225395</t>
    <phoneticPr fontId="1" type="noConversion"/>
  </si>
  <si>
    <t>이대석</t>
    <phoneticPr fontId="1" type="noConversion"/>
  </si>
  <si>
    <t>완도신일[1]</t>
    <phoneticPr fontId="1" type="noConversion"/>
  </si>
  <si>
    <t>고흥누리[1]</t>
    <phoneticPr fontId="1" type="noConversion"/>
  </si>
  <si>
    <t>고흥누리[0]</t>
    <phoneticPr fontId="1" type="noConversion"/>
  </si>
  <si>
    <t>진도돌다리B[0]</t>
    <phoneticPr fontId="1" type="noConversion"/>
  </si>
  <si>
    <t>광주JC(B)[0]</t>
    <phoneticPr fontId="1" type="noConversion"/>
  </si>
  <si>
    <t>완도신일[0]</t>
    <phoneticPr fontId="1" type="noConversion"/>
  </si>
  <si>
    <t>[0]순천웰빙</t>
    <phoneticPr fontId="1" type="noConversion"/>
  </si>
  <si>
    <t>615-01356-049321</t>
    <phoneticPr fontId="1" type="noConversion"/>
  </si>
  <si>
    <t>순천웰빙실버</t>
    <phoneticPr fontId="1" type="noConversion"/>
  </si>
  <si>
    <t>오길록</t>
    <phoneticPr fontId="1" type="noConversion"/>
  </si>
  <si>
    <t>무안족구[0]</t>
    <phoneticPr fontId="1" type="noConversion"/>
  </si>
  <si>
    <t>3333-23-3938070</t>
    <phoneticPr fontId="1" type="noConversion"/>
  </si>
  <si>
    <t>이인배</t>
    <phoneticPr fontId="1" type="noConversion"/>
  </si>
  <si>
    <t>302-13505936-51</t>
    <phoneticPr fontId="1" type="noConversion"/>
  </si>
  <si>
    <t>이세헌</t>
    <phoneticPr fontId="1" type="noConversion"/>
  </si>
  <si>
    <t>[0]목포JC</t>
    <phoneticPr fontId="1" type="noConversion"/>
  </si>
  <si>
    <t>[2]광주썬승현</t>
    <phoneticPr fontId="1" type="noConversion"/>
  </si>
  <si>
    <t>토스뱅킹</t>
    <phoneticPr fontId="1" type="noConversion"/>
  </si>
  <si>
    <t>김종우</t>
    <phoneticPr fontId="1" type="noConversion"/>
  </si>
  <si>
    <t>1000-8829-5886</t>
    <phoneticPr fontId="1" type="noConversion"/>
  </si>
  <si>
    <t>신한은행</t>
  </si>
  <si>
    <t>신한은행</t>
    <phoneticPr fontId="1" type="noConversion"/>
  </si>
  <si>
    <t>110-368-212312</t>
  </si>
  <si>
    <t>110-368-212312</t>
    <phoneticPr fontId="1" type="noConversion"/>
  </si>
  <si>
    <t>김현민</t>
  </si>
  <si>
    <t>김현민</t>
    <phoneticPr fontId="1" type="noConversion"/>
  </si>
  <si>
    <t>[2]영광태풍</t>
    <phoneticPr fontId="1" type="noConversion"/>
  </si>
  <si>
    <t>3333-13-3626544</t>
    <phoneticPr fontId="1" type="noConversion"/>
  </si>
  <si>
    <t>정인호</t>
    <phoneticPr fontId="1" type="noConversion"/>
  </si>
  <si>
    <t>빛고을족구[2]</t>
    <phoneticPr fontId="1" type="noConversion"/>
  </si>
  <si>
    <t>3333-33-1073875</t>
    <phoneticPr fontId="1" type="noConversion"/>
  </si>
  <si>
    <t>최정규</t>
    <phoneticPr fontId="1" type="noConversion"/>
  </si>
  <si>
    <t>3333-36-7215149</t>
  </si>
  <si>
    <t>3333-36-7215149</t>
    <phoneticPr fontId="1" type="noConversion"/>
  </si>
  <si>
    <t>전재춘</t>
  </si>
  <si>
    <t>전재춘</t>
    <phoneticPr fontId="1" type="noConversion"/>
  </si>
  <si>
    <t>3위</t>
    <phoneticPr fontId="1" type="noConversion"/>
  </si>
  <si>
    <t>상장/상품</t>
  </si>
  <si>
    <t>상장/상품</t>
    <phoneticPr fontId="1" type="noConversion"/>
  </si>
  <si>
    <t>2급 정영환</t>
  </si>
  <si>
    <t>2급 정영환</t>
    <phoneticPr fontId="1" type="noConversion"/>
  </si>
  <si>
    <t>3급 정보미</t>
  </si>
  <si>
    <t>3급 정보미</t>
    <phoneticPr fontId="1" type="noConversion"/>
  </si>
  <si>
    <t>3급 김민자</t>
  </si>
  <si>
    <t>3급 김민자</t>
    <phoneticPr fontId="1" type="noConversion"/>
  </si>
  <si>
    <t>R J5[2부](예01-01)</t>
  </si>
  <si>
    <t>R J5[2부](예02-01)</t>
  </si>
  <si>
    <t>R J5[2부](예03-01)</t>
  </si>
  <si>
    <t>R J5[2부](예04-01)</t>
  </si>
  <si>
    <t>R J6[3부](예01-01)</t>
  </si>
  <si>
    <t>R J6[3부](예02-01)</t>
  </si>
  <si>
    <t>R J6[3부](예03-01)</t>
  </si>
  <si>
    <t>R J6[3부](예04-01)</t>
  </si>
  <si>
    <t>R 관내부(예01-01)</t>
  </si>
  <si>
    <t>R 관내부(예02-01)</t>
  </si>
  <si>
    <t>R 관내부(예03-01)</t>
  </si>
  <si>
    <t>R 관내부(예04-01)</t>
  </si>
  <si>
    <t>0</t>
  </si>
  <si>
    <t>R J5[2부](예01-02)</t>
  </si>
  <si>
    <t>R J5[2부](예02-02)</t>
  </si>
  <si>
    <t>R J5[2부](예03-02)</t>
  </si>
  <si>
    <t>R J5[2부](예04-02)</t>
  </si>
  <si>
    <t>R J6[3부](예01-02)</t>
  </si>
  <si>
    <t>R J6[3부](예02-02)</t>
  </si>
  <si>
    <t>R J6[3부](예03-02)</t>
  </si>
  <si>
    <t>R J6[3부](예04-02)</t>
  </si>
  <si>
    <t>R 관내부(예01-02)</t>
  </si>
  <si>
    <t>R 관내부(예02-02)</t>
  </si>
  <si>
    <t>R 관내부(예03-02)</t>
  </si>
  <si>
    <t>R 관내부(예04-02)</t>
  </si>
  <si>
    <t>R J5[2부](예01-03)</t>
  </si>
  <si>
    <t>R J5[2부](예02-03)</t>
  </si>
  <si>
    <t>R J5[2부](예03-03)</t>
  </si>
  <si>
    <t>R J5[2부](예04-03)</t>
  </si>
  <si>
    <t>R J6[3부](예01-03)</t>
  </si>
  <si>
    <t>R J6[3부](예02-03)</t>
  </si>
  <si>
    <t>R J6[3부](예03-03)</t>
  </si>
  <si>
    <t>R J6[3부](예04-03)</t>
  </si>
  <si>
    <t>R 관내부(예01-03)</t>
  </si>
  <si>
    <t>R 관내부(예02-03)</t>
  </si>
  <si>
    <t>R 관내부(예03-03)</t>
  </si>
  <si>
    <t>R 관내부(예04-03)</t>
  </si>
  <si>
    <t>R J5[2부](예05-01)</t>
  </si>
  <si>
    <t>R J5[2부](예06-01)</t>
  </si>
  <si>
    <t>R J4[1부](예풀-01)</t>
  </si>
  <si>
    <t>R J4[1부](예풀-02)</t>
  </si>
  <si>
    <t>R J5[2부](예07-01)</t>
  </si>
  <si>
    <t>R J6[3부](예05-01)</t>
  </si>
  <si>
    <t>R J6[3부](예06-01)</t>
  </si>
  <si>
    <t>R 관내부(예05-01)</t>
  </si>
  <si>
    <t>R 관내부(예06-01)</t>
  </si>
  <si>
    <t>R J5[2부](본16-02)</t>
  </si>
  <si>
    <t>R J5[2부](본16-03)</t>
  </si>
  <si>
    <t>R J5[2부](예05-02)</t>
  </si>
  <si>
    <t>R J5[2부](예06-02)</t>
  </si>
  <si>
    <t>R J4[1부](예풀-03)</t>
  </si>
  <si>
    <t>R J4[1부](예풀-04)</t>
  </si>
  <si>
    <t>R J6[3부](예05-02)</t>
  </si>
  <si>
    <t>R 관내부(예05-02)</t>
  </si>
  <si>
    <t>R J5[2부](본16-04)</t>
  </si>
  <si>
    <t>R J5[2부](본16-06)</t>
  </si>
  <si>
    <t>R J5[2부](예05-03)</t>
  </si>
  <si>
    <t>R J5[2부](예06-03)</t>
  </si>
  <si>
    <t>R J4[1부](예풀-05)</t>
  </si>
  <si>
    <t>R J4[1부](예풀-06)</t>
  </si>
  <si>
    <t>R J6[3부](예05-03)</t>
  </si>
  <si>
    <t>R 관내부(예05-03)</t>
  </si>
  <si>
    <t>R J5[2부](본16-07)</t>
  </si>
  <si>
    <t>R J5[2부](본16-08)</t>
  </si>
  <si>
    <t>R J5[2부](본08-01)</t>
  </si>
  <si>
    <t>R J5[2부](본08-02)</t>
  </si>
  <si>
    <t>R J4[1부](예풀-07)</t>
  </si>
  <si>
    <t>R J4[1부](예풀-08)</t>
  </si>
  <si>
    <t>R J6[3부](본16-02)</t>
  </si>
  <si>
    <t>R J6[3부](본16-04)</t>
  </si>
  <si>
    <t>R J6[3부](본16-06)</t>
  </si>
  <si>
    <t>R J6[3부](본16-08)</t>
  </si>
  <si>
    <t>R 관내부(본16-02)</t>
  </si>
  <si>
    <t>R 관내부(본16-04)</t>
  </si>
  <si>
    <t>R 관내부(본16-06)</t>
  </si>
  <si>
    <t>R 관내부(본16-08)</t>
  </si>
  <si>
    <t>R J5[2부](본08-03)</t>
  </si>
  <si>
    <t>R J5[2부](본08-04)</t>
  </si>
  <si>
    <t>R J4[1부](예풀-09)</t>
  </si>
  <si>
    <t>R J4[1부](예풀-10)</t>
  </si>
  <si>
    <t>R J6[3부](본08-01)</t>
  </si>
  <si>
    <t>R J6[3부](본08-02)</t>
  </si>
  <si>
    <t>R J6[3부](본08-03)</t>
  </si>
  <si>
    <t>R J6[3부](본08-04)</t>
  </si>
  <si>
    <t>R 관내부(본08-01)</t>
  </si>
  <si>
    <t>R 관내부(본08-02)</t>
  </si>
  <si>
    <t>R 관내부(본08-03)</t>
  </si>
  <si>
    <t>R 관내부(본08-04)</t>
  </si>
  <si>
    <t>R J5[2부](본04-01)</t>
  </si>
  <si>
    <t>R J5[2부](본04-02)</t>
  </si>
  <si>
    <t>R J6[3부](본04-01)</t>
  </si>
  <si>
    <t>R J6[3부](본04-02)</t>
  </si>
  <si>
    <t>R 관내부(본04-01)</t>
  </si>
  <si>
    <t>R 관내부(본04-02)</t>
  </si>
  <si>
    <t>R J5[2부]-결승경기</t>
  </si>
  <si>
    <t>R J6[3부]-결승경기</t>
  </si>
  <si>
    <t>R 관내부-결승경기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</si>
</sst>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#&quot;팀&quot;"/>
    <numFmt numFmtId="177" formatCode="###,###&quot;명&quot;"/>
    <numFmt numFmtId="178" formatCode="0.0%"/>
    <numFmt numFmtId="179" formatCode="mm&quot;월&quot;\ dd&quot;일&quot;"/>
    <numFmt numFmtId="180" formatCode="yyyy&quot;년&quot;\ m&quot;월&quot;\ d&quot;일&quot;;@"/>
    <numFmt numFmtId="181" formatCode="#,##0_ ;[Red]\-#,##0\ "/>
  </numFmts>
  <fonts count="51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24"/>
      <color indexed="8"/>
      <name val="HY견고딕"/>
      <family val="1"/>
      <charset val="129"/>
    </font>
    <font>
      <b/>
      <sz val="11"/>
      <color theme="0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indexed="8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indexed="8"/>
      <name val="맑은 고딕"/>
      <family val="2"/>
      <scheme val="minor"/>
    </font>
    <font>
      <sz val="12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14"/>
      <color indexed="8"/>
      <name val="맑은 고딕"/>
      <family val="2"/>
      <scheme val="minor"/>
    </font>
    <font>
      <sz val="8"/>
      <name val="맑은 고딕"/>
      <family val="3"/>
      <charset val="129"/>
    </font>
    <font>
      <b/>
      <sz val="20"/>
      <color indexed="8"/>
      <name val="맑은 고딕"/>
      <family val="3"/>
      <charset val="129"/>
      <scheme val="minor"/>
    </font>
    <font>
      <b/>
      <sz val="28"/>
      <color indexed="8"/>
      <name val="맑은 고딕"/>
      <family val="3"/>
      <charset val="129"/>
      <scheme val="minor"/>
    </font>
    <font>
      <b/>
      <sz val="36"/>
      <color indexed="8"/>
      <name val="맑은 고딕"/>
      <family val="3"/>
      <charset val="129"/>
      <scheme val="minor"/>
    </font>
    <font>
      <b/>
      <u/>
      <sz val="36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sz val="14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sz val="28"/>
      <color theme="1"/>
      <name val="맑은 고딕"/>
      <family val="3"/>
      <charset val="129"/>
      <scheme val="minor"/>
    </font>
    <font>
      <b/>
      <sz val="36"/>
      <color theme="1"/>
      <name val="HY견명조"/>
      <family val="1"/>
      <charset val="129"/>
    </font>
    <font>
      <b/>
      <sz val="26"/>
      <color rgb="FFFF0000"/>
      <name val="HY견명조"/>
      <family val="1"/>
      <charset val="129"/>
    </font>
    <font>
      <sz val="11"/>
      <color theme="1"/>
      <name val="HY견명조"/>
      <family val="1"/>
      <charset val="129"/>
    </font>
    <font>
      <b/>
      <sz val="16"/>
      <color theme="1"/>
      <name val="HY견명조"/>
      <family val="1"/>
      <charset val="129"/>
    </font>
    <font>
      <b/>
      <sz val="20"/>
      <color theme="1"/>
      <name val="HY견명조"/>
      <family val="1"/>
      <charset val="129"/>
    </font>
    <font>
      <sz val="18"/>
      <color theme="1"/>
      <name val="HY견명조"/>
      <family val="1"/>
      <charset val="129"/>
    </font>
    <font>
      <sz val="28"/>
      <color theme="1"/>
      <name val="HY견명조"/>
      <family val="1"/>
      <charset val="129"/>
    </font>
    <font>
      <b/>
      <sz val="26"/>
      <color theme="1"/>
      <name val="맑은 고딕"/>
      <family val="3"/>
      <charset val="129"/>
      <scheme val="minor"/>
    </font>
    <font>
      <sz val="22"/>
      <color indexed="8"/>
      <name val="맑은 고딕"/>
      <family val="3"/>
      <charset val="129"/>
      <scheme val="minor"/>
    </font>
    <font>
      <b/>
      <sz val="22"/>
      <color indexed="8"/>
      <name val="맑은 고딕"/>
      <family val="3"/>
      <charset val="129"/>
      <scheme val="minor"/>
    </font>
    <font>
      <sz val="28"/>
      <color indexed="8"/>
      <name val="HY견고딕"/>
      <family val="1"/>
      <charset val="129"/>
    </font>
    <font>
      <b/>
      <sz val="36"/>
      <color indexed="8"/>
      <name val="휴먼편지체"/>
      <family val="1"/>
      <charset val="129"/>
    </font>
    <font>
      <sz val="28"/>
      <color indexed="8"/>
      <name val="한컴 훈민정음 가로쓰기"/>
      <family val="3"/>
      <charset val="129"/>
    </font>
    <font>
      <b/>
      <sz val="18"/>
      <color rgb="FFFF0000"/>
      <name val="맑은 고딕"/>
      <family val="3"/>
      <charset val="129"/>
      <scheme val="minor"/>
    </font>
    <font>
      <sz val="20"/>
      <color theme="1"/>
      <name val="HY견명조"/>
      <family val="1"/>
      <charset val="129"/>
    </font>
    <font>
      <sz val="20"/>
      <color indexed="8"/>
      <name val="맑은 고딕"/>
      <family val="2"/>
      <scheme val="minor"/>
    </font>
    <font>
      <b/>
      <sz val="18"/>
      <color indexed="8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66FF"/>
        </stop>
      </gradientFill>
    </fill>
    <fill>
      <patternFill patternType="solid">
        <fgColor theme="3" tint="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7A536"/>
        <bgColor indexed="64"/>
      </patternFill>
    </fill>
    <fill>
      <patternFill patternType="solid">
        <fgColor rgb="FF4DA02C"/>
        <bgColor indexed="64"/>
      </patternFill>
    </fill>
    <fill>
      <patternFill patternType="solid">
        <fgColor rgb="FF31E81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B99F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7" borderId="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22" fontId="0" fillId="0" borderId="0" xfId="0" applyNumberFormat="1" applyAlignment="1">
      <alignment horizontal="centerContinuous" vertical="center"/>
    </xf>
    <xf numFmtId="22" fontId="3" fillId="11" borderId="0" xfId="0" applyNumberFormat="1" applyFont="1" applyFill="1" applyAlignment="1">
      <alignment horizontal="left" vertical="center"/>
    </xf>
    <xf numFmtId="0" fontId="7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0" fillId="0" borderId="7" xfId="1" applyNumberFormat="1" applyFont="1" applyBorder="1" applyAlignment="1">
      <alignment horizontal="center" vertical="center"/>
    </xf>
    <xf numFmtId="178" fontId="0" fillId="0" borderId="3" xfId="1" applyNumberFormat="1" applyFont="1" applyBorder="1" applyAlignment="1">
      <alignment horizontal="center" vertical="center"/>
    </xf>
    <xf numFmtId="9" fontId="7" fillId="8" borderId="1" xfId="1" applyFont="1" applyFill="1" applyBorder="1" applyAlignment="1">
      <alignment horizontal="center" vertical="center"/>
    </xf>
    <xf numFmtId="179" fontId="0" fillId="0" borderId="0" xfId="0" quotePrefix="1" applyNumberFormat="1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horizontal="center" vertical="center"/>
    </xf>
    <xf numFmtId="22" fontId="3" fillId="11" borderId="0" xfId="0" applyNumberFormat="1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178" fontId="0" fillId="7" borderId="3" xfId="1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178" fontId="0" fillId="12" borderId="4" xfId="1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0" fillId="9" borderId="45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14" fillId="4" borderId="9" xfId="0" applyFont="1" applyFill="1" applyBorder="1" applyAlignment="1">
      <alignment horizontal="left" vertical="center"/>
    </xf>
    <xf numFmtId="0" fontId="14" fillId="8" borderId="12" xfId="0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4" fillId="14" borderId="11" xfId="0" applyFont="1" applyFill="1" applyBorder="1" applyAlignment="1">
      <alignment horizontal="left" vertical="center"/>
    </xf>
    <xf numFmtId="0" fontId="14" fillId="7" borderId="12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9" borderId="9" xfId="0" applyFont="1" applyFill="1" applyBorder="1" applyAlignment="1">
      <alignment horizontal="left" vertical="center" indent="1"/>
    </xf>
    <xf numFmtId="0" fontId="14" fillId="9" borderId="11" xfId="0" applyFont="1" applyFill="1" applyBorder="1" applyAlignment="1">
      <alignment horizontal="left" vertical="center" indent="1"/>
    </xf>
    <xf numFmtId="176" fontId="15" fillId="4" borderId="10" xfId="0" applyNumberFormat="1" applyFont="1" applyFill="1" applyBorder="1" applyAlignment="1">
      <alignment horizontal="center" vertical="center"/>
    </xf>
    <xf numFmtId="176" fontId="15" fillId="8" borderId="13" xfId="0" applyNumberFormat="1" applyFont="1" applyFill="1" applyBorder="1" applyAlignment="1">
      <alignment horizontal="center" vertical="center"/>
    </xf>
    <xf numFmtId="176" fontId="15" fillId="15" borderId="10" xfId="0" applyNumberFormat="1" applyFont="1" applyFill="1" applyBorder="1" applyAlignment="1">
      <alignment horizontal="center" vertical="center"/>
    </xf>
    <xf numFmtId="176" fontId="15" fillId="14" borderId="44" xfId="0" applyNumberFormat="1" applyFont="1" applyFill="1" applyBorder="1" applyAlignment="1">
      <alignment horizontal="center" vertical="center"/>
    </xf>
    <xf numFmtId="176" fontId="15" fillId="7" borderId="13" xfId="0" applyNumberFormat="1" applyFont="1" applyFill="1" applyBorder="1" applyAlignment="1">
      <alignment horizontal="center" vertical="center"/>
    </xf>
    <xf numFmtId="176" fontId="15" fillId="9" borderId="2" xfId="0" applyNumberFormat="1" applyFont="1" applyFill="1" applyBorder="1" applyAlignment="1">
      <alignment horizontal="center" vertical="center"/>
    </xf>
    <xf numFmtId="177" fontId="15" fillId="9" borderId="2" xfId="0" applyNumberFormat="1" applyFont="1" applyFill="1" applyBorder="1" applyAlignment="1">
      <alignment horizontal="center" vertical="center"/>
    </xf>
    <xf numFmtId="176" fontId="15" fillId="9" borderId="3" xfId="0" applyNumberFormat="1" applyFont="1" applyFill="1" applyBorder="1" applyAlignment="1">
      <alignment horizontal="center" vertical="center"/>
    </xf>
    <xf numFmtId="177" fontId="15" fillId="9" borderId="3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indent="1"/>
    </xf>
    <xf numFmtId="0" fontId="13" fillId="0" borderId="37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top"/>
    </xf>
    <xf numFmtId="0" fontId="13" fillId="15" borderId="42" xfId="0" applyFont="1" applyFill="1" applyBorder="1" applyAlignment="1">
      <alignment horizontal="center" vertical="top"/>
    </xf>
    <xf numFmtId="0" fontId="13" fillId="15" borderId="37" xfId="0" applyFont="1" applyFill="1" applyBorder="1" applyAlignment="1">
      <alignment horizontal="center" vertical="center"/>
    </xf>
    <xf numFmtId="0" fontId="13" fillId="15" borderId="43" xfId="0" applyFont="1" applyFill="1" applyBorder="1" applyAlignment="1">
      <alignment horizontal="center" vertical="top"/>
    </xf>
    <xf numFmtId="0" fontId="13" fillId="1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5" xfId="0" applyBorder="1" applyAlignment="1">
      <alignment vertical="center" shrinkToFit="1"/>
    </xf>
    <xf numFmtId="0" fontId="10" fillId="0" borderId="34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51" xfId="0" applyFont="1" applyBorder="1">
      <alignment vertical="center"/>
    </xf>
    <xf numFmtId="0" fontId="0" fillId="6" borderId="5" xfId="0" applyFill="1" applyBorder="1" applyAlignment="1">
      <alignment horizontal="center" vertical="center"/>
    </xf>
    <xf numFmtId="178" fontId="0" fillId="6" borderId="5" xfId="1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180" fontId="18" fillId="0" borderId="0" xfId="0" applyNumberFormat="1" applyFont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3" fillId="16" borderId="9" xfId="0" applyFont="1" applyFill="1" applyBorder="1" applyAlignment="1">
      <alignment horizontal="center" vertical="center"/>
    </xf>
    <xf numFmtId="0" fontId="3" fillId="16" borderId="5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9" borderId="12" xfId="0" applyFont="1" applyFill="1" applyBorder="1" applyAlignment="1">
      <alignment horizontal="left" vertical="center" indent="1"/>
    </xf>
    <xf numFmtId="0" fontId="7" fillId="9" borderId="15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176" fontId="22" fillId="9" borderId="4" xfId="0" applyNumberFormat="1" applyFont="1" applyFill="1" applyBorder="1" applyAlignment="1">
      <alignment horizontal="center" vertical="center"/>
    </xf>
    <xf numFmtId="177" fontId="22" fillId="9" borderId="4" xfId="0" applyNumberFormat="1" applyFont="1" applyFill="1" applyBorder="1" applyAlignment="1">
      <alignment horizontal="center" vertical="center"/>
    </xf>
    <xf numFmtId="0" fontId="0" fillId="18" borderId="45" xfId="0" applyFill="1" applyBorder="1" applyAlignment="1">
      <alignment horizontal="center" vertical="center"/>
    </xf>
    <xf numFmtId="176" fontId="15" fillId="18" borderId="4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0" fillId="0" borderId="3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3" fillId="18" borderId="42" xfId="0" applyFont="1" applyFill="1" applyBorder="1" applyAlignment="1">
      <alignment horizontal="center" vertical="center"/>
    </xf>
    <xf numFmtId="0" fontId="23" fillId="18" borderId="37" xfId="0" applyFont="1" applyFill="1" applyBorder="1" applyAlignment="1">
      <alignment horizontal="center" vertical="center"/>
    </xf>
    <xf numFmtId="0" fontId="23" fillId="18" borderId="43" xfId="0" applyFont="1" applyFill="1" applyBorder="1" applyAlignment="1">
      <alignment horizontal="center" vertical="center"/>
    </xf>
    <xf numFmtId="0" fontId="23" fillId="18" borderId="3" xfId="0" applyFont="1" applyFill="1" applyBorder="1" applyAlignment="1">
      <alignment horizontal="center" vertical="center"/>
    </xf>
    <xf numFmtId="0" fontId="24" fillId="18" borderId="11" xfId="0" applyFont="1" applyFill="1" applyBorder="1" applyAlignment="1">
      <alignment horizontal="left" vertical="center"/>
    </xf>
    <xf numFmtId="0" fontId="10" fillId="0" borderId="70" xfId="0" applyFont="1" applyBorder="1">
      <alignment vertical="center"/>
    </xf>
    <xf numFmtId="0" fontId="10" fillId="0" borderId="71" xfId="0" applyFont="1" applyBorder="1">
      <alignment vertical="center"/>
    </xf>
    <xf numFmtId="0" fontId="10" fillId="0" borderId="72" xfId="0" applyFont="1" applyBorder="1">
      <alignment vertical="center"/>
    </xf>
    <xf numFmtId="0" fontId="10" fillId="0" borderId="73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75" xfId="0" applyFont="1" applyBorder="1">
      <alignment vertical="center"/>
    </xf>
    <xf numFmtId="0" fontId="0" fillId="0" borderId="0" xfId="0" applyAlignment="1"/>
    <xf numFmtId="0" fontId="0" fillId="0" borderId="0" xfId="0" applyAlignment="1">
      <alignment horizontal="left" indent="2"/>
    </xf>
    <xf numFmtId="0" fontId="30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0" borderId="0" xfId="0" applyFont="1">
      <alignment vertical="center"/>
    </xf>
    <xf numFmtId="0" fontId="28" fillId="0" borderId="0" xfId="0" applyFont="1">
      <alignment vertical="center"/>
    </xf>
    <xf numFmtId="31" fontId="27" fillId="0" borderId="0" xfId="0" applyNumberFormat="1" applyFont="1" applyAlignment="1">
      <alignment horizontal="center" vertical="center"/>
    </xf>
    <xf numFmtId="31" fontId="28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9" fillId="0" borderId="0" xfId="0" applyFont="1" applyAlignment="1">
      <alignment horizontal="left" vertical="center" indent="1"/>
    </xf>
    <xf numFmtId="0" fontId="40" fillId="0" borderId="0" xfId="0" applyFont="1" applyAlignment="1">
      <alignment horizontal="left" vertical="center" indent="2"/>
    </xf>
    <xf numFmtId="0" fontId="42" fillId="0" borderId="0" xfId="0" applyFo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4" xfId="0" applyBorder="1" applyAlignment="1">
      <alignment horizontal="left" vertical="center"/>
    </xf>
    <xf numFmtId="0" fontId="0" fillId="22" borderId="1" xfId="0" applyFill="1" applyBorder="1" applyAlignment="1">
      <alignment horizontal="center" vertical="center"/>
    </xf>
    <xf numFmtId="0" fontId="0" fillId="22" borderId="52" xfId="0" applyFill="1" applyBorder="1" applyAlignment="1">
      <alignment horizontal="right" vertical="center"/>
    </xf>
    <xf numFmtId="0" fontId="0" fillId="22" borderId="53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5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13" fillId="5" borderId="41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shrinkToFit="1"/>
    </xf>
    <xf numFmtId="0" fontId="43" fillId="0" borderId="17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76" xfId="0" applyFont="1" applyBorder="1" applyAlignment="1">
      <alignment horizontal="center" vertical="center"/>
    </xf>
    <xf numFmtId="0" fontId="43" fillId="0" borderId="77" xfId="0" applyFont="1" applyBorder="1" applyAlignment="1">
      <alignment horizontal="center" vertical="center"/>
    </xf>
    <xf numFmtId="0" fontId="45" fillId="0" borderId="0" xfId="0" applyFo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shrinkToFit="1"/>
    </xf>
    <xf numFmtId="0" fontId="11" fillId="4" borderId="11" xfId="0" applyFont="1" applyFill="1" applyBorder="1" applyAlignment="1">
      <alignment horizontal="center" vertical="center" shrinkToFit="1"/>
    </xf>
    <xf numFmtId="0" fontId="11" fillId="4" borderId="3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19" xfId="0" applyFont="1" applyFill="1" applyBorder="1" applyAlignment="1">
      <alignment horizontal="center" vertical="center" shrinkToFit="1"/>
    </xf>
    <xf numFmtId="0" fontId="11" fillId="4" borderId="55" xfId="0" applyFont="1" applyFill="1" applyBorder="1" applyAlignment="1">
      <alignment horizontal="center" vertical="center"/>
    </xf>
    <xf numFmtId="0" fontId="23" fillId="18" borderId="78" xfId="0" applyFont="1" applyFill="1" applyBorder="1" applyAlignment="1">
      <alignment horizontal="center" vertical="center"/>
    </xf>
    <xf numFmtId="0" fontId="23" fillId="18" borderId="79" xfId="0" applyFont="1" applyFill="1" applyBorder="1" applyAlignment="1">
      <alignment horizontal="center" vertical="center"/>
    </xf>
    <xf numFmtId="0" fontId="13" fillId="0" borderId="79" xfId="0" applyFont="1" applyBorder="1" applyAlignment="1">
      <alignment horizontal="left" vertical="center" indent="1"/>
    </xf>
    <xf numFmtId="0" fontId="13" fillId="0" borderId="79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 shrinkToFit="1"/>
    </xf>
    <xf numFmtId="0" fontId="0" fillId="0" borderId="79" xfId="0" applyBorder="1" applyAlignment="1">
      <alignment horizontal="left" vertical="center" shrinkToFit="1"/>
    </xf>
    <xf numFmtId="0" fontId="0" fillId="0" borderId="80" xfId="0" applyBorder="1" applyAlignment="1">
      <alignment horizontal="left" vertical="center" shrinkToFit="1"/>
    </xf>
    <xf numFmtId="0" fontId="43" fillId="0" borderId="81" xfId="0" applyFont="1" applyBorder="1" applyAlignment="1">
      <alignment horizontal="center" vertical="center"/>
    </xf>
    <xf numFmtId="0" fontId="14" fillId="5" borderId="9" xfId="0" applyFont="1" applyFill="1" applyBorder="1" applyAlignment="1">
      <alignment horizontal="left" vertical="center"/>
    </xf>
    <xf numFmtId="0" fontId="0" fillId="5" borderId="14" xfId="0" applyFill="1" applyBorder="1" applyAlignment="1">
      <alignment horizontal="center" vertical="center"/>
    </xf>
    <xf numFmtId="176" fontId="15" fillId="5" borderId="10" xfId="0" applyNumberFormat="1" applyFont="1" applyFill="1" applyBorder="1" applyAlignment="1">
      <alignment horizontal="center" vertical="center"/>
    </xf>
    <xf numFmtId="0" fontId="11" fillId="25" borderId="6" xfId="0" applyFont="1" applyFill="1" applyBorder="1" applyAlignment="1">
      <alignment horizontal="center" vertical="center"/>
    </xf>
    <xf numFmtId="0" fontId="11" fillId="25" borderId="7" xfId="0" applyFont="1" applyFill="1" applyBorder="1" applyAlignment="1">
      <alignment horizontal="center" vertical="center"/>
    </xf>
    <xf numFmtId="0" fontId="11" fillId="25" borderId="7" xfId="0" applyFont="1" applyFill="1" applyBorder="1" applyAlignment="1">
      <alignment horizontal="center" vertical="center" shrinkToFit="1"/>
    </xf>
    <xf numFmtId="0" fontId="11" fillId="25" borderId="16" xfId="0" applyFont="1" applyFill="1" applyBorder="1" applyAlignment="1">
      <alignment horizontal="center" vertical="center" shrinkToFit="1"/>
    </xf>
    <xf numFmtId="0" fontId="11" fillId="25" borderId="56" xfId="0" applyFont="1" applyFill="1" applyBorder="1" applyAlignment="1">
      <alignment horizontal="center" vertical="center"/>
    </xf>
    <xf numFmtId="0" fontId="11" fillId="25" borderId="3" xfId="0" applyFont="1" applyFill="1" applyBorder="1" applyAlignment="1">
      <alignment horizontal="center" vertical="center"/>
    </xf>
    <xf numFmtId="0" fontId="11" fillId="25" borderId="3" xfId="0" applyFont="1" applyFill="1" applyBorder="1" applyAlignment="1">
      <alignment horizontal="center" vertical="center" shrinkToFit="1"/>
    </xf>
    <xf numFmtId="0" fontId="11" fillId="25" borderId="11" xfId="0" applyFont="1" applyFill="1" applyBorder="1" applyAlignment="1">
      <alignment horizontal="center" vertical="center" shrinkToFit="1"/>
    </xf>
    <xf numFmtId="0" fontId="11" fillId="25" borderId="36" xfId="0" applyFont="1" applyFill="1" applyBorder="1" applyAlignment="1">
      <alignment horizontal="center" vertical="center"/>
    </xf>
    <xf numFmtId="0" fontId="11" fillId="25" borderId="4" xfId="0" applyFont="1" applyFill="1" applyBorder="1" applyAlignment="1">
      <alignment horizontal="center" vertical="center"/>
    </xf>
    <xf numFmtId="0" fontId="11" fillId="25" borderId="5" xfId="0" applyFont="1" applyFill="1" applyBorder="1" applyAlignment="1">
      <alignment horizontal="center" vertical="center" shrinkToFit="1"/>
    </xf>
    <xf numFmtId="0" fontId="11" fillId="25" borderId="19" xfId="0" applyFont="1" applyFill="1" applyBorder="1" applyAlignment="1">
      <alignment horizontal="center" vertical="center" shrinkToFit="1"/>
    </xf>
    <xf numFmtId="0" fontId="11" fillId="25" borderId="55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 shrinkToFit="1"/>
    </xf>
    <xf numFmtId="0" fontId="11" fillId="10" borderId="16" xfId="0" applyFont="1" applyFill="1" applyBorder="1" applyAlignment="1">
      <alignment horizontal="center" vertical="center" shrinkToFit="1"/>
    </xf>
    <xf numFmtId="0" fontId="11" fillId="10" borderId="56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 shrinkToFit="1"/>
    </xf>
    <xf numFmtId="0" fontId="11" fillId="10" borderId="11" xfId="0" applyFont="1" applyFill="1" applyBorder="1" applyAlignment="1">
      <alignment horizontal="center" vertical="center" shrinkToFit="1"/>
    </xf>
    <xf numFmtId="0" fontId="11" fillId="10" borderId="36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 shrinkToFit="1"/>
    </xf>
    <xf numFmtId="0" fontId="11" fillId="10" borderId="12" xfId="0" applyFont="1" applyFill="1" applyBorder="1" applyAlignment="1">
      <alignment horizontal="center" vertical="center" shrinkToFit="1"/>
    </xf>
    <xf numFmtId="0" fontId="11" fillId="10" borderId="54" xfId="0" applyFont="1" applyFill="1" applyBorder="1" applyAlignment="1">
      <alignment horizontal="center" vertical="center"/>
    </xf>
    <xf numFmtId="0" fontId="11" fillId="24" borderId="29" xfId="0" applyFont="1" applyFill="1" applyBorder="1" applyAlignment="1">
      <alignment horizontal="center" vertical="center"/>
    </xf>
    <xf numFmtId="0" fontId="11" fillId="24" borderId="2" xfId="0" applyFont="1" applyFill="1" applyBorder="1" applyAlignment="1">
      <alignment horizontal="center" vertical="center"/>
    </xf>
    <xf numFmtId="0" fontId="11" fillId="24" borderId="2" xfId="0" applyFont="1" applyFill="1" applyBorder="1" applyAlignment="1">
      <alignment horizontal="center" vertical="center" shrinkToFit="1"/>
    </xf>
    <xf numFmtId="0" fontId="11" fillId="24" borderId="9" xfId="0" applyFont="1" applyFill="1" applyBorder="1" applyAlignment="1">
      <alignment horizontal="center" vertical="center" shrinkToFit="1"/>
    </xf>
    <xf numFmtId="0" fontId="11" fillId="24" borderId="57" xfId="0" applyFont="1" applyFill="1" applyBorder="1" applyAlignment="1">
      <alignment horizontal="center" vertical="center"/>
    </xf>
    <xf numFmtId="0" fontId="11" fillId="24" borderId="6" xfId="0" applyFont="1" applyFill="1" applyBorder="1" applyAlignment="1">
      <alignment horizontal="center" vertical="center"/>
    </xf>
    <xf numFmtId="0" fontId="11" fillId="24" borderId="3" xfId="0" applyFont="1" applyFill="1" applyBorder="1" applyAlignment="1">
      <alignment horizontal="center" vertical="center"/>
    </xf>
    <xf numFmtId="0" fontId="11" fillId="24" borderId="3" xfId="0" applyFont="1" applyFill="1" applyBorder="1" applyAlignment="1">
      <alignment horizontal="center" vertical="center" shrinkToFit="1"/>
    </xf>
    <xf numFmtId="0" fontId="11" fillId="24" borderId="11" xfId="0" applyFont="1" applyFill="1" applyBorder="1" applyAlignment="1">
      <alignment horizontal="center" vertical="center" shrinkToFit="1"/>
    </xf>
    <xf numFmtId="0" fontId="11" fillId="24" borderId="36" xfId="0" applyFont="1" applyFill="1" applyBorder="1" applyAlignment="1">
      <alignment horizontal="center" vertical="center"/>
    </xf>
    <xf numFmtId="0" fontId="11" fillId="24" borderId="5" xfId="0" applyFont="1" applyFill="1" applyBorder="1" applyAlignment="1">
      <alignment horizontal="center" vertical="center"/>
    </xf>
    <xf numFmtId="0" fontId="11" fillId="24" borderId="5" xfId="0" applyFont="1" applyFill="1" applyBorder="1" applyAlignment="1">
      <alignment horizontal="center" vertical="center" shrinkToFit="1"/>
    </xf>
    <xf numFmtId="0" fontId="11" fillId="24" borderId="19" xfId="0" applyFont="1" applyFill="1" applyBorder="1" applyAlignment="1">
      <alignment horizontal="center" vertical="center" shrinkToFit="1"/>
    </xf>
    <xf numFmtId="0" fontId="11" fillId="24" borderId="55" xfId="0" applyFont="1" applyFill="1" applyBorder="1" applyAlignment="1">
      <alignment horizontal="center" vertical="center"/>
    </xf>
    <xf numFmtId="0" fontId="11" fillId="24" borderId="8" xfId="0" applyFont="1" applyFill="1" applyBorder="1" applyAlignment="1">
      <alignment horizontal="center" vertical="center"/>
    </xf>
    <xf numFmtId="0" fontId="11" fillId="24" borderId="4" xfId="0" applyFont="1" applyFill="1" applyBorder="1" applyAlignment="1">
      <alignment horizontal="center" vertical="center"/>
    </xf>
    <xf numFmtId="0" fontId="11" fillId="24" borderId="4" xfId="0" applyFont="1" applyFill="1" applyBorder="1" applyAlignment="1">
      <alignment horizontal="center" vertical="center" shrinkToFit="1"/>
    </xf>
    <xf numFmtId="0" fontId="11" fillId="24" borderId="12" xfId="0" applyFont="1" applyFill="1" applyBorder="1" applyAlignment="1">
      <alignment horizontal="center" vertical="center" shrinkToFit="1"/>
    </xf>
    <xf numFmtId="0" fontId="11" fillId="24" borderId="54" xfId="0" applyFont="1" applyFill="1" applyBorder="1" applyAlignment="1">
      <alignment horizontal="center" vertical="center"/>
    </xf>
    <xf numFmtId="41" fontId="11" fillId="4" borderId="3" xfId="2" applyFont="1" applyFill="1" applyBorder="1" applyAlignment="1">
      <alignment horizontal="center" vertical="center" shrinkToFit="1"/>
    </xf>
    <xf numFmtId="41" fontId="11" fillId="4" borderId="5" xfId="2" applyFont="1" applyFill="1" applyBorder="1" applyAlignment="1">
      <alignment horizontal="center" vertical="center" shrinkToFit="1"/>
    </xf>
    <xf numFmtId="41" fontId="11" fillId="24" borderId="2" xfId="2" applyFont="1" applyFill="1" applyBorder="1" applyAlignment="1">
      <alignment horizontal="center" vertical="center" shrinkToFit="1"/>
    </xf>
    <xf numFmtId="41" fontId="11" fillId="24" borderId="3" xfId="2" applyFont="1" applyFill="1" applyBorder="1" applyAlignment="1">
      <alignment horizontal="center" vertical="center" shrinkToFit="1"/>
    </xf>
    <xf numFmtId="41" fontId="11" fillId="24" borderId="5" xfId="2" applyFont="1" applyFill="1" applyBorder="1" applyAlignment="1">
      <alignment horizontal="center" vertical="center" shrinkToFit="1"/>
    </xf>
    <xf numFmtId="41" fontId="11" fillId="24" borderId="4" xfId="2" applyFont="1" applyFill="1" applyBorder="1" applyAlignment="1">
      <alignment horizontal="center" vertical="center" shrinkToFit="1"/>
    </xf>
    <xf numFmtId="41" fontId="11" fillId="10" borderId="7" xfId="2" applyFont="1" applyFill="1" applyBorder="1" applyAlignment="1">
      <alignment horizontal="center" vertical="center" shrinkToFit="1"/>
    </xf>
    <xf numFmtId="41" fontId="11" fillId="10" borderId="3" xfId="2" applyFont="1" applyFill="1" applyBorder="1" applyAlignment="1">
      <alignment horizontal="center" vertical="center" shrinkToFit="1"/>
    </xf>
    <xf numFmtId="41" fontId="11" fillId="10" borderId="4" xfId="2" applyFont="1" applyFill="1" applyBorder="1" applyAlignment="1">
      <alignment horizontal="center" vertical="center" shrinkToFit="1"/>
    </xf>
    <xf numFmtId="41" fontId="11" fillId="25" borderId="7" xfId="2" applyFont="1" applyFill="1" applyBorder="1" applyAlignment="1">
      <alignment horizontal="center" vertical="center" shrinkToFit="1"/>
    </xf>
    <xf numFmtId="41" fontId="11" fillId="25" borderId="3" xfId="2" applyFont="1" applyFill="1" applyBorder="1" applyAlignment="1">
      <alignment horizontal="center" vertical="center" shrinkToFit="1"/>
    </xf>
    <xf numFmtId="41" fontId="11" fillId="25" borderId="5" xfId="2" applyFont="1" applyFill="1" applyBorder="1" applyAlignment="1">
      <alignment horizontal="center" vertical="center" shrinkToFit="1"/>
    </xf>
    <xf numFmtId="0" fontId="0" fillId="0" borderId="27" xfId="0" quotePrefix="1" applyBorder="1" applyAlignment="1">
      <alignment horizontal="center" shrinkToFit="1"/>
    </xf>
    <xf numFmtId="0" fontId="0" fillId="0" borderId="20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0" fillId="0" borderId="83" xfId="0" applyBorder="1" applyAlignment="1">
      <alignment horizontal="center" shrinkToFit="1"/>
    </xf>
    <xf numFmtId="0" fontId="0" fillId="0" borderId="85" xfId="0" applyBorder="1" applyAlignment="1">
      <alignment horizontal="center" shrinkToFit="1"/>
    </xf>
    <xf numFmtId="0" fontId="0" fillId="0" borderId="84" xfId="0" applyBorder="1" applyAlignment="1">
      <alignment horizontal="center" shrinkToFit="1"/>
    </xf>
    <xf numFmtId="0" fontId="0" fillId="0" borderId="86" xfId="0" applyBorder="1" applyAlignment="1">
      <alignment horizontal="center" shrinkToFit="1"/>
    </xf>
    <xf numFmtId="0" fontId="0" fillId="0" borderId="87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0" fillId="0" borderId="88" xfId="0" applyBorder="1" applyAlignment="1">
      <alignment horizontal="center" shrinkToFit="1"/>
    </xf>
    <xf numFmtId="0" fontId="0" fillId="0" borderId="52" xfId="0" applyBorder="1" applyAlignment="1">
      <alignment horizontal="center" shrinkToFit="1"/>
    </xf>
    <xf numFmtId="0" fontId="0" fillId="0" borderId="90" xfId="0" applyBorder="1" applyAlignment="1">
      <alignment horizontal="center" shrinkToFit="1"/>
    </xf>
    <xf numFmtId="0" fontId="0" fillId="0" borderId="91" xfId="0" applyBorder="1" applyAlignment="1">
      <alignment horizontal="center" shrinkToFit="1"/>
    </xf>
    <xf numFmtId="0" fontId="0" fillId="0" borderId="92" xfId="0" applyBorder="1" applyAlignment="1">
      <alignment horizontal="center" shrinkToFit="1"/>
    </xf>
    <xf numFmtId="0" fontId="0" fillId="0" borderId="93" xfId="0" applyBorder="1" applyAlignment="1">
      <alignment horizontal="center" shrinkToFit="1"/>
    </xf>
    <xf numFmtId="0" fontId="0" fillId="0" borderId="94" xfId="0" applyBorder="1" applyAlignment="1">
      <alignment horizontal="center" shrinkToFit="1"/>
    </xf>
    <xf numFmtId="0" fontId="0" fillId="0" borderId="95" xfId="0" applyBorder="1" applyAlignment="1">
      <alignment horizontal="center" shrinkToFit="1"/>
    </xf>
    <xf numFmtId="0" fontId="0" fillId="0" borderId="96" xfId="0" applyBorder="1" applyAlignment="1">
      <alignment horizontal="center" shrinkToFit="1"/>
    </xf>
    <xf numFmtId="0" fontId="49" fillId="27" borderId="52" xfId="0" applyFont="1" applyFill="1" applyBorder="1" applyAlignment="1">
      <alignment horizontal="center" vertical="center"/>
    </xf>
    <xf numFmtId="0" fontId="49" fillId="29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181" fontId="0" fillId="0" borderId="1" xfId="0" applyNumberFormat="1" applyBorder="1" applyAlignment="1">
      <alignment horizontal="center" vertical="center" wrapText="1"/>
    </xf>
    <xf numFmtId="178" fontId="0" fillId="0" borderId="1" xfId="1" applyNumberFormat="1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 indent="1"/>
    </xf>
    <xf numFmtId="181" fontId="0" fillId="8" borderId="1" xfId="0" applyNumberFormat="1" applyFill="1" applyBorder="1" applyAlignment="1">
      <alignment horizontal="center" vertical="center" wrapText="1"/>
    </xf>
    <xf numFmtId="178" fontId="0" fillId="8" borderId="1" xfId="1" applyNumberFormat="1" applyFont="1" applyFill="1" applyBorder="1" applyAlignment="1">
      <alignment horizontal="center" vertical="center" wrapText="1"/>
    </xf>
    <xf numFmtId="0" fontId="0" fillId="32" borderId="1" xfId="0" applyFill="1" applyBorder="1" applyAlignment="1">
      <alignment horizontal="center" vertical="center" wrapText="1"/>
    </xf>
    <xf numFmtId="0" fontId="0" fillId="32" borderId="1" xfId="0" applyFill="1" applyBorder="1" applyAlignment="1">
      <alignment horizontal="left" vertical="center" wrapText="1" indent="1"/>
    </xf>
    <xf numFmtId="181" fontId="0" fillId="32" borderId="1" xfId="0" applyNumberFormat="1" applyFill="1" applyBorder="1" applyAlignment="1">
      <alignment horizontal="center" vertical="center" wrapText="1"/>
    </xf>
    <xf numFmtId="178" fontId="0" fillId="32" borderId="1" xfId="1" applyNumberFormat="1" applyFont="1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 wrapText="1"/>
    </xf>
    <xf numFmtId="0" fontId="0" fillId="33" borderId="1" xfId="0" applyFill="1" applyBorder="1" applyAlignment="1">
      <alignment horizontal="left" vertical="center" wrapText="1" indent="1"/>
    </xf>
    <xf numFmtId="181" fontId="0" fillId="33" borderId="1" xfId="0" applyNumberFormat="1" applyFill="1" applyBorder="1" applyAlignment="1">
      <alignment horizontal="center" vertical="center" wrapText="1"/>
    </xf>
    <xf numFmtId="178" fontId="0" fillId="33" borderId="1" xfId="1" applyNumberFormat="1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176" fontId="0" fillId="10" borderId="10" xfId="0" applyNumberFormat="1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0" fillId="0" borderId="82" xfId="0" applyBorder="1" applyAlignment="1">
      <alignment horizontal="center" shrinkToFit="1"/>
    </xf>
    <xf numFmtId="0" fontId="4" fillId="20" borderId="30" xfId="0" applyFont="1" applyFill="1" applyBorder="1" applyAlignment="1">
      <alignment horizontal="center" shrinkToFit="1"/>
    </xf>
    <xf numFmtId="0" fontId="4" fillId="20" borderId="31" xfId="0" applyFont="1" applyFill="1" applyBorder="1" applyAlignment="1">
      <alignment horizontal="center" shrinkToFit="1"/>
    </xf>
    <xf numFmtId="0" fontId="4" fillId="20" borderId="32" xfId="0" applyFont="1" applyFill="1" applyBorder="1" applyAlignment="1">
      <alignment horizontal="center" shrinkToFit="1"/>
    </xf>
    <xf numFmtId="0" fontId="0" fillId="13" borderId="27" xfId="0" applyFill="1" applyBorder="1" applyAlignment="1">
      <alignment horizontal="center" shrinkToFit="1"/>
    </xf>
    <xf numFmtId="0" fontId="0" fillId="13" borderId="1" xfId="0" applyFill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89" xfId="0" applyBorder="1" applyAlignment="1">
      <alignment horizontal="center" shrinkToFit="1"/>
    </xf>
    <xf numFmtId="0" fontId="0" fillId="13" borderId="28" xfId="0" applyFill="1" applyBorder="1" applyAlignment="1">
      <alignment horizontal="center" shrinkToFit="1"/>
    </xf>
    <xf numFmtId="0" fontId="25" fillId="23" borderId="24" xfId="0" applyFont="1" applyFill="1" applyBorder="1" applyAlignment="1">
      <alignment horizontal="center" shrinkToFit="1"/>
    </xf>
    <xf numFmtId="0" fontId="25" fillId="23" borderId="25" xfId="0" applyFont="1" applyFill="1" applyBorder="1" applyAlignment="1">
      <alignment horizontal="center" shrinkToFit="1"/>
    </xf>
    <xf numFmtId="0" fontId="25" fillId="23" borderId="26" xfId="0" applyFont="1" applyFill="1" applyBorder="1" applyAlignment="1">
      <alignment horizontal="center" shrinkToFi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5" fillId="19" borderId="30" xfId="0" applyFont="1" applyFill="1" applyBorder="1" applyAlignment="1">
      <alignment horizontal="center" shrinkToFit="1"/>
    </xf>
    <xf numFmtId="0" fontId="25" fillId="19" borderId="31" xfId="0" applyFont="1" applyFill="1" applyBorder="1" applyAlignment="1">
      <alignment horizontal="center" shrinkToFit="1"/>
    </xf>
    <xf numFmtId="0" fontId="25" fillId="19" borderId="32" xfId="0" applyFont="1" applyFill="1" applyBorder="1" applyAlignment="1">
      <alignment horizontal="center" shrinkToFit="1"/>
    </xf>
    <xf numFmtId="0" fontId="26" fillId="8" borderId="30" xfId="0" applyFont="1" applyFill="1" applyBorder="1" applyAlignment="1">
      <alignment horizontal="center" shrinkToFit="1"/>
    </xf>
    <xf numFmtId="0" fontId="26" fillId="8" borderId="31" xfId="0" applyFont="1" applyFill="1" applyBorder="1" applyAlignment="1">
      <alignment horizontal="center" shrinkToFit="1"/>
    </xf>
    <xf numFmtId="0" fontId="26" fillId="8" borderId="32" xfId="0" applyFont="1" applyFill="1" applyBorder="1" applyAlignment="1">
      <alignment horizontal="center" shrinkToFit="1"/>
    </xf>
    <xf numFmtId="0" fontId="49" fillId="28" borderId="1" xfId="0" applyFont="1" applyFill="1" applyBorder="1" applyAlignment="1">
      <alignment horizontal="center" vertical="center"/>
    </xf>
    <xf numFmtId="0" fontId="49" fillId="27" borderId="33" xfId="0" applyFont="1" applyFill="1" applyBorder="1" applyAlignment="1">
      <alignment horizontal="center" vertical="center" wrapText="1"/>
    </xf>
    <xf numFmtId="0" fontId="49" fillId="27" borderId="20" xfId="0" applyFont="1" applyFill="1" applyBorder="1" applyAlignment="1">
      <alignment horizontal="center" vertical="center"/>
    </xf>
    <xf numFmtId="0" fontId="49" fillId="27" borderId="51" xfId="0" applyFont="1" applyFill="1" applyBorder="1" applyAlignment="1">
      <alignment horizontal="center" vertical="center"/>
    </xf>
    <xf numFmtId="0" fontId="49" fillId="27" borderId="1" xfId="0" applyFont="1" applyFill="1" applyBorder="1" applyAlignment="1">
      <alignment horizontal="center" vertical="center"/>
    </xf>
    <xf numFmtId="0" fontId="48" fillId="26" borderId="52" xfId="0" applyFont="1" applyFill="1" applyBorder="1" applyAlignment="1">
      <alignment horizontal="center" vertical="center"/>
    </xf>
    <xf numFmtId="0" fontId="48" fillId="26" borderId="9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29" fillId="21" borderId="0" xfId="0" applyFont="1" applyFill="1" applyAlignment="1">
      <alignment horizontal="center" vertical="center"/>
    </xf>
    <xf numFmtId="0" fontId="29" fillId="30" borderId="0" xfId="0" applyFont="1" applyFill="1" applyAlignment="1">
      <alignment horizontal="center" vertical="center"/>
    </xf>
    <xf numFmtId="0" fontId="29" fillId="31" borderId="0" xfId="0" applyFont="1" applyFill="1" applyAlignment="1">
      <alignment horizontal="center" vertical="center"/>
    </xf>
    <xf numFmtId="0" fontId="46" fillId="0" borderId="58" xfId="0" applyFont="1" applyBorder="1" applyAlignment="1">
      <alignment horizontal="left" vertical="center" indent="7"/>
    </xf>
    <xf numFmtId="0" fontId="46" fillId="0" borderId="59" xfId="0" applyFont="1" applyBorder="1" applyAlignment="1">
      <alignment horizontal="left" vertical="center" indent="7"/>
    </xf>
    <xf numFmtId="0" fontId="46" fillId="0" borderId="62" xfId="0" applyFont="1" applyBorder="1" applyAlignment="1">
      <alignment horizontal="left" vertical="center" indent="7"/>
    </xf>
    <xf numFmtId="0" fontId="46" fillId="0" borderId="20" xfId="0" applyFont="1" applyBorder="1" applyAlignment="1">
      <alignment horizontal="left" vertical="center" indent="7"/>
    </xf>
    <xf numFmtId="0" fontId="46" fillId="0" borderId="0" xfId="0" applyFont="1" applyAlignment="1">
      <alignment horizontal="left" vertical="center" indent="7"/>
    </xf>
    <xf numFmtId="0" fontId="46" fillId="0" borderId="63" xfId="0" applyFont="1" applyBorder="1" applyAlignment="1">
      <alignment horizontal="left" vertical="center" indent="7"/>
    </xf>
    <xf numFmtId="0" fontId="46" fillId="0" borderId="67" xfId="0" applyFont="1" applyBorder="1" applyAlignment="1">
      <alignment horizontal="left" vertical="center" indent="7"/>
    </xf>
    <xf numFmtId="0" fontId="46" fillId="0" borderId="68" xfId="0" applyFont="1" applyBorder="1" applyAlignment="1">
      <alignment horizontal="left" vertical="center" indent="7"/>
    </xf>
    <xf numFmtId="0" fontId="46" fillId="0" borderId="69" xfId="0" applyFont="1" applyBorder="1" applyAlignment="1">
      <alignment horizontal="left" vertical="center" indent="7"/>
    </xf>
    <xf numFmtId="0" fontId="0" fillId="17" borderId="61" xfId="0" applyFill="1" applyBorder="1" applyAlignment="1">
      <alignment horizontal="center" vertical="center"/>
    </xf>
    <xf numFmtId="0" fontId="0" fillId="17" borderId="60" xfId="0" applyFill="1" applyBorder="1" applyAlignment="1">
      <alignment horizontal="center" vertical="center"/>
    </xf>
    <xf numFmtId="0" fontId="0" fillId="17" borderId="64" xfId="0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31" fontId="35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31" fontId="27" fillId="0" borderId="0" xfId="0" applyNumberFormat="1" applyFont="1" applyAlignment="1">
      <alignment horizontal="center" vertical="center"/>
    </xf>
    <xf numFmtId="31" fontId="28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50" fillId="0" borderId="53" xfId="0" applyFont="1" applyBorder="1" applyAlignment="1">
      <alignment horizontal="center" vertical="center"/>
    </xf>
    <xf numFmtId="0" fontId="50" fillId="0" borderId="66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indent="1"/>
    </xf>
    <xf numFmtId="0" fontId="11" fillId="4" borderId="5" xfId="0" applyFont="1" applyFill="1" applyBorder="1" applyAlignment="1">
      <alignment horizontal="left" vertical="center" indent="1"/>
    </xf>
    <xf numFmtId="0" fontId="11" fillId="24" borderId="2" xfId="0" applyFont="1" applyFill="1" applyBorder="1" applyAlignment="1">
      <alignment horizontal="left" vertical="center" indent="1"/>
    </xf>
    <xf numFmtId="0" fontId="11" fillId="24" borderId="3" xfId="0" applyFont="1" applyFill="1" applyBorder="1" applyAlignment="1">
      <alignment horizontal="left" vertical="center" indent="1"/>
    </xf>
    <xf numFmtId="0" fontId="11" fillId="24" borderId="5" xfId="0" applyFont="1" applyFill="1" applyBorder="1" applyAlignment="1">
      <alignment horizontal="left" vertical="center" indent="1"/>
    </xf>
    <xf numFmtId="0" fontId="11" fillId="24" borderId="4" xfId="0" applyFont="1" applyFill="1" applyBorder="1" applyAlignment="1">
      <alignment horizontal="left" vertical="center" indent="1"/>
    </xf>
    <xf numFmtId="0" fontId="11" fillId="10" borderId="7" xfId="0" applyFont="1" applyFill="1" applyBorder="1" applyAlignment="1">
      <alignment horizontal="left" vertical="center" indent="1"/>
    </xf>
    <xf numFmtId="0" fontId="11" fillId="10" borderId="3" xfId="0" applyFont="1" applyFill="1" applyBorder="1" applyAlignment="1">
      <alignment horizontal="left" vertical="center" indent="1"/>
    </xf>
    <xf numFmtId="0" fontId="11" fillId="10" borderId="4" xfId="0" applyFont="1" applyFill="1" applyBorder="1" applyAlignment="1">
      <alignment horizontal="left" vertical="center" indent="1"/>
    </xf>
    <xf numFmtId="0" fontId="11" fillId="25" borderId="7" xfId="0" applyFont="1" applyFill="1" applyBorder="1" applyAlignment="1">
      <alignment horizontal="left" vertical="center" indent="1"/>
    </xf>
    <xf numFmtId="0" fontId="11" fillId="25" borderId="3" xfId="0" applyFont="1" applyFill="1" applyBorder="1" applyAlignment="1">
      <alignment horizontal="left" vertical="center" indent="1"/>
    </xf>
    <xf numFmtId="0" fontId="11" fillId="25" borderId="5" xfId="0" applyFont="1" applyFill="1" applyBorder="1" applyAlignment="1">
      <alignment horizontal="left" vertical="center" indent="1"/>
    </xf>
    <xf numFmtId="0" fontId="0" fillId="0" borderId="79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shrinkToFit="1"/>
    </xf>
    <xf numFmtId="0" fontId="0" fillId="0" borderId="28" xfId="0" applyFill="1" applyBorder="1" applyAlignment="1">
      <alignment horizontal="center" shrinkToFit="1"/>
    </xf>
  </cellXfs>
  <cellStyles count="3">
    <cellStyle name="백분율" xfId="1" builtinId="5"/>
    <cellStyle name="쉼표 [0]" xfId="2" builtinId="6"/>
    <cellStyle name="표준" xfId="0" builtinId="0"/>
  </cellStyles>
  <dxfs count="25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CC"/>
      <color rgb="FFFF9933"/>
      <color rgb="FF21FF21"/>
      <color rgb="FF6B99F5"/>
      <color rgb="FFCFAFE7"/>
      <color rgb="FFB686DA"/>
      <color rgb="FF934BC9"/>
      <color rgb="FFFFFF01"/>
      <color rgb="FF07EF1D"/>
      <color rgb="FFFFF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155123</xdr:colOff>
      <xdr:row>0</xdr:row>
      <xdr:rowOff>48986</xdr:rowOff>
    </xdr:from>
    <xdr:to>
      <xdr:col>2</xdr:col>
      <xdr:colOff>303205</xdr:colOff>
      <xdr:row>0</xdr:row>
      <xdr:rowOff>533110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841EDE7-CAE3-8D32-BC7F-2C629B75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3" y="48986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830041</xdr:colOff>
      <xdr:row>0</xdr:row>
      <xdr:rowOff>108856</xdr:rowOff>
    </xdr:from>
    <xdr:to>
      <xdr:col>15</xdr:col>
      <xdr:colOff>489862</xdr:colOff>
      <xdr:row>1</xdr:row>
      <xdr:rowOff>240779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D770391-0C86-4BA2-883D-D811EFB0F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5" y="108856"/>
          <a:ext cx="2354036" cy="757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316003</xdr:colOff>
      <xdr:row>32</xdr:row>
      <xdr:rowOff>56030</xdr:rowOff>
    </xdr:from>
    <xdr:to>
      <xdr:col>7</xdr:col>
      <xdr:colOff>658190</xdr:colOff>
      <xdr:row>35</xdr:row>
      <xdr:rowOff>146116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2DF8F26-DF92-46AF-B3E2-41002583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6856" y="7362265"/>
          <a:ext cx="2213569" cy="72882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212911</xdr:colOff>
      <xdr:row>14</xdr:row>
      <xdr:rowOff>123264</xdr:rowOff>
    </xdr:from>
    <xdr:to>
      <xdr:col>7</xdr:col>
      <xdr:colOff>804398</xdr:colOff>
      <xdr:row>17</xdr:row>
      <xdr:rowOff>93715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74E3212-A7C8-413A-A73A-5378C5F9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5146" y="3552264"/>
          <a:ext cx="591487" cy="609186"/>
        </a:xfrm>
        <a:prstGeom prst="rect">
          <a:avLst/>
        </a:prstGeom>
      </xdr:spPr>
    </xdr:pic>
    <xdr:clientData/>
  </xdr:twoCellAnchor>
  <xdr:twoCellAnchor editAs="oneCell">
    <xdr:from>
      <xdr:col>5</xdr:col>
      <xdr:colOff>414618</xdr:colOff>
      <xdr:row>23</xdr:row>
      <xdr:rowOff>134471</xdr:rowOff>
    </xdr:from>
    <xdr:to>
      <xdr:col>7</xdr:col>
      <xdr:colOff>510769</xdr:colOff>
      <xdr:row>26</xdr:row>
      <xdr:rowOff>130906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7DF8100-FB66-4003-90A7-E303EEB8B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5471" y="5502089"/>
          <a:ext cx="1967533" cy="635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662432</xdr:colOff>
      <xdr:row>0</xdr:row>
      <xdr:rowOff>485775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A90277E-E086-49FD-B431-E8F7BA79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1472057" cy="4095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152400</xdr:colOff>
      <xdr:row>18</xdr:row>
      <xdr:rowOff>38100</xdr:rowOff>
    </xdr:from>
    <xdr:to>
      <xdr:col>5</xdr:col>
      <xdr:colOff>743887</xdr:colOff>
      <xdr:row>20</xdr:row>
      <xdr:rowOff>37686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928B85C0-EF7F-4490-8E1F-CC495F722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5086350"/>
          <a:ext cx="591487" cy="609186"/>
        </a:xfrm>
        <a:prstGeom prst="rect">
          <a:avLst/>
        </a:prstGeom>
      </xdr:spPr>
    </xdr:pic>
    <xdr:clientData/>
  </xdr:twoCellAnchor>
  <xdr:twoCellAnchor editAs="oneCell">
    <xdr:from>
      <xdr:col>10</xdr:col>
      <xdr:colOff>742951</xdr:colOff>
      <xdr:row>18</xdr:row>
      <xdr:rowOff>66676</xdr:rowOff>
    </xdr:from>
    <xdr:to>
      <xdr:col>11</xdr:col>
      <xdr:colOff>695325</xdr:colOff>
      <xdr:row>20</xdr:row>
      <xdr:rowOff>238125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5B26FFEA-A30A-480F-AD86-2C7AEBBA7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6026" y="5114926"/>
          <a:ext cx="781049" cy="781049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47626</xdr:colOff>
      <xdr:row>0</xdr:row>
      <xdr:rowOff>82095</xdr:rowOff>
    </xdr:from>
    <xdr:to>
      <xdr:col>11</xdr:col>
      <xdr:colOff>838201</xdr:colOff>
      <xdr:row>0</xdr:row>
      <xdr:rowOff>614210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C7E12D0A-FE92-49A8-8E1D-23F11FFCF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1" y="82095"/>
          <a:ext cx="1619250" cy="5321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662432</xdr:colOff>
      <xdr:row>0</xdr:row>
      <xdr:rowOff>485775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1E321B2-DFDC-4750-BC57-E0A8F14A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1472057" cy="4095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152400</xdr:colOff>
      <xdr:row>17</xdr:row>
      <xdr:rowOff>38100</xdr:rowOff>
    </xdr:from>
    <xdr:to>
      <xdr:col>6</xdr:col>
      <xdr:colOff>743887</xdr:colOff>
      <xdr:row>19</xdr:row>
      <xdr:rowOff>37686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0C74831-A748-4EF6-B81D-2DC4E4203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5086350"/>
          <a:ext cx="591487" cy="609186"/>
        </a:xfrm>
        <a:prstGeom prst="rect">
          <a:avLst/>
        </a:prstGeom>
      </xdr:spPr>
    </xdr:pic>
    <xdr:clientData/>
  </xdr:twoCellAnchor>
  <xdr:twoCellAnchor editAs="oneCell">
    <xdr:from>
      <xdr:col>9</xdr:col>
      <xdr:colOff>676275</xdr:colOff>
      <xdr:row>17</xdr:row>
      <xdr:rowOff>76201</xdr:rowOff>
    </xdr:from>
    <xdr:to>
      <xdr:col>9</xdr:col>
      <xdr:colOff>1457324</xdr:colOff>
      <xdr:row>19</xdr:row>
      <xdr:rowOff>247650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17AD01B9-5EFB-4AFA-8E15-DACB262DF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550" y="5124451"/>
          <a:ext cx="781049" cy="78104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82095</xdr:rowOff>
    </xdr:from>
    <xdr:to>
      <xdr:col>9</xdr:col>
      <xdr:colOff>1619250</xdr:colOff>
      <xdr:row>0</xdr:row>
      <xdr:rowOff>614210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8A4DBAD7-AEAD-46C9-8D7E-BF2B80A60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1" y="82095"/>
          <a:ext cx="1619250" cy="5321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1553700</xdr:colOff>
      <xdr:row>0</xdr:row>
      <xdr:rowOff>579374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015035F-3856-489E-8BCD-A3449675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2</xdr:col>
      <xdr:colOff>85725</xdr:colOff>
      <xdr:row>0</xdr:row>
      <xdr:rowOff>95250</xdr:rowOff>
    </xdr:from>
    <xdr:ext cx="1467975" cy="484124"/>
    <xdr:pic>
      <xdr:nvPicPr>
        <xdr:cNvPr id="4" name="Picture 3">
          <a:extLst>
            <a:ext uri="{FF2B5EF4-FFF2-40B4-BE49-F238E27FC236}">
              <a16:creationId xmlns:a16="http://schemas.microsoft.com/office/drawing/2014/main" id="{A9141755-8C96-4EF8-AA1E-CEE473C5E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4</xdr:col>
      <xdr:colOff>85725</xdr:colOff>
      <xdr:row>0</xdr:row>
      <xdr:rowOff>95250</xdr:rowOff>
    </xdr:from>
    <xdr:ext cx="1467975" cy="484124"/>
    <xdr:pic>
      <xdr:nvPicPr>
        <xdr:cNvPr id="6" name="Picture 3">
          <a:extLst>
            <a:ext uri="{FF2B5EF4-FFF2-40B4-BE49-F238E27FC236}">
              <a16:creationId xmlns:a16="http://schemas.microsoft.com/office/drawing/2014/main" id="{D3005E7E-F567-4980-85AD-7E9DAD637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6</xdr:col>
      <xdr:colOff>85725</xdr:colOff>
      <xdr:row>0</xdr:row>
      <xdr:rowOff>95250</xdr:rowOff>
    </xdr:from>
    <xdr:ext cx="1467975" cy="484124"/>
    <xdr:pic>
      <xdr:nvPicPr>
        <xdr:cNvPr id="8" name="Picture 3">
          <a:extLst>
            <a:ext uri="{FF2B5EF4-FFF2-40B4-BE49-F238E27FC236}">
              <a16:creationId xmlns:a16="http://schemas.microsoft.com/office/drawing/2014/main" id="{6961D7A3-1E7A-4ADC-9868-E740BB8C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8</xdr:col>
      <xdr:colOff>85725</xdr:colOff>
      <xdr:row>0</xdr:row>
      <xdr:rowOff>95250</xdr:rowOff>
    </xdr:from>
    <xdr:ext cx="1467975" cy="484124"/>
    <xdr:pic>
      <xdr:nvPicPr>
        <xdr:cNvPr id="10" name="Picture 3">
          <a:extLst>
            <a:ext uri="{FF2B5EF4-FFF2-40B4-BE49-F238E27FC236}">
              <a16:creationId xmlns:a16="http://schemas.microsoft.com/office/drawing/2014/main" id="{2A806625-75E7-403A-8791-DB0144CD1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10</xdr:col>
      <xdr:colOff>85725</xdr:colOff>
      <xdr:row>0</xdr:row>
      <xdr:rowOff>95250</xdr:rowOff>
    </xdr:from>
    <xdr:ext cx="1467975" cy="484124"/>
    <xdr:pic>
      <xdr:nvPicPr>
        <xdr:cNvPr id="12" name="Picture 3">
          <a:extLst>
            <a:ext uri="{FF2B5EF4-FFF2-40B4-BE49-F238E27FC236}">
              <a16:creationId xmlns:a16="http://schemas.microsoft.com/office/drawing/2014/main" id="{45277620-17F9-4A54-8E15-AA88A371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029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 editAs="oneCell">
    <xdr:from>
      <xdr:col>0</xdr:col>
      <xdr:colOff>4738688</xdr:colOff>
      <xdr:row>0</xdr:row>
      <xdr:rowOff>119062</xdr:rowOff>
    </xdr:from>
    <xdr:to>
      <xdr:col>0</xdr:col>
      <xdr:colOff>6682948</xdr:colOff>
      <xdr:row>1</xdr:row>
      <xdr:rowOff>54429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C3A5527D-8DCE-438F-A484-417CF3516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688" y="119062"/>
          <a:ext cx="1944260" cy="625930"/>
        </a:xfrm>
        <a:prstGeom prst="rect">
          <a:avLst/>
        </a:prstGeom>
      </xdr:spPr>
    </xdr:pic>
    <xdr:clientData/>
  </xdr:twoCellAnchor>
  <xdr:twoCellAnchor editAs="oneCell">
    <xdr:from>
      <xdr:col>2</xdr:col>
      <xdr:colOff>5024437</xdr:colOff>
      <xdr:row>0</xdr:row>
      <xdr:rowOff>95249</xdr:rowOff>
    </xdr:from>
    <xdr:to>
      <xdr:col>2</xdr:col>
      <xdr:colOff>6968697</xdr:colOff>
      <xdr:row>1</xdr:row>
      <xdr:rowOff>30616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B7779A77-407E-ACF3-A363-210977375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5" y="95249"/>
          <a:ext cx="1944260" cy="625930"/>
        </a:xfrm>
        <a:prstGeom prst="rect">
          <a:avLst/>
        </a:prstGeom>
      </xdr:spPr>
    </xdr:pic>
    <xdr:clientData/>
  </xdr:twoCellAnchor>
  <xdr:twoCellAnchor editAs="oneCell">
    <xdr:from>
      <xdr:col>4</xdr:col>
      <xdr:colOff>5024435</xdr:colOff>
      <xdr:row>0</xdr:row>
      <xdr:rowOff>95251</xdr:rowOff>
    </xdr:from>
    <xdr:to>
      <xdr:col>4</xdr:col>
      <xdr:colOff>6968695</xdr:colOff>
      <xdr:row>1</xdr:row>
      <xdr:rowOff>30618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8CCEB03C-53E1-F886-8D36-7EC54DB92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7810" y="95251"/>
          <a:ext cx="1944260" cy="625930"/>
        </a:xfrm>
        <a:prstGeom prst="rect">
          <a:avLst/>
        </a:prstGeom>
      </xdr:spPr>
    </xdr:pic>
    <xdr:clientData/>
  </xdr:twoCellAnchor>
  <xdr:twoCellAnchor editAs="oneCell">
    <xdr:from>
      <xdr:col>6</xdr:col>
      <xdr:colOff>5024437</xdr:colOff>
      <xdr:row>0</xdr:row>
      <xdr:rowOff>119063</xdr:rowOff>
    </xdr:from>
    <xdr:to>
      <xdr:col>6</xdr:col>
      <xdr:colOff>6968697</xdr:colOff>
      <xdr:row>1</xdr:row>
      <xdr:rowOff>54430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3C1751B9-E5E8-D724-E12D-1890698C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0" y="119063"/>
          <a:ext cx="1944260" cy="625930"/>
        </a:xfrm>
        <a:prstGeom prst="rect">
          <a:avLst/>
        </a:prstGeom>
      </xdr:spPr>
    </xdr:pic>
    <xdr:clientData/>
  </xdr:twoCellAnchor>
  <xdr:twoCellAnchor editAs="oneCell">
    <xdr:from>
      <xdr:col>8</xdr:col>
      <xdr:colOff>4976812</xdr:colOff>
      <xdr:row>0</xdr:row>
      <xdr:rowOff>95251</xdr:rowOff>
    </xdr:from>
    <xdr:to>
      <xdr:col>8</xdr:col>
      <xdr:colOff>6921072</xdr:colOff>
      <xdr:row>1</xdr:row>
      <xdr:rowOff>30618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B9EEAC3F-BC57-3F1A-8AB9-CF5844941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23562" y="95251"/>
          <a:ext cx="1944260" cy="625930"/>
        </a:xfrm>
        <a:prstGeom prst="rect">
          <a:avLst/>
        </a:prstGeom>
      </xdr:spPr>
    </xdr:pic>
    <xdr:clientData/>
  </xdr:twoCellAnchor>
  <xdr:twoCellAnchor editAs="oneCell">
    <xdr:from>
      <xdr:col>10</xdr:col>
      <xdr:colOff>4976810</xdr:colOff>
      <xdr:row>0</xdr:row>
      <xdr:rowOff>142877</xdr:rowOff>
    </xdr:from>
    <xdr:to>
      <xdr:col>10</xdr:col>
      <xdr:colOff>6921070</xdr:colOff>
      <xdr:row>1</xdr:row>
      <xdr:rowOff>78244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C03EAA2F-AB53-7959-18EC-39C252976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48" y="142877"/>
          <a:ext cx="1944260" cy="6259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152400</xdr:rowOff>
    </xdr:from>
    <xdr:to>
      <xdr:col>18</xdr:col>
      <xdr:colOff>0</xdr:colOff>
      <xdr:row>4</xdr:row>
      <xdr:rowOff>123825</xdr:rowOff>
    </xdr:to>
    <xdr:pic>
      <xdr:nvPicPr>
        <xdr:cNvPr id="2" name="_x322211552">
          <a:extLst>
            <a:ext uri="{FF2B5EF4-FFF2-40B4-BE49-F238E27FC236}">
              <a16:creationId xmlns:a16="http://schemas.microsoft.com/office/drawing/2014/main" id="{C4E9B2BB-15A3-4887-B3E3-2DFA615F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361950"/>
          <a:ext cx="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508000</xdr:colOff>
      <xdr:row>17</xdr:row>
      <xdr:rowOff>174624</xdr:rowOff>
    </xdr:from>
    <xdr:to>
      <xdr:col>8</xdr:col>
      <xdr:colOff>428624</xdr:colOff>
      <xdr:row>18</xdr:row>
      <xdr:rowOff>659147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AEAF737D-DE61-4951-45CA-2ABFF0CE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7096124"/>
          <a:ext cx="5381624" cy="1246523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17</xdr:row>
      <xdr:rowOff>158749</xdr:rowOff>
    </xdr:from>
    <xdr:to>
      <xdr:col>17</xdr:col>
      <xdr:colOff>492124</xdr:colOff>
      <xdr:row>18</xdr:row>
      <xdr:rowOff>643272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3BD661AB-1C5A-F753-620A-7DCB51096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5125" y="7080249"/>
          <a:ext cx="5381624" cy="1246523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571500</xdr:colOff>
      <xdr:row>17</xdr:row>
      <xdr:rowOff>158749</xdr:rowOff>
    </xdr:from>
    <xdr:to>
      <xdr:col>26</xdr:col>
      <xdr:colOff>492124</xdr:colOff>
      <xdr:row>18</xdr:row>
      <xdr:rowOff>643272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11233509-B170-0B19-C0AF-4DB071B9C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0" y="7080249"/>
          <a:ext cx="5381624" cy="12465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657224</xdr:colOff>
      <xdr:row>8</xdr:row>
      <xdr:rowOff>104775</xdr:rowOff>
    </xdr:from>
    <xdr:to>
      <xdr:col>6</xdr:col>
      <xdr:colOff>5174</xdr:colOff>
      <xdr:row>13</xdr:row>
      <xdr:rowOff>137025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24F155B7-701E-4BA0-89FB-3F9DF2C04420}"/>
            </a:ext>
          </a:extLst>
        </xdr:cNvPr>
        <xdr:cNvSpPr>
          <a:spLocks noChangeAspect="1"/>
        </xdr:cNvSpPr>
      </xdr:nvSpPr>
      <xdr:spPr>
        <a:xfrm>
          <a:off x="3390899" y="1771650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고 흥 군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이  재  형</a:t>
          </a:r>
          <a:endParaRPr lang="en-US" altLang="ko-KR" sz="2800" spc="70" baseline="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152400</xdr:colOff>
      <xdr:row>60</xdr:row>
      <xdr:rowOff>104775</xdr:rowOff>
    </xdr:from>
    <xdr:to>
      <xdr:col>20</xdr:col>
      <xdr:colOff>276225</xdr:colOff>
      <xdr:row>64</xdr:row>
      <xdr:rowOff>85725</xdr:rowOff>
    </xdr:to>
    <xdr:pic>
      <xdr:nvPicPr>
        <xdr:cNvPr id="3" name="_x366891632">
          <a:extLst>
            <a:ext uri="{FF2B5EF4-FFF2-40B4-BE49-F238E27FC236}">
              <a16:creationId xmlns:a16="http://schemas.microsoft.com/office/drawing/2014/main" id="{9BFD0356-80A4-4459-B3CC-9E48DF3E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15173325"/>
          <a:ext cx="8096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152400</xdr:colOff>
      <xdr:row>54</xdr:row>
      <xdr:rowOff>104775</xdr:rowOff>
    </xdr:from>
    <xdr:to>
      <xdr:col>18</xdr:col>
      <xdr:colOff>276225</xdr:colOff>
      <xdr:row>58</xdr:row>
      <xdr:rowOff>85725</xdr:rowOff>
    </xdr:to>
    <xdr:pic>
      <xdr:nvPicPr>
        <xdr:cNvPr id="4" name="_x354974136">
          <a:extLst>
            <a:ext uri="{FF2B5EF4-FFF2-40B4-BE49-F238E27FC236}">
              <a16:creationId xmlns:a16="http://schemas.microsoft.com/office/drawing/2014/main" id="{F6E9A359-FF5A-413D-86D7-FC4D2AB61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0950" y="13916025"/>
          <a:ext cx="8096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152400</xdr:colOff>
      <xdr:row>64</xdr:row>
      <xdr:rowOff>104775</xdr:rowOff>
    </xdr:from>
    <xdr:to>
      <xdr:col>20</xdr:col>
      <xdr:colOff>276225</xdr:colOff>
      <xdr:row>68</xdr:row>
      <xdr:rowOff>85725</xdr:rowOff>
    </xdr:to>
    <xdr:pic>
      <xdr:nvPicPr>
        <xdr:cNvPr id="5" name="_x354972624">
          <a:extLst>
            <a:ext uri="{FF2B5EF4-FFF2-40B4-BE49-F238E27FC236}">
              <a16:creationId xmlns:a16="http://schemas.microsoft.com/office/drawing/2014/main" id="{7238B81D-FB01-4707-AB48-1E7736D9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16011525"/>
          <a:ext cx="8096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3333750</xdr:colOff>
      <xdr:row>9</xdr:row>
      <xdr:rowOff>85725</xdr:rowOff>
    </xdr:from>
    <xdr:to>
      <xdr:col>5</xdr:col>
      <xdr:colOff>4238625</xdr:colOff>
      <xdr:row>9</xdr:row>
      <xdr:rowOff>1047750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0F85CF8-A0F7-4462-A66C-5E6131F8A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724650" y="1857375"/>
          <a:ext cx="904875" cy="9620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4267796</xdr:colOff>
      <xdr:row>18</xdr:row>
      <xdr:rowOff>190644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935972BF-51BD-4397-AE6E-4A6C7C0B3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3686175"/>
          <a:ext cx="4267796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3248025</xdr:colOff>
      <xdr:row>20</xdr:row>
      <xdr:rowOff>47625</xdr:rowOff>
    </xdr:from>
    <xdr:to>
      <xdr:col>5</xdr:col>
      <xdr:colOff>4219574</xdr:colOff>
      <xdr:row>20</xdr:row>
      <xdr:rowOff>904875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B4D454D2-DBC0-44A1-90DD-A43B80C2E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4991100"/>
          <a:ext cx="971549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1438275</xdr:colOff>
      <xdr:row>20</xdr:row>
      <xdr:rowOff>123825</xdr:rowOff>
    </xdr:from>
    <xdr:to>
      <xdr:col>5</xdr:col>
      <xdr:colOff>3181351</xdr:colOff>
      <xdr:row>20</xdr:row>
      <xdr:rowOff>895350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BA875596-690B-4CBD-BE70-7C7CF1329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829175" y="5067300"/>
          <a:ext cx="1743076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3295650</xdr:colOff>
      <xdr:row>25</xdr:row>
      <xdr:rowOff>95250</xdr:rowOff>
    </xdr:from>
    <xdr:to>
      <xdr:col>5</xdr:col>
      <xdr:colOff>4257675</xdr:colOff>
      <xdr:row>25</xdr:row>
      <xdr:rowOff>971549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4D02F308-299A-4465-92A0-FACF68792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6838950"/>
          <a:ext cx="962025" cy="876299"/>
        </a:xfrm>
        <a:prstGeom prst="rect">
          <a:avLst/>
        </a:prstGeom>
      </xdr:spPr>
    </xdr:pic>
    <xdr:clientData/>
  </xdr:twoCellAnchor>
  <xdr:oneCellAnchor>
    <xdr:from>
      <xdr:col>6</xdr:col>
      <xdr:colOff>657224</xdr:colOff>
      <xdr:row>8</xdr:row>
      <xdr:rowOff>104775</xdr:rowOff>
    </xdr:from>
    <xdr:ext cx="4320000" cy="1080000"/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F3115719-CDA3-4B38-A6BB-1A039723E240}"/>
            </a:ext>
          </a:extLst>
        </xdr:cNvPr>
        <xdr:cNvSpPr>
          <a:spLocks noChangeAspect="1"/>
        </xdr:cNvSpPr>
      </xdr:nvSpPr>
      <xdr:spPr>
        <a:xfrm>
          <a:off x="8362949" y="1771650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여 수 시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이   광   휴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7</xdr:col>
      <xdr:colOff>3276600</xdr:colOff>
      <xdr:row>9</xdr:row>
      <xdr:rowOff>1</xdr:rowOff>
    </xdr:from>
    <xdr:to>
      <xdr:col>7</xdr:col>
      <xdr:colOff>4295776</xdr:colOff>
      <xdr:row>9</xdr:row>
      <xdr:rowOff>1028399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DE33E512-249E-4D3B-8013-E600FA7D2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1771651"/>
          <a:ext cx="1019176" cy="1028398"/>
        </a:xfrm>
        <a:prstGeom prst="rect">
          <a:avLst/>
        </a:prstGeom>
      </xdr:spPr>
    </xdr:pic>
    <xdr:clientData/>
  </xdr:twoCellAnchor>
  <xdr:twoCellAnchor editAs="oneCell">
    <xdr:from>
      <xdr:col>7</xdr:col>
      <xdr:colOff>3371850</xdr:colOff>
      <xdr:row>20</xdr:row>
      <xdr:rowOff>142875</xdr:rowOff>
    </xdr:from>
    <xdr:to>
      <xdr:col>7</xdr:col>
      <xdr:colOff>4195699</xdr:colOff>
      <xdr:row>20</xdr:row>
      <xdr:rowOff>981075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FC3CFD8C-6C5B-0284-1868-C949CEF1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763375" y="5086350"/>
          <a:ext cx="823849" cy="8382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7</xdr:col>
      <xdr:colOff>9524</xdr:colOff>
      <xdr:row>20</xdr:row>
      <xdr:rowOff>57150</xdr:rowOff>
    </xdr:from>
    <xdr:ext cx="4320000" cy="1080000"/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F9CD41EB-3B8C-EA7C-E5B7-646D82E76751}"/>
            </a:ext>
          </a:extLst>
        </xdr:cNvPr>
        <xdr:cNvSpPr>
          <a:spLocks noChangeAspect="1"/>
        </xdr:cNvSpPr>
      </xdr:nvSpPr>
      <xdr:spPr>
        <a:xfrm>
          <a:off x="8401049" y="5000625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완 도 군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이   상   욱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</xdr:col>
      <xdr:colOff>685799</xdr:colOff>
      <xdr:row>25</xdr:row>
      <xdr:rowOff>0</xdr:rowOff>
    </xdr:from>
    <xdr:ext cx="4320000" cy="1080000"/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59F04283-F6AF-7913-91F4-1D118C5B100D}"/>
            </a:ext>
          </a:extLst>
        </xdr:cNvPr>
        <xdr:cNvSpPr>
          <a:spLocks noChangeAspect="1"/>
        </xdr:cNvSpPr>
      </xdr:nvSpPr>
      <xdr:spPr>
        <a:xfrm>
          <a:off x="8391524" y="6819900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해 남 군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윤   동   현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3324226</xdr:colOff>
      <xdr:row>25</xdr:row>
      <xdr:rowOff>47626</xdr:rowOff>
    </xdr:from>
    <xdr:ext cx="933450" cy="933450"/>
    <xdr:pic>
      <xdr:nvPicPr>
        <xdr:cNvPr id="16" name="그림 15">
          <a:extLst>
            <a:ext uri="{FF2B5EF4-FFF2-40B4-BE49-F238E27FC236}">
              <a16:creationId xmlns:a16="http://schemas.microsoft.com/office/drawing/2014/main" id="{D7BE774B-7E5E-4EE2-9138-67E7FC2F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1" y="6867526"/>
          <a:ext cx="933450" cy="933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7"/>
  <sheetViews>
    <sheetView showGridLines="0" showZeros="0" tabSelected="1" zoomScale="70" zoomScaleNormal="7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P66" sqref="A1:P66"/>
    </sheetView>
  </sheetViews>
  <sheetFormatPr defaultRowHeight="16.5" x14ac:dyDescent="0.3"/>
  <cols>
    <col min="1" max="1" width="12.125" bestFit="1" customWidth="1"/>
    <col min="2" max="2" width="5.25" style="1" bestFit="1" customWidth="1"/>
    <col min="3" max="3" width="23.875" customWidth="1"/>
    <col min="4" max="4" width="13" style="1" customWidth="1"/>
    <col min="5" max="5" width="5.5" style="1" customWidth="1"/>
    <col min="6" max="6" width="11.75" style="1" customWidth="1"/>
    <col min="7" max="7" width="10.25" style="10" customWidth="1"/>
    <col min="8" max="8" width="9" style="9" customWidth="1"/>
    <col min="9" max="15" width="11.75" customWidth="1"/>
    <col min="16" max="16" width="6.75" customWidth="1"/>
    <col min="22" max="22" width="10.625" bestFit="1" customWidth="1"/>
    <col min="27" max="27" width="10" bestFit="1" customWidth="1"/>
  </cols>
  <sheetData>
    <row r="1" spans="1:28" ht="48.75" customHeight="1" x14ac:dyDescent="0.3">
      <c r="A1" s="2"/>
      <c r="B1" s="2"/>
      <c r="C1" s="3" t="s">
        <v>192</v>
      </c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8" ht="21" customHeight="1" x14ac:dyDescent="0.3">
      <c r="A2" s="18" t="s">
        <v>16</v>
      </c>
      <c r="C2" s="20">
        <f ca="1">NOW()</f>
        <v>46152.875975578703</v>
      </c>
      <c r="D2" s="32"/>
      <c r="E2" s="32"/>
      <c r="F2" s="19"/>
      <c r="G2" s="2"/>
      <c r="H2" s="2"/>
      <c r="I2" s="2"/>
      <c r="J2" s="2"/>
      <c r="K2" s="2"/>
      <c r="L2" s="2"/>
      <c r="M2" s="2"/>
      <c r="N2" s="2"/>
    </row>
    <row r="3" spans="1:28" ht="22.5" customHeight="1" x14ac:dyDescent="0.3">
      <c r="A3" s="297" t="s">
        <v>13</v>
      </c>
      <c r="B3" s="299">
        <f>F3+F4</f>
        <v>59</v>
      </c>
      <c r="C3" s="65" t="s">
        <v>193</v>
      </c>
      <c r="D3" s="34"/>
      <c r="E3" s="35"/>
      <c r="F3" s="72">
        <f>COUNTIFS($H$8:$H$66,"1일차",$C$8:$C$66,"&lt;&gt;")</f>
        <v>59</v>
      </c>
      <c r="G3" s="73">
        <f>COUNTIFS($H$8:$H$66,"1일차",$I$8:$I$66,"*")+COUNTIFS($H$8:$H$66,"1일차",$J$8:$J$66,"*")+COUNTIFS($H$8:$H$66,"1일차",$K$8:$K$66,"*")+COUNTIFS($H$8:$H$66,"1일차",$L$8:$L$66,"*")+COUNTIFS($H$8:$H$66,"1일차",$M$8:$M$66,"*")+COUNTIFS($H$8:$H$66,"1일차",$N$8:$N$66,"*")+COUNTIFS($H$8:$H$66,"1일차",$O$8:$O$66,"*")</f>
        <v>290</v>
      </c>
      <c r="H3" s="58" t="s">
        <v>117</v>
      </c>
      <c r="I3" s="12"/>
      <c r="J3" s="67">
        <f>COUNTA($C$8:$C$12)</f>
        <v>5</v>
      </c>
      <c r="K3" s="60" t="s">
        <v>118</v>
      </c>
      <c r="L3" s="48"/>
      <c r="M3" s="69">
        <f>COUNTA($C$13:$C$32)</f>
        <v>20</v>
      </c>
      <c r="N3" s="197" t="s">
        <v>119</v>
      </c>
      <c r="O3" s="198"/>
      <c r="P3" s="199">
        <f>COUNTA($C$33:$C$49)</f>
        <v>17</v>
      </c>
      <c r="AB3" s="30"/>
    </row>
    <row r="4" spans="1:28" ht="22.5" customHeight="1" x14ac:dyDescent="0.3">
      <c r="A4" s="298"/>
      <c r="B4" s="300"/>
      <c r="C4" s="66"/>
      <c r="D4" s="46"/>
      <c r="E4" s="47"/>
      <c r="F4" s="74">
        <f>COUNTIFS($H$8:$H$66,"2일차",$C$8:$C$66,"&lt;&gt;")</f>
        <v>0</v>
      </c>
      <c r="G4" s="75">
        <f>COUNTIFS($H$8:$H$66,"2일차",$I$8:$I$66,"*")+COUNTIFS($H$8:$H$66,"2일차",$J$8:$J$66,"*")+COUNTIFS($H$8:$H$66,"2일차",$K$8:$K$66,"*")+COUNTIFS($H$8:$H$66,"2일차",$L$8:$L$66,"*")+COUNTIFS($H$8:$H$66,"2일차",$M$8:$M$66,"*")+COUNTIFS($H$8:$H$66,"2일차",$N$8:$N$66,"*")+COUNTIFS($H$8:$H$66,"2일차",$O$8:$O$66,"*")</f>
        <v>0</v>
      </c>
      <c r="H4" s="127" t="s">
        <v>194</v>
      </c>
      <c r="I4" s="118"/>
      <c r="J4" s="119">
        <f>COUNTA($C$50:$C$66)</f>
        <v>17</v>
      </c>
      <c r="K4" s="61"/>
      <c r="L4" s="49"/>
      <c r="M4" s="70"/>
      <c r="N4" s="63"/>
      <c r="O4" s="50"/>
      <c r="P4" s="51"/>
      <c r="AB4" s="30"/>
    </row>
    <row r="5" spans="1:28" ht="22.5" customHeight="1" x14ac:dyDescent="0.3">
      <c r="A5" s="76"/>
      <c r="B5" s="77"/>
      <c r="C5" s="113" t="s">
        <v>279</v>
      </c>
      <c r="D5" s="114"/>
      <c r="E5" s="115"/>
      <c r="F5" s="116">
        <f>SUM(F3:F4)</f>
        <v>59</v>
      </c>
      <c r="G5" s="117">
        <f>SUM(G3:G4)+COUNTIF($F$8:$F$66,"*")</f>
        <v>325</v>
      </c>
      <c r="H5" s="59"/>
      <c r="I5" s="13"/>
      <c r="J5" s="68"/>
      <c r="K5" s="62"/>
      <c r="L5" s="14"/>
      <c r="M5" s="71"/>
      <c r="N5" s="64"/>
      <c r="O5" s="52"/>
      <c r="P5" s="53"/>
      <c r="AB5" s="30"/>
    </row>
    <row r="6" spans="1:28" s="1" customFormat="1" ht="36.75" customHeight="1" x14ac:dyDescent="0.3">
      <c r="A6" s="7" t="s">
        <v>11</v>
      </c>
      <c r="B6" s="7" t="s">
        <v>12</v>
      </c>
      <c r="C6" s="7" t="s">
        <v>14</v>
      </c>
      <c r="D6" s="7" t="s">
        <v>70</v>
      </c>
      <c r="E6" s="33" t="s">
        <v>71</v>
      </c>
      <c r="F6" s="7" t="s">
        <v>0</v>
      </c>
      <c r="G6" s="7" t="s">
        <v>1</v>
      </c>
      <c r="H6" s="7" t="s">
        <v>2</v>
      </c>
      <c r="I6" s="7" t="s">
        <v>3</v>
      </c>
      <c r="J6" s="7" t="s">
        <v>4</v>
      </c>
      <c r="K6" s="7" t="s">
        <v>5</v>
      </c>
      <c r="L6" s="7" t="s">
        <v>6</v>
      </c>
      <c r="M6" s="7" t="s">
        <v>7</v>
      </c>
      <c r="N6" s="7" t="s">
        <v>8</v>
      </c>
      <c r="O6" s="15" t="s">
        <v>9</v>
      </c>
      <c r="P6" s="45" t="s">
        <v>15</v>
      </c>
      <c r="AB6" s="31"/>
    </row>
    <row r="7" spans="1:28" s="1" customFormat="1" ht="9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6"/>
      <c r="P7" s="17"/>
    </row>
    <row r="8" spans="1:28" ht="22.5" customHeight="1" x14ac:dyDescent="0.3">
      <c r="A8" s="84" t="s">
        <v>111</v>
      </c>
      <c r="B8" s="85">
        <v>1</v>
      </c>
      <c r="C8" s="81" t="s">
        <v>492</v>
      </c>
      <c r="D8" s="78" t="s">
        <v>41</v>
      </c>
      <c r="E8" s="82">
        <f>COUNTIF(I8:O8,"*")</f>
        <v>5</v>
      </c>
      <c r="F8" s="8"/>
      <c r="G8" s="8"/>
      <c r="H8" s="8" t="s">
        <v>83</v>
      </c>
      <c r="I8" s="54" t="s">
        <v>494</v>
      </c>
      <c r="J8" s="54" t="s">
        <v>495</v>
      </c>
      <c r="K8" s="54" t="s">
        <v>496</v>
      </c>
      <c r="L8" s="54" t="s">
        <v>497</v>
      </c>
      <c r="M8" s="54" t="s">
        <v>602</v>
      </c>
      <c r="N8" s="54"/>
      <c r="O8" s="56"/>
      <c r="P8" s="173" t="s">
        <v>611</v>
      </c>
      <c r="AA8" s="29"/>
    </row>
    <row r="9" spans="1:28" ht="22.5" customHeight="1" x14ac:dyDescent="0.3">
      <c r="A9" s="86" t="s">
        <v>112</v>
      </c>
      <c r="B9" s="85">
        <v>2</v>
      </c>
      <c r="C9" s="81" t="s">
        <v>225</v>
      </c>
      <c r="D9" s="78" t="s">
        <v>278</v>
      </c>
      <c r="E9" s="82">
        <f t="shared" ref="E9:E49" si="0">COUNTIF(I9:O9,"*")</f>
        <v>4</v>
      </c>
      <c r="F9" s="8" t="s">
        <v>226</v>
      </c>
      <c r="G9" s="8" t="s">
        <v>227</v>
      </c>
      <c r="H9" s="8" t="s">
        <v>69</v>
      </c>
      <c r="I9" s="54" t="s">
        <v>232</v>
      </c>
      <c r="J9" s="54" t="s">
        <v>233</v>
      </c>
      <c r="K9" s="54" t="s">
        <v>234</v>
      </c>
      <c r="L9" s="54" t="s">
        <v>235</v>
      </c>
      <c r="M9" s="54"/>
      <c r="N9" s="54"/>
      <c r="O9" s="56"/>
      <c r="P9" s="173" t="s">
        <v>610</v>
      </c>
      <c r="AA9" s="30"/>
    </row>
    <row r="10" spans="1:28" ht="22.5" customHeight="1" x14ac:dyDescent="0.3">
      <c r="A10" s="86"/>
      <c r="B10" s="85">
        <v>3</v>
      </c>
      <c r="C10" s="81" t="s">
        <v>224</v>
      </c>
      <c r="D10" s="78" t="s">
        <v>503</v>
      </c>
      <c r="E10" s="82">
        <f t="shared" si="0"/>
        <v>4</v>
      </c>
      <c r="F10" s="8" t="s">
        <v>600</v>
      </c>
      <c r="G10" s="8" t="s">
        <v>601</v>
      </c>
      <c r="H10" s="8" t="s">
        <v>69</v>
      </c>
      <c r="I10" s="54" t="s">
        <v>228</v>
      </c>
      <c r="J10" s="54" t="s">
        <v>229</v>
      </c>
      <c r="K10" s="54" t="s">
        <v>230</v>
      </c>
      <c r="L10" s="54" t="s">
        <v>231</v>
      </c>
      <c r="M10" s="54"/>
      <c r="N10" s="54"/>
      <c r="O10" s="56"/>
      <c r="P10" s="173" t="s">
        <v>610</v>
      </c>
      <c r="AA10" s="30"/>
    </row>
    <row r="11" spans="1:28" ht="22.5" customHeight="1" x14ac:dyDescent="0.3">
      <c r="A11" s="86"/>
      <c r="B11" s="85">
        <v>4</v>
      </c>
      <c r="C11" s="81" t="s">
        <v>237</v>
      </c>
      <c r="D11" s="78" t="s">
        <v>55</v>
      </c>
      <c r="E11" s="82">
        <f t="shared" si="0"/>
        <v>5</v>
      </c>
      <c r="F11" s="8"/>
      <c r="G11" s="8"/>
      <c r="H11" s="8" t="s">
        <v>69</v>
      </c>
      <c r="I11" s="54" t="s">
        <v>245</v>
      </c>
      <c r="J11" s="54" t="s">
        <v>246</v>
      </c>
      <c r="K11" s="54" t="s">
        <v>247</v>
      </c>
      <c r="L11" s="54" t="s">
        <v>498</v>
      </c>
      <c r="M11" s="54" t="s">
        <v>248</v>
      </c>
      <c r="N11" s="54"/>
      <c r="O11" s="56"/>
      <c r="P11" s="173" t="s">
        <v>610</v>
      </c>
      <c r="AA11" s="30"/>
    </row>
    <row r="12" spans="1:28" ht="22.5" customHeight="1" thickBot="1" x14ac:dyDescent="0.35">
      <c r="A12" s="86"/>
      <c r="B12" s="85">
        <v>5</v>
      </c>
      <c r="C12" s="81" t="s">
        <v>493</v>
      </c>
      <c r="D12" s="78" t="s">
        <v>504</v>
      </c>
      <c r="E12" s="82">
        <f t="shared" si="0"/>
        <v>4</v>
      </c>
      <c r="F12" s="8"/>
      <c r="G12" s="8"/>
      <c r="H12" s="8" t="s">
        <v>69</v>
      </c>
      <c r="I12" s="54" t="s">
        <v>499</v>
      </c>
      <c r="J12" s="54" t="s">
        <v>500</v>
      </c>
      <c r="K12" s="54" t="s">
        <v>501</v>
      </c>
      <c r="L12" s="54" t="s">
        <v>502</v>
      </c>
      <c r="M12" s="54"/>
      <c r="N12" s="54"/>
      <c r="O12" s="56"/>
      <c r="P12" s="173" t="s">
        <v>610</v>
      </c>
      <c r="AA12" s="30"/>
    </row>
    <row r="13" spans="1:28" ht="22.5" customHeight="1" thickTop="1" x14ac:dyDescent="0.3">
      <c r="A13" s="87" t="s">
        <v>113</v>
      </c>
      <c r="B13" s="88">
        <v>1</v>
      </c>
      <c r="C13" s="79" t="s">
        <v>492</v>
      </c>
      <c r="D13" s="80" t="s">
        <v>41</v>
      </c>
      <c r="E13" s="83">
        <f t="shared" si="0"/>
        <v>6</v>
      </c>
      <c r="F13" s="44" t="s">
        <v>507</v>
      </c>
      <c r="G13" s="44" t="s">
        <v>508</v>
      </c>
      <c r="H13" s="44" t="s">
        <v>69</v>
      </c>
      <c r="I13" s="55" t="s">
        <v>509</v>
      </c>
      <c r="J13" s="55" t="s">
        <v>510</v>
      </c>
      <c r="K13" s="55" t="s">
        <v>511</v>
      </c>
      <c r="L13" s="55" t="s">
        <v>512</v>
      </c>
      <c r="M13" s="55" t="s">
        <v>513</v>
      </c>
      <c r="N13" s="55" t="s">
        <v>514</v>
      </c>
      <c r="O13" s="57"/>
      <c r="P13" s="174" t="s">
        <v>610</v>
      </c>
    </row>
    <row r="14" spans="1:28" ht="22.5" customHeight="1" x14ac:dyDescent="0.3">
      <c r="A14" s="89" t="s">
        <v>114</v>
      </c>
      <c r="B14" s="90">
        <v>2</v>
      </c>
      <c r="C14" s="81" t="s">
        <v>313</v>
      </c>
      <c r="D14" s="78" t="s">
        <v>65</v>
      </c>
      <c r="E14" s="82">
        <f t="shared" si="0"/>
        <v>5</v>
      </c>
      <c r="F14" s="8" t="s">
        <v>280</v>
      </c>
      <c r="G14" s="8" t="s">
        <v>281</v>
      </c>
      <c r="H14" s="8" t="s">
        <v>69</v>
      </c>
      <c r="I14" s="54" t="s">
        <v>284</v>
      </c>
      <c r="J14" s="54" t="s">
        <v>330</v>
      </c>
      <c r="K14" s="54" t="s">
        <v>286</v>
      </c>
      <c r="L14" s="54" t="s">
        <v>287</v>
      </c>
      <c r="M14" s="54" t="s">
        <v>292</v>
      </c>
      <c r="N14" s="54"/>
      <c r="O14" s="56"/>
      <c r="P14" s="175" t="s">
        <v>610</v>
      </c>
    </row>
    <row r="15" spans="1:28" ht="22.5" customHeight="1" x14ac:dyDescent="0.3">
      <c r="A15" s="89"/>
      <c r="B15" s="90">
        <v>3</v>
      </c>
      <c r="C15" s="81" t="s">
        <v>314</v>
      </c>
      <c r="D15" s="78" t="s">
        <v>65</v>
      </c>
      <c r="E15" s="82">
        <f t="shared" si="0"/>
        <v>4</v>
      </c>
      <c r="F15" s="8" t="s">
        <v>280</v>
      </c>
      <c r="G15" s="8" t="s">
        <v>281</v>
      </c>
      <c r="H15" s="8" t="s">
        <v>69</v>
      </c>
      <c r="I15" s="54" t="s">
        <v>288</v>
      </c>
      <c r="J15" s="54" t="s">
        <v>289</v>
      </c>
      <c r="K15" s="54" t="s">
        <v>290</v>
      </c>
      <c r="L15" s="54" t="s">
        <v>291</v>
      </c>
      <c r="M15" s="54"/>
      <c r="N15" s="54"/>
      <c r="O15" s="56"/>
      <c r="P15" s="175" t="s">
        <v>610</v>
      </c>
    </row>
    <row r="16" spans="1:28" ht="22.5" customHeight="1" x14ac:dyDescent="0.3">
      <c r="A16" s="89"/>
      <c r="B16" s="90">
        <v>4</v>
      </c>
      <c r="C16" s="81" t="s">
        <v>320</v>
      </c>
      <c r="D16" s="78" t="s">
        <v>65</v>
      </c>
      <c r="E16" s="82">
        <f t="shared" si="0"/>
        <v>4</v>
      </c>
      <c r="F16" s="8" t="s">
        <v>280</v>
      </c>
      <c r="G16" s="8" t="s">
        <v>281</v>
      </c>
      <c r="H16" s="8" t="s">
        <v>69</v>
      </c>
      <c r="I16" s="54" t="s">
        <v>360</v>
      </c>
      <c r="J16" s="54" t="s">
        <v>285</v>
      </c>
      <c r="K16" s="54" t="s">
        <v>361</v>
      </c>
      <c r="L16" s="54" t="s">
        <v>362</v>
      </c>
      <c r="M16" s="54"/>
      <c r="N16" s="54"/>
      <c r="O16" s="56"/>
      <c r="P16" s="175" t="s">
        <v>610</v>
      </c>
    </row>
    <row r="17" spans="1:16" ht="22.5" customHeight="1" x14ac:dyDescent="0.3">
      <c r="A17" s="89"/>
      <c r="B17" s="90">
        <v>5</v>
      </c>
      <c r="C17" s="81" t="s">
        <v>323</v>
      </c>
      <c r="D17" s="78" t="s">
        <v>65</v>
      </c>
      <c r="E17" s="82">
        <f t="shared" si="0"/>
        <v>4</v>
      </c>
      <c r="F17" s="8" t="s">
        <v>328</v>
      </c>
      <c r="G17" s="8" t="s">
        <v>329</v>
      </c>
      <c r="H17" s="8" t="s">
        <v>69</v>
      </c>
      <c r="I17" s="54" t="s">
        <v>371</v>
      </c>
      <c r="J17" s="54" t="s">
        <v>372</v>
      </c>
      <c r="K17" s="54" t="s">
        <v>373</v>
      </c>
      <c r="L17" s="54" t="s">
        <v>374</v>
      </c>
      <c r="M17" s="54"/>
      <c r="N17" s="54"/>
      <c r="O17" s="56"/>
      <c r="P17" s="175" t="s">
        <v>610</v>
      </c>
    </row>
    <row r="18" spans="1:16" ht="22.5" customHeight="1" x14ac:dyDescent="0.3">
      <c r="A18" s="89"/>
      <c r="B18" s="90">
        <v>6</v>
      </c>
      <c r="C18" s="81" t="s">
        <v>322</v>
      </c>
      <c r="D18" s="78" t="s">
        <v>65</v>
      </c>
      <c r="E18" s="82">
        <f t="shared" si="0"/>
        <v>4</v>
      </c>
      <c r="F18" s="8" t="s">
        <v>328</v>
      </c>
      <c r="G18" s="8" t="s">
        <v>329</v>
      </c>
      <c r="H18" s="8" t="s">
        <v>69</v>
      </c>
      <c r="I18" s="54" t="s">
        <v>367</v>
      </c>
      <c r="J18" s="54" t="s">
        <v>368</v>
      </c>
      <c r="K18" s="54" t="s">
        <v>369</v>
      </c>
      <c r="L18" s="54" t="s">
        <v>370</v>
      </c>
      <c r="M18" s="54"/>
      <c r="N18" s="54"/>
      <c r="O18" s="56"/>
      <c r="P18" s="175" t="s">
        <v>610</v>
      </c>
    </row>
    <row r="19" spans="1:16" ht="22.5" customHeight="1" x14ac:dyDescent="0.3">
      <c r="A19" s="89"/>
      <c r="B19" s="90">
        <v>7</v>
      </c>
      <c r="C19" s="81" t="s">
        <v>283</v>
      </c>
      <c r="D19" s="78" t="s">
        <v>65</v>
      </c>
      <c r="E19" s="82">
        <f t="shared" si="0"/>
        <v>4</v>
      </c>
      <c r="F19" s="8"/>
      <c r="G19" s="8"/>
      <c r="H19" s="8" t="s">
        <v>69</v>
      </c>
      <c r="I19" s="54" t="s">
        <v>298</v>
      </c>
      <c r="J19" s="54" t="s">
        <v>299</v>
      </c>
      <c r="K19" s="54" t="s">
        <v>300</v>
      </c>
      <c r="L19" s="54" t="s">
        <v>301</v>
      </c>
      <c r="M19" s="54"/>
      <c r="N19" s="54"/>
      <c r="O19" s="56"/>
      <c r="P19" s="175" t="s">
        <v>610</v>
      </c>
    </row>
    <row r="20" spans="1:16" ht="22.5" customHeight="1" x14ac:dyDescent="0.3">
      <c r="A20" s="89"/>
      <c r="B20" s="90">
        <v>8</v>
      </c>
      <c r="C20" s="81" t="s">
        <v>282</v>
      </c>
      <c r="D20" s="78" t="s">
        <v>65</v>
      </c>
      <c r="E20" s="82">
        <f t="shared" si="0"/>
        <v>5</v>
      </c>
      <c r="F20" s="8"/>
      <c r="G20" s="8"/>
      <c r="H20" s="8" t="s">
        <v>69</v>
      </c>
      <c r="I20" s="54" t="s">
        <v>293</v>
      </c>
      <c r="J20" s="54" t="s">
        <v>294</v>
      </c>
      <c r="K20" s="54" t="s">
        <v>295</v>
      </c>
      <c r="L20" s="54" t="s">
        <v>296</v>
      </c>
      <c r="M20" s="54" t="s">
        <v>297</v>
      </c>
      <c r="N20" s="54"/>
      <c r="O20" s="56"/>
      <c r="P20" s="175" t="s">
        <v>610</v>
      </c>
    </row>
    <row r="21" spans="1:16" ht="22.5" customHeight="1" x14ac:dyDescent="0.3">
      <c r="A21" s="89"/>
      <c r="B21" s="90">
        <v>9</v>
      </c>
      <c r="C21" s="81" t="s">
        <v>553</v>
      </c>
      <c r="D21" s="78" t="s">
        <v>65</v>
      </c>
      <c r="E21" s="82">
        <f t="shared" si="0"/>
        <v>5</v>
      </c>
      <c r="F21" s="8" t="s">
        <v>555</v>
      </c>
      <c r="G21" s="8" t="s">
        <v>556</v>
      </c>
      <c r="H21" s="8" t="s">
        <v>69</v>
      </c>
      <c r="I21" s="54" t="s">
        <v>557</v>
      </c>
      <c r="J21" s="54" t="s">
        <v>558</v>
      </c>
      <c r="K21" s="54" t="s">
        <v>559</v>
      </c>
      <c r="L21" s="54" t="s">
        <v>560</v>
      </c>
      <c r="M21" s="54" t="s">
        <v>605</v>
      </c>
      <c r="N21" s="54"/>
      <c r="O21" s="56"/>
      <c r="P21" s="175" t="s">
        <v>610</v>
      </c>
    </row>
    <row r="22" spans="1:16" ht="22.5" customHeight="1" x14ac:dyDescent="0.3">
      <c r="A22" s="89"/>
      <c r="B22" s="90">
        <v>10</v>
      </c>
      <c r="C22" s="81" t="s">
        <v>505</v>
      </c>
      <c r="D22" s="78" t="s">
        <v>375</v>
      </c>
      <c r="E22" s="82">
        <f t="shared" si="0"/>
        <v>6</v>
      </c>
      <c r="F22" s="8" t="s">
        <v>603</v>
      </c>
      <c r="G22" s="8" t="s">
        <v>604</v>
      </c>
      <c r="H22" s="8" t="s">
        <v>69</v>
      </c>
      <c r="I22" s="54" t="s">
        <v>515</v>
      </c>
      <c r="J22" s="54" t="s">
        <v>516</v>
      </c>
      <c r="K22" s="54" t="s">
        <v>517</v>
      </c>
      <c r="L22" s="54" t="s">
        <v>518</v>
      </c>
      <c r="M22" s="54" t="s">
        <v>519</v>
      </c>
      <c r="N22" s="54" t="s">
        <v>520</v>
      </c>
      <c r="O22" s="56"/>
      <c r="P22" s="175" t="s">
        <v>610</v>
      </c>
    </row>
    <row r="23" spans="1:16" ht="22.5" customHeight="1" x14ac:dyDescent="0.3">
      <c r="A23" s="89"/>
      <c r="B23" s="90">
        <v>11</v>
      </c>
      <c r="C23" s="81" t="s">
        <v>317</v>
      </c>
      <c r="D23" s="78" t="s">
        <v>375</v>
      </c>
      <c r="E23" s="82">
        <f t="shared" si="0"/>
        <v>4</v>
      </c>
      <c r="F23" s="8"/>
      <c r="G23" s="8"/>
      <c r="H23" s="8" t="s">
        <v>69</v>
      </c>
      <c r="I23" s="54" t="s">
        <v>342</v>
      </c>
      <c r="J23" s="54" t="s">
        <v>343</v>
      </c>
      <c r="K23" s="54" t="s">
        <v>344</v>
      </c>
      <c r="L23" s="54" t="s">
        <v>345</v>
      </c>
      <c r="M23" s="54"/>
      <c r="N23" s="54"/>
      <c r="O23" s="56"/>
      <c r="P23" s="175" t="s">
        <v>610</v>
      </c>
    </row>
    <row r="24" spans="1:16" ht="22.5" customHeight="1" x14ac:dyDescent="0.3">
      <c r="A24" s="89"/>
      <c r="B24" s="90">
        <v>12</v>
      </c>
      <c r="C24" s="81" t="s">
        <v>318</v>
      </c>
      <c r="D24" s="78" t="s">
        <v>44</v>
      </c>
      <c r="E24" s="82">
        <f t="shared" si="0"/>
        <v>4</v>
      </c>
      <c r="F24" s="8"/>
      <c r="G24" s="8"/>
      <c r="H24" s="8" t="s">
        <v>69</v>
      </c>
      <c r="I24" s="54" t="s">
        <v>346</v>
      </c>
      <c r="J24" s="54" t="s">
        <v>347</v>
      </c>
      <c r="K24" s="54" t="s">
        <v>348</v>
      </c>
      <c r="L24" s="54" t="s">
        <v>349</v>
      </c>
      <c r="M24" s="54"/>
      <c r="N24" s="54"/>
      <c r="O24" s="56"/>
      <c r="P24" s="175" t="s">
        <v>610</v>
      </c>
    </row>
    <row r="25" spans="1:16" ht="22.5" customHeight="1" x14ac:dyDescent="0.3">
      <c r="A25" s="89"/>
      <c r="B25" s="90">
        <v>13</v>
      </c>
      <c r="C25" s="81" t="s">
        <v>506</v>
      </c>
      <c r="D25" s="78" t="s">
        <v>46</v>
      </c>
      <c r="E25" s="82">
        <f t="shared" si="0"/>
        <v>6</v>
      </c>
      <c r="F25" s="8" t="s">
        <v>303</v>
      </c>
      <c r="G25" s="8" t="s">
        <v>304</v>
      </c>
      <c r="H25" s="8" t="s">
        <v>69</v>
      </c>
      <c r="I25" s="54" t="s">
        <v>350</v>
      </c>
      <c r="J25" s="54" t="s">
        <v>351</v>
      </c>
      <c r="K25" s="54" t="s">
        <v>352</v>
      </c>
      <c r="L25" s="54" t="s">
        <v>353</v>
      </c>
      <c r="M25" s="54" t="s">
        <v>354</v>
      </c>
      <c r="N25" s="54" t="s">
        <v>355</v>
      </c>
      <c r="O25" s="56"/>
      <c r="P25" s="175" t="s">
        <v>610</v>
      </c>
    </row>
    <row r="26" spans="1:16" ht="22.5" customHeight="1" x14ac:dyDescent="0.3">
      <c r="A26" s="89"/>
      <c r="B26" s="90">
        <v>14</v>
      </c>
      <c r="C26" s="81" t="s">
        <v>316</v>
      </c>
      <c r="D26" s="78" t="s">
        <v>50</v>
      </c>
      <c r="E26" s="82">
        <f t="shared" si="0"/>
        <v>5</v>
      </c>
      <c r="F26" s="8" t="s">
        <v>324</v>
      </c>
      <c r="G26" s="8" t="s">
        <v>325</v>
      </c>
      <c r="H26" s="8" t="s">
        <v>69</v>
      </c>
      <c r="I26" s="54" t="s">
        <v>337</v>
      </c>
      <c r="J26" s="54" t="s">
        <v>338</v>
      </c>
      <c r="K26" s="54" t="s">
        <v>339</v>
      </c>
      <c r="L26" s="54" t="s">
        <v>340</v>
      </c>
      <c r="M26" s="54" t="s">
        <v>341</v>
      </c>
      <c r="N26" s="54"/>
      <c r="O26" s="56"/>
      <c r="P26" s="175" t="s">
        <v>610</v>
      </c>
    </row>
    <row r="27" spans="1:16" ht="22.5" customHeight="1" x14ac:dyDescent="0.3">
      <c r="A27" s="89"/>
      <c r="B27" s="90">
        <v>15</v>
      </c>
      <c r="C27" s="81" t="s">
        <v>469</v>
      </c>
      <c r="D27" s="78" t="s">
        <v>47</v>
      </c>
      <c r="E27" s="82">
        <f t="shared" si="0"/>
        <v>5</v>
      </c>
      <c r="F27" s="8" t="s">
        <v>600</v>
      </c>
      <c r="G27" s="8" t="s">
        <v>601</v>
      </c>
      <c r="H27" s="8" t="s">
        <v>69</v>
      </c>
      <c r="I27" s="54" t="s">
        <v>470</v>
      </c>
      <c r="J27" s="54" t="s">
        <v>471</v>
      </c>
      <c r="K27" s="54" t="s">
        <v>472</v>
      </c>
      <c r="L27" s="54" t="s">
        <v>473</v>
      </c>
      <c r="M27" s="54" t="s">
        <v>474</v>
      </c>
      <c r="N27" s="54"/>
      <c r="O27" s="56"/>
      <c r="P27" s="175" t="s">
        <v>610</v>
      </c>
    </row>
    <row r="28" spans="1:16" ht="22.5" customHeight="1" x14ac:dyDescent="0.3">
      <c r="A28" s="89"/>
      <c r="B28" s="90">
        <v>16</v>
      </c>
      <c r="C28" s="81" t="s">
        <v>236</v>
      </c>
      <c r="D28" s="78" t="s">
        <v>55</v>
      </c>
      <c r="E28" s="82">
        <f t="shared" si="0"/>
        <v>5</v>
      </c>
      <c r="F28" s="8" t="s">
        <v>238</v>
      </c>
      <c r="G28" s="8" t="s">
        <v>239</v>
      </c>
      <c r="H28" s="8" t="s">
        <v>69</v>
      </c>
      <c r="I28" s="54" t="s">
        <v>240</v>
      </c>
      <c r="J28" s="54" t="s">
        <v>241</v>
      </c>
      <c r="K28" s="54" t="s">
        <v>242</v>
      </c>
      <c r="L28" s="54" t="s">
        <v>243</v>
      </c>
      <c r="M28" s="54" t="s">
        <v>244</v>
      </c>
      <c r="N28" s="54"/>
      <c r="O28" s="56"/>
      <c r="P28" s="175" t="s">
        <v>610</v>
      </c>
    </row>
    <row r="29" spans="1:16" ht="22.5" customHeight="1" x14ac:dyDescent="0.3">
      <c r="A29" s="89"/>
      <c r="B29" s="90">
        <v>17</v>
      </c>
      <c r="C29" s="81" t="s">
        <v>172</v>
      </c>
      <c r="D29" s="78" t="s">
        <v>37</v>
      </c>
      <c r="E29" s="82">
        <f t="shared" si="0"/>
        <v>4</v>
      </c>
      <c r="F29" s="8"/>
      <c r="G29" s="8"/>
      <c r="H29" s="8" t="s">
        <v>69</v>
      </c>
      <c r="I29" s="54" t="s">
        <v>190</v>
      </c>
      <c r="J29" s="54" t="s">
        <v>84</v>
      </c>
      <c r="K29" s="54" t="s">
        <v>191</v>
      </c>
      <c r="L29" s="54" t="s">
        <v>204</v>
      </c>
      <c r="M29" s="54"/>
      <c r="N29" s="54"/>
      <c r="O29" s="56"/>
      <c r="P29" s="175" t="s">
        <v>610</v>
      </c>
    </row>
    <row r="30" spans="1:16" ht="22.5" customHeight="1" x14ac:dyDescent="0.3">
      <c r="A30" s="89"/>
      <c r="B30" s="90">
        <v>18</v>
      </c>
      <c r="C30" s="81" t="s">
        <v>321</v>
      </c>
      <c r="D30" s="78" t="s">
        <v>54</v>
      </c>
      <c r="E30" s="82">
        <f t="shared" si="0"/>
        <v>4</v>
      </c>
      <c r="F30" s="8" t="s">
        <v>326</v>
      </c>
      <c r="G30" s="8" t="s">
        <v>327</v>
      </c>
      <c r="H30" s="8" t="s">
        <v>69</v>
      </c>
      <c r="I30" s="54" t="s">
        <v>363</v>
      </c>
      <c r="J30" s="54" t="s">
        <v>364</v>
      </c>
      <c r="K30" s="54" t="s">
        <v>365</v>
      </c>
      <c r="L30" s="54" t="s">
        <v>366</v>
      </c>
      <c r="M30" s="54"/>
      <c r="N30" s="54"/>
      <c r="O30" s="56"/>
      <c r="P30" s="175" t="s">
        <v>610</v>
      </c>
    </row>
    <row r="31" spans="1:16" ht="22.5" customHeight="1" x14ac:dyDescent="0.3">
      <c r="A31" s="89"/>
      <c r="B31" s="90">
        <v>19</v>
      </c>
      <c r="C31" s="81" t="s">
        <v>315</v>
      </c>
      <c r="D31" s="78" t="s">
        <v>52</v>
      </c>
      <c r="E31" s="82">
        <f t="shared" si="0"/>
        <v>6</v>
      </c>
      <c r="F31" s="8"/>
      <c r="G31" s="8"/>
      <c r="H31" s="8" t="s">
        <v>69</v>
      </c>
      <c r="I31" s="54" t="s">
        <v>331</v>
      </c>
      <c r="J31" s="54" t="s">
        <v>332</v>
      </c>
      <c r="K31" s="54" t="s">
        <v>333</v>
      </c>
      <c r="L31" s="54" t="s">
        <v>334</v>
      </c>
      <c r="M31" s="54" t="s">
        <v>335</v>
      </c>
      <c r="N31" s="54" t="s">
        <v>336</v>
      </c>
      <c r="O31" s="56"/>
      <c r="P31" s="175" t="s">
        <v>610</v>
      </c>
    </row>
    <row r="32" spans="1:16" ht="22.5" customHeight="1" thickBot="1" x14ac:dyDescent="0.35">
      <c r="A32" s="89"/>
      <c r="B32" s="90">
        <v>20</v>
      </c>
      <c r="C32" s="81" t="s">
        <v>319</v>
      </c>
      <c r="D32" s="78" t="s">
        <v>65</v>
      </c>
      <c r="E32" s="82">
        <f t="shared" si="0"/>
        <v>4</v>
      </c>
      <c r="F32" s="8"/>
      <c r="G32" s="8"/>
      <c r="H32" s="8" t="s">
        <v>69</v>
      </c>
      <c r="I32" s="54" t="s">
        <v>356</v>
      </c>
      <c r="J32" s="54" t="s">
        <v>357</v>
      </c>
      <c r="K32" s="54" t="s">
        <v>358</v>
      </c>
      <c r="L32" s="54" t="s">
        <v>359</v>
      </c>
      <c r="M32" s="54"/>
      <c r="N32" s="54"/>
      <c r="O32" s="56"/>
      <c r="P32" s="175" t="s">
        <v>610</v>
      </c>
    </row>
    <row r="33" spans="1:16" ht="22.5" customHeight="1" thickTop="1" x14ac:dyDescent="0.3">
      <c r="A33" s="170" t="s">
        <v>115</v>
      </c>
      <c r="B33" s="171">
        <v>1</v>
      </c>
      <c r="C33" s="79" t="s">
        <v>379</v>
      </c>
      <c r="D33" s="80" t="s">
        <v>51</v>
      </c>
      <c r="E33" s="83">
        <f t="shared" si="0"/>
        <v>5</v>
      </c>
      <c r="F33" s="44"/>
      <c r="G33" s="44"/>
      <c r="H33" s="44" t="s">
        <v>69</v>
      </c>
      <c r="I33" s="55" t="s">
        <v>408</v>
      </c>
      <c r="J33" s="55" t="s">
        <v>409</v>
      </c>
      <c r="K33" s="55" t="s">
        <v>410</v>
      </c>
      <c r="L33" s="55" t="s">
        <v>411</v>
      </c>
      <c r="M33" s="55" t="s">
        <v>412</v>
      </c>
      <c r="N33" s="55"/>
      <c r="O33" s="57"/>
      <c r="P33" s="177" t="s">
        <v>610</v>
      </c>
    </row>
    <row r="34" spans="1:16" ht="22.5" customHeight="1" x14ac:dyDescent="0.3">
      <c r="A34" s="91" t="s">
        <v>116</v>
      </c>
      <c r="B34" s="92">
        <v>2</v>
      </c>
      <c r="C34" s="81" t="s">
        <v>205</v>
      </c>
      <c r="D34" s="78" t="s">
        <v>65</v>
      </c>
      <c r="E34" s="82">
        <f t="shared" si="0"/>
        <v>7</v>
      </c>
      <c r="F34" s="8" t="s">
        <v>206</v>
      </c>
      <c r="G34" s="8" t="s">
        <v>207</v>
      </c>
      <c r="H34" s="8" t="s">
        <v>69</v>
      </c>
      <c r="I34" s="54" t="s">
        <v>208</v>
      </c>
      <c r="J34" s="54" t="s">
        <v>209</v>
      </c>
      <c r="K34" s="54" t="s">
        <v>210</v>
      </c>
      <c r="L34" s="54" t="s">
        <v>211</v>
      </c>
      <c r="M34" s="54" t="s">
        <v>212</v>
      </c>
      <c r="N34" s="54" t="s">
        <v>213</v>
      </c>
      <c r="O34" s="56" t="s">
        <v>384</v>
      </c>
      <c r="P34" s="173" t="s">
        <v>610</v>
      </c>
    </row>
    <row r="35" spans="1:16" ht="22.5" customHeight="1" x14ac:dyDescent="0.3">
      <c r="A35" s="91"/>
      <c r="B35" s="92">
        <v>3</v>
      </c>
      <c r="C35" s="81" t="s">
        <v>380</v>
      </c>
      <c r="D35" s="78" t="s">
        <v>65</v>
      </c>
      <c r="E35" s="82">
        <f t="shared" si="0"/>
        <v>7</v>
      </c>
      <c r="F35" s="8"/>
      <c r="G35" s="8"/>
      <c r="H35" s="8" t="s">
        <v>69</v>
      </c>
      <c r="I35" s="54" t="s">
        <v>413</v>
      </c>
      <c r="J35" s="54" t="s">
        <v>414</v>
      </c>
      <c r="K35" s="54" t="s">
        <v>415</v>
      </c>
      <c r="L35" s="54" t="s">
        <v>416</v>
      </c>
      <c r="M35" s="54" t="s">
        <v>417</v>
      </c>
      <c r="N35" s="54" t="s">
        <v>418</v>
      </c>
      <c r="O35" s="56" t="s">
        <v>419</v>
      </c>
      <c r="P35" s="173" t="s">
        <v>610</v>
      </c>
    </row>
    <row r="36" spans="1:16" ht="22.5" customHeight="1" x14ac:dyDescent="0.3">
      <c r="A36" s="91"/>
      <c r="B36" s="92">
        <v>4</v>
      </c>
      <c r="C36" s="81" t="s">
        <v>381</v>
      </c>
      <c r="D36" s="78" t="s">
        <v>65</v>
      </c>
      <c r="E36" s="82">
        <f t="shared" si="0"/>
        <v>4</v>
      </c>
      <c r="F36" s="8" t="s">
        <v>328</v>
      </c>
      <c r="G36" s="8" t="s">
        <v>329</v>
      </c>
      <c r="H36" s="8" t="s">
        <v>69</v>
      </c>
      <c r="I36" s="54" t="s">
        <v>420</v>
      </c>
      <c r="J36" s="54" t="s">
        <v>421</v>
      </c>
      <c r="K36" s="54" t="s">
        <v>422</v>
      </c>
      <c r="L36" s="54" t="s">
        <v>423</v>
      </c>
      <c r="M36" s="54"/>
      <c r="N36" s="54"/>
      <c r="O36" s="56"/>
      <c r="P36" s="173" t="s">
        <v>610</v>
      </c>
    </row>
    <row r="37" spans="1:16" ht="22.5" customHeight="1" x14ac:dyDescent="0.3">
      <c r="A37" s="91"/>
      <c r="B37" s="92">
        <v>5</v>
      </c>
      <c r="C37" s="81" t="s">
        <v>521</v>
      </c>
      <c r="D37" s="78" t="s">
        <v>44</v>
      </c>
      <c r="E37" s="82">
        <f t="shared" si="0"/>
        <v>5</v>
      </c>
      <c r="F37" s="8" t="s">
        <v>603</v>
      </c>
      <c r="G37" s="8" t="s">
        <v>604</v>
      </c>
      <c r="H37" s="8" t="s">
        <v>69</v>
      </c>
      <c r="I37" s="54" t="s">
        <v>525</v>
      </c>
      <c r="J37" s="54" t="s">
        <v>526</v>
      </c>
      <c r="K37" s="54" t="s">
        <v>527</v>
      </c>
      <c r="L37" s="54" t="s">
        <v>528</v>
      </c>
      <c r="M37" s="54" t="s">
        <v>529</v>
      </c>
      <c r="N37" s="54"/>
      <c r="O37" s="56"/>
      <c r="P37" s="173" t="s">
        <v>610</v>
      </c>
    </row>
    <row r="38" spans="1:16" ht="22.5" customHeight="1" x14ac:dyDescent="0.3">
      <c r="A38" s="91"/>
      <c r="B38" s="92">
        <v>6</v>
      </c>
      <c r="C38" s="81" t="s">
        <v>522</v>
      </c>
      <c r="D38" s="78" t="s">
        <v>44</v>
      </c>
      <c r="E38" s="82">
        <f t="shared" si="0"/>
        <v>5</v>
      </c>
      <c r="F38" s="8" t="s">
        <v>606</v>
      </c>
      <c r="G38" s="8" t="s">
        <v>607</v>
      </c>
      <c r="H38" s="8" t="s">
        <v>69</v>
      </c>
      <c r="I38" s="54" t="s">
        <v>530</v>
      </c>
      <c r="J38" s="54" t="s">
        <v>531</v>
      </c>
      <c r="K38" s="54" t="s">
        <v>532</v>
      </c>
      <c r="L38" s="54" t="s">
        <v>533</v>
      </c>
      <c r="M38" s="54" t="s">
        <v>608</v>
      </c>
      <c r="N38" s="54"/>
      <c r="O38" s="56"/>
      <c r="P38" s="173" t="s">
        <v>610</v>
      </c>
    </row>
    <row r="39" spans="1:16" ht="22.5" customHeight="1" x14ac:dyDescent="0.3">
      <c r="A39" s="91"/>
      <c r="B39" s="92">
        <v>7</v>
      </c>
      <c r="C39" s="81" t="s">
        <v>523</v>
      </c>
      <c r="D39" s="78" t="s">
        <v>46</v>
      </c>
      <c r="E39" s="82">
        <f t="shared" si="0"/>
        <v>5</v>
      </c>
      <c r="F39" s="8" t="s">
        <v>303</v>
      </c>
      <c r="G39" s="8" t="s">
        <v>304</v>
      </c>
      <c r="H39" s="8" t="s">
        <v>69</v>
      </c>
      <c r="I39" s="54" t="s">
        <v>534</v>
      </c>
      <c r="J39" s="54" t="s">
        <v>535</v>
      </c>
      <c r="K39" s="54" t="s">
        <v>536</v>
      </c>
      <c r="L39" s="54" t="s">
        <v>537</v>
      </c>
      <c r="M39" s="54" t="s">
        <v>538</v>
      </c>
      <c r="N39" s="54"/>
      <c r="O39" s="56"/>
      <c r="P39" s="173" t="s">
        <v>610</v>
      </c>
    </row>
    <row r="40" spans="1:16" ht="22.5" customHeight="1" x14ac:dyDescent="0.3">
      <c r="A40" s="91"/>
      <c r="B40" s="92">
        <v>8</v>
      </c>
      <c r="C40" s="81" t="s">
        <v>524</v>
      </c>
      <c r="D40" s="78" t="s">
        <v>46</v>
      </c>
      <c r="E40" s="82">
        <f t="shared" si="0"/>
        <v>6</v>
      </c>
      <c r="F40" s="8"/>
      <c r="G40" s="8"/>
      <c r="H40" s="8" t="s">
        <v>69</v>
      </c>
      <c r="I40" s="54" t="s">
        <v>539</v>
      </c>
      <c r="J40" s="54" t="s">
        <v>540</v>
      </c>
      <c r="K40" s="54" t="s">
        <v>541</v>
      </c>
      <c r="L40" s="54" t="s">
        <v>542</v>
      </c>
      <c r="M40" s="54" t="s">
        <v>543</v>
      </c>
      <c r="N40" s="54" t="s">
        <v>561</v>
      </c>
      <c r="O40" s="56"/>
      <c r="P40" s="173" t="s">
        <v>610</v>
      </c>
    </row>
    <row r="41" spans="1:16" ht="22.5" customHeight="1" x14ac:dyDescent="0.3">
      <c r="A41" s="91"/>
      <c r="B41" s="92">
        <v>9</v>
      </c>
      <c r="C41" s="81" t="s">
        <v>377</v>
      </c>
      <c r="D41" s="78" t="s">
        <v>544</v>
      </c>
      <c r="E41" s="82">
        <f t="shared" si="0"/>
        <v>6</v>
      </c>
      <c r="F41" s="8" t="s">
        <v>382</v>
      </c>
      <c r="G41" s="8" t="s">
        <v>383</v>
      </c>
      <c r="H41" s="8" t="s">
        <v>69</v>
      </c>
      <c r="I41" s="54" t="s">
        <v>397</v>
      </c>
      <c r="J41" s="54" t="s">
        <v>398</v>
      </c>
      <c r="K41" s="54" t="s">
        <v>399</v>
      </c>
      <c r="L41" s="54" t="s">
        <v>400</v>
      </c>
      <c r="M41" s="54" t="s">
        <v>401</v>
      </c>
      <c r="N41" s="54" t="s">
        <v>402</v>
      </c>
      <c r="O41" s="56"/>
      <c r="P41" s="173" t="s">
        <v>610</v>
      </c>
    </row>
    <row r="42" spans="1:16" ht="22.5" customHeight="1" x14ac:dyDescent="0.3">
      <c r="A42" s="91"/>
      <c r="B42" s="92">
        <v>10</v>
      </c>
      <c r="C42" s="81" t="s">
        <v>250</v>
      </c>
      <c r="D42" s="78" t="s">
        <v>545</v>
      </c>
      <c r="E42" s="82">
        <f t="shared" si="0"/>
        <v>4</v>
      </c>
      <c r="F42" s="8" t="s">
        <v>226</v>
      </c>
      <c r="G42" s="8" t="s">
        <v>227</v>
      </c>
      <c r="H42" s="8" t="s">
        <v>69</v>
      </c>
      <c r="I42" s="54" t="s">
        <v>262</v>
      </c>
      <c r="J42" s="54" t="s">
        <v>263</v>
      </c>
      <c r="K42" s="54" t="s">
        <v>264</v>
      </c>
      <c r="L42" s="54" t="s">
        <v>265</v>
      </c>
      <c r="M42" s="54"/>
      <c r="N42" s="54"/>
      <c r="O42" s="56"/>
      <c r="P42" s="173" t="s">
        <v>610</v>
      </c>
    </row>
    <row r="43" spans="1:16" ht="22.5" customHeight="1" x14ac:dyDescent="0.3">
      <c r="A43" s="91"/>
      <c r="B43" s="92">
        <v>11</v>
      </c>
      <c r="C43" s="81" t="s">
        <v>316</v>
      </c>
      <c r="D43" s="78" t="s">
        <v>50</v>
      </c>
      <c r="E43" s="82">
        <f t="shared" si="0"/>
        <v>5</v>
      </c>
      <c r="F43" s="8" t="s">
        <v>324</v>
      </c>
      <c r="G43" s="8" t="s">
        <v>325</v>
      </c>
      <c r="H43" s="8" t="s">
        <v>69</v>
      </c>
      <c r="I43" s="54" t="s">
        <v>475</v>
      </c>
      <c r="J43" s="54" t="s">
        <v>476</v>
      </c>
      <c r="K43" s="54" t="s">
        <v>477</v>
      </c>
      <c r="L43" s="54" t="s">
        <v>478</v>
      </c>
      <c r="M43" s="54" t="s">
        <v>479</v>
      </c>
      <c r="N43" s="54"/>
      <c r="O43" s="56"/>
      <c r="P43" s="173" t="s">
        <v>610</v>
      </c>
    </row>
    <row r="44" spans="1:16" ht="22.5" customHeight="1" x14ac:dyDescent="0.3">
      <c r="A44" s="91"/>
      <c r="B44" s="92">
        <v>12</v>
      </c>
      <c r="C44" s="81" t="s">
        <v>249</v>
      </c>
      <c r="D44" s="78" t="s">
        <v>546</v>
      </c>
      <c r="E44" s="82">
        <f t="shared" si="0"/>
        <v>6</v>
      </c>
      <c r="F44" s="8" t="s">
        <v>267</v>
      </c>
      <c r="G44" s="8" t="s">
        <v>268</v>
      </c>
      <c r="H44" s="8" t="s">
        <v>69</v>
      </c>
      <c r="I44" s="54" t="s">
        <v>256</v>
      </c>
      <c r="J44" s="54" t="s">
        <v>257</v>
      </c>
      <c r="K44" s="54" t="s">
        <v>258</v>
      </c>
      <c r="L44" s="54" t="s">
        <v>259</v>
      </c>
      <c r="M44" s="54" t="s">
        <v>260</v>
      </c>
      <c r="N44" s="54" t="s">
        <v>261</v>
      </c>
      <c r="O44" s="56"/>
      <c r="P44" s="173" t="s">
        <v>610</v>
      </c>
    </row>
    <row r="45" spans="1:16" ht="22.5" customHeight="1" x14ac:dyDescent="0.3">
      <c r="A45" s="91"/>
      <c r="B45" s="92">
        <v>13</v>
      </c>
      <c r="C45" s="81" t="s">
        <v>302</v>
      </c>
      <c r="D45" s="78" t="s">
        <v>546</v>
      </c>
      <c r="E45" s="82">
        <f t="shared" si="0"/>
        <v>5</v>
      </c>
      <c r="F45" s="8"/>
      <c r="G45" s="8"/>
      <c r="H45" s="8" t="s">
        <v>69</v>
      </c>
      <c r="I45" s="54" t="s">
        <v>305</v>
      </c>
      <c r="J45" s="54" t="s">
        <v>306</v>
      </c>
      <c r="K45" s="54" t="s">
        <v>307</v>
      </c>
      <c r="L45" s="54" t="s">
        <v>385</v>
      </c>
      <c r="M45" s="54" t="s">
        <v>386</v>
      </c>
      <c r="N45" s="54"/>
      <c r="O45" s="56"/>
      <c r="P45" s="173" t="s">
        <v>610</v>
      </c>
    </row>
    <row r="46" spans="1:16" ht="22.5" customHeight="1" x14ac:dyDescent="0.3">
      <c r="A46" s="91"/>
      <c r="B46" s="92">
        <v>14</v>
      </c>
      <c r="C46" s="81" t="s">
        <v>378</v>
      </c>
      <c r="D46" s="78" t="s">
        <v>55</v>
      </c>
      <c r="E46" s="82">
        <f t="shared" si="0"/>
        <v>5</v>
      </c>
      <c r="F46" s="8" t="s">
        <v>238</v>
      </c>
      <c r="G46" s="8" t="s">
        <v>239</v>
      </c>
      <c r="H46" s="8" t="s">
        <v>69</v>
      </c>
      <c r="I46" s="54" t="s">
        <v>403</v>
      </c>
      <c r="J46" s="54" t="s">
        <v>404</v>
      </c>
      <c r="K46" s="54" t="s">
        <v>405</v>
      </c>
      <c r="L46" s="54" t="s">
        <v>406</v>
      </c>
      <c r="M46" s="54" t="s">
        <v>407</v>
      </c>
      <c r="N46" s="54"/>
      <c r="O46" s="56"/>
      <c r="P46" s="173" t="s">
        <v>610</v>
      </c>
    </row>
    <row r="47" spans="1:16" ht="22.5" customHeight="1" x14ac:dyDescent="0.3">
      <c r="A47" s="91"/>
      <c r="B47" s="92">
        <v>15</v>
      </c>
      <c r="C47" s="81" t="s">
        <v>376</v>
      </c>
      <c r="D47" s="78" t="s">
        <v>55</v>
      </c>
      <c r="E47" s="82">
        <f t="shared" si="0"/>
        <v>5</v>
      </c>
      <c r="F47" s="8"/>
      <c r="G47" s="8"/>
      <c r="H47" s="8" t="s">
        <v>69</v>
      </c>
      <c r="I47" s="54" t="s">
        <v>392</v>
      </c>
      <c r="J47" s="54" t="s">
        <v>393</v>
      </c>
      <c r="K47" s="54" t="s">
        <v>394</v>
      </c>
      <c r="L47" s="54" t="s">
        <v>395</v>
      </c>
      <c r="M47" s="54" t="s">
        <v>396</v>
      </c>
      <c r="N47" s="54"/>
      <c r="O47" s="56"/>
      <c r="P47" s="173" t="s">
        <v>610</v>
      </c>
    </row>
    <row r="48" spans="1:16" ht="22.5" customHeight="1" x14ac:dyDescent="0.3">
      <c r="A48" s="91"/>
      <c r="B48" s="92">
        <v>16</v>
      </c>
      <c r="C48" s="81" t="s">
        <v>172</v>
      </c>
      <c r="D48" s="78" t="s">
        <v>37</v>
      </c>
      <c r="E48" s="82">
        <f t="shared" si="0"/>
        <v>5</v>
      </c>
      <c r="F48" s="8"/>
      <c r="G48" s="8"/>
      <c r="H48" s="8" t="s">
        <v>69</v>
      </c>
      <c r="I48" s="54" t="s">
        <v>251</v>
      </c>
      <c r="J48" s="54" t="s">
        <v>252</v>
      </c>
      <c r="K48" s="54" t="s">
        <v>253</v>
      </c>
      <c r="L48" s="54" t="s">
        <v>254</v>
      </c>
      <c r="M48" s="54" t="s">
        <v>255</v>
      </c>
      <c r="N48" s="54"/>
      <c r="O48" s="56"/>
      <c r="P48" s="173" t="s">
        <v>610</v>
      </c>
    </row>
    <row r="49" spans="1:16" ht="22.5" customHeight="1" thickBot="1" x14ac:dyDescent="0.35">
      <c r="A49" s="91"/>
      <c r="B49" s="92">
        <v>17</v>
      </c>
      <c r="C49" s="81" t="s">
        <v>315</v>
      </c>
      <c r="D49" s="78" t="s">
        <v>52</v>
      </c>
      <c r="E49" s="82">
        <f t="shared" si="0"/>
        <v>5</v>
      </c>
      <c r="F49" s="8"/>
      <c r="G49" s="8"/>
      <c r="H49" s="8" t="s">
        <v>69</v>
      </c>
      <c r="I49" s="54" t="s">
        <v>387</v>
      </c>
      <c r="J49" s="54" t="s">
        <v>388</v>
      </c>
      <c r="K49" s="54" t="s">
        <v>389</v>
      </c>
      <c r="L49" s="54" t="s">
        <v>390</v>
      </c>
      <c r="M49" s="54" t="s">
        <v>391</v>
      </c>
      <c r="N49" s="54"/>
      <c r="O49" s="56"/>
      <c r="P49" s="173" t="s">
        <v>610</v>
      </c>
    </row>
    <row r="50" spans="1:16" ht="22.5" customHeight="1" thickTop="1" x14ac:dyDescent="0.3">
      <c r="A50" s="123" t="s">
        <v>194</v>
      </c>
      <c r="B50" s="124" t="s">
        <v>10</v>
      </c>
      <c r="C50" s="79" t="s">
        <v>379</v>
      </c>
      <c r="D50" s="80" t="s">
        <v>51</v>
      </c>
      <c r="E50" s="83">
        <f t="shared" ref="E50:E66" si="1">COUNTIF(I50:O50,"*")</f>
        <v>6</v>
      </c>
      <c r="F50" s="44"/>
      <c r="G50" s="44"/>
      <c r="H50" s="44" t="s">
        <v>69</v>
      </c>
      <c r="I50" s="55" t="s">
        <v>446</v>
      </c>
      <c r="J50" s="55" t="s">
        <v>447</v>
      </c>
      <c r="K50" s="55" t="s">
        <v>548</v>
      </c>
      <c r="L50" s="55" t="s">
        <v>449</v>
      </c>
      <c r="M50" s="55" t="s">
        <v>609</v>
      </c>
      <c r="N50" s="55" t="s">
        <v>448</v>
      </c>
      <c r="O50" s="57"/>
      <c r="P50" s="174" t="s">
        <v>610</v>
      </c>
    </row>
    <row r="51" spans="1:16" ht="22.5" customHeight="1" x14ac:dyDescent="0.3">
      <c r="A51" s="125"/>
      <c r="B51" s="126">
        <v>2</v>
      </c>
      <c r="C51" s="81" t="s">
        <v>214</v>
      </c>
      <c r="D51" s="78" t="s">
        <v>65</v>
      </c>
      <c r="E51" s="82">
        <f t="shared" si="1"/>
        <v>7</v>
      </c>
      <c r="F51" s="8" t="s">
        <v>206</v>
      </c>
      <c r="G51" s="8" t="s">
        <v>207</v>
      </c>
      <c r="H51" s="8" t="s">
        <v>69</v>
      </c>
      <c r="I51" s="54" t="s">
        <v>215</v>
      </c>
      <c r="J51" s="54" t="s">
        <v>216</v>
      </c>
      <c r="K51" s="54" t="s">
        <v>217</v>
      </c>
      <c r="L51" s="54" t="s">
        <v>218</v>
      </c>
      <c r="M51" s="54" t="s">
        <v>219</v>
      </c>
      <c r="N51" s="54" t="s">
        <v>220</v>
      </c>
      <c r="O51" s="56" t="s">
        <v>221</v>
      </c>
      <c r="P51" s="175" t="s">
        <v>610</v>
      </c>
    </row>
    <row r="52" spans="1:16" ht="22.5" customHeight="1" x14ac:dyDescent="0.3">
      <c r="A52" s="125"/>
      <c r="B52" s="126">
        <v>3</v>
      </c>
      <c r="C52" s="81" t="s">
        <v>430</v>
      </c>
      <c r="D52" s="78" t="s">
        <v>65</v>
      </c>
      <c r="E52" s="82">
        <f t="shared" si="1"/>
        <v>4</v>
      </c>
      <c r="F52" s="8" t="s">
        <v>328</v>
      </c>
      <c r="G52" s="8" t="s">
        <v>329</v>
      </c>
      <c r="H52" s="8" t="s">
        <v>69</v>
      </c>
      <c r="I52" s="54" t="s">
        <v>465</v>
      </c>
      <c r="J52" s="54" t="s">
        <v>466</v>
      </c>
      <c r="K52" s="54" t="s">
        <v>467</v>
      </c>
      <c r="L52" s="54" t="s">
        <v>468</v>
      </c>
      <c r="M52" s="54"/>
      <c r="N52" s="54"/>
      <c r="O52" s="56"/>
      <c r="P52" s="175" t="s">
        <v>610</v>
      </c>
    </row>
    <row r="53" spans="1:16" ht="22.5" customHeight="1" x14ac:dyDescent="0.3">
      <c r="A53" s="125"/>
      <c r="B53" s="126">
        <v>4</v>
      </c>
      <c r="C53" s="81" t="s">
        <v>480</v>
      </c>
      <c r="D53" s="78" t="s">
        <v>46</v>
      </c>
      <c r="E53" s="82">
        <f t="shared" si="1"/>
        <v>4</v>
      </c>
      <c r="F53" s="8" t="s">
        <v>303</v>
      </c>
      <c r="G53" s="8" t="s">
        <v>304</v>
      </c>
      <c r="H53" s="8" t="s">
        <v>69</v>
      </c>
      <c r="I53" s="54" t="s">
        <v>482</v>
      </c>
      <c r="J53" s="54" t="s">
        <v>483</v>
      </c>
      <c r="K53" s="54" t="s">
        <v>484</v>
      </c>
      <c r="L53" s="54" t="s">
        <v>485</v>
      </c>
      <c r="M53" s="54"/>
      <c r="N53" s="54"/>
      <c r="O53" s="56"/>
      <c r="P53" s="175" t="s">
        <v>610</v>
      </c>
    </row>
    <row r="54" spans="1:16" ht="22.5" customHeight="1" x14ac:dyDescent="0.3">
      <c r="A54" s="125"/>
      <c r="B54" s="126">
        <v>5</v>
      </c>
      <c r="C54" s="81" t="s">
        <v>427</v>
      </c>
      <c r="D54" s="78" t="s">
        <v>46</v>
      </c>
      <c r="E54" s="82">
        <f t="shared" si="1"/>
        <v>4</v>
      </c>
      <c r="F54" s="8" t="s">
        <v>303</v>
      </c>
      <c r="G54" s="8" t="s">
        <v>304</v>
      </c>
      <c r="H54" s="8" t="s">
        <v>69</v>
      </c>
      <c r="I54" s="54" t="s">
        <v>443</v>
      </c>
      <c r="J54" s="54" t="s">
        <v>173</v>
      </c>
      <c r="K54" s="54" t="s">
        <v>444</v>
      </c>
      <c r="L54" s="54" t="s">
        <v>445</v>
      </c>
      <c r="M54" s="54"/>
      <c r="N54" s="54"/>
      <c r="O54" s="56"/>
      <c r="P54" s="175" t="s">
        <v>610</v>
      </c>
    </row>
    <row r="55" spans="1:16" ht="22.5" customHeight="1" x14ac:dyDescent="0.3">
      <c r="A55" s="125"/>
      <c r="B55" s="126">
        <v>6</v>
      </c>
      <c r="C55" s="81" t="s">
        <v>426</v>
      </c>
      <c r="D55" s="78" t="s">
        <v>46</v>
      </c>
      <c r="E55" s="82">
        <f t="shared" si="1"/>
        <v>4</v>
      </c>
      <c r="F55" s="8" t="s">
        <v>303</v>
      </c>
      <c r="G55" s="8" t="s">
        <v>304</v>
      </c>
      <c r="H55" s="8" t="s">
        <v>69</v>
      </c>
      <c r="I55" s="54" t="s">
        <v>222</v>
      </c>
      <c r="J55" s="54" t="s">
        <v>441</v>
      </c>
      <c r="K55" s="54" t="s">
        <v>223</v>
      </c>
      <c r="L55" s="54" t="s">
        <v>442</v>
      </c>
      <c r="M55" s="54"/>
      <c r="N55" s="54"/>
      <c r="O55" s="56"/>
      <c r="P55" s="175" t="s">
        <v>610</v>
      </c>
    </row>
    <row r="56" spans="1:16" ht="22.5" customHeight="1" x14ac:dyDescent="0.3">
      <c r="A56" s="125"/>
      <c r="B56" s="126">
        <v>7</v>
      </c>
      <c r="C56" s="165" t="s">
        <v>266</v>
      </c>
      <c r="D56" s="166" t="s">
        <v>42</v>
      </c>
      <c r="E56" s="82">
        <f t="shared" si="1"/>
        <v>6</v>
      </c>
      <c r="F56" s="167" t="s">
        <v>226</v>
      </c>
      <c r="G56" s="167" t="s">
        <v>227</v>
      </c>
      <c r="H56" s="8" t="s">
        <v>69</v>
      </c>
      <c r="I56" s="168" t="s">
        <v>273</v>
      </c>
      <c r="J56" s="168" t="s">
        <v>274</v>
      </c>
      <c r="K56" s="168" t="s">
        <v>275</v>
      </c>
      <c r="L56" s="168" t="s">
        <v>276</v>
      </c>
      <c r="M56" s="168" t="s">
        <v>277</v>
      </c>
      <c r="N56" s="168" t="s">
        <v>431</v>
      </c>
      <c r="O56" s="169"/>
      <c r="P56" s="176" t="s">
        <v>610</v>
      </c>
    </row>
    <row r="57" spans="1:16" ht="22.5" customHeight="1" x14ac:dyDescent="0.3">
      <c r="A57" s="125"/>
      <c r="B57" s="126">
        <v>8</v>
      </c>
      <c r="C57" s="165" t="s">
        <v>481</v>
      </c>
      <c r="D57" s="166" t="s">
        <v>42</v>
      </c>
      <c r="E57" s="82">
        <f t="shared" si="1"/>
        <v>6</v>
      </c>
      <c r="F57" s="167"/>
      <c r="G57" s="167"/>
      <c r="H57" s="8" t="s">
        <v>69</v>
      </c>
      <c r="I57" s="168" t="s">
        <v>486</v>
      </c>
      <c r="J57" s="168" t="s">
        <v>487</v>
      </c>
      <c r="K57" s="168" t="s">
        <v>488</v>
      </c>
      <c r="L57" s="168" t="s">
        <v>489</v>
      </c>
      <c r="M57" s="168" t="s">
        <v>490</v>
      </c>
      <c r="N57" s="168" t="s">
        <v>491</v>
      </c>
      <c r="O57" s="169"/>
      <c r="P57" s="176" t="s">
        <v>610</v>
      </c>
    </row>
    <row r="58" spans="1:16" ht="22.5" customHeight="1" x14ac:dyDescent="0.3">
      <c r="A58" s="125"/>
      <c r="B58" s="126">
        <v>9</v>
      </c>
      <c r="C58" s="165" t="s">
        <v>308</v>
      </c>
      <c r="D58" s="166" t="s">
        <v>546</v>
      </c>
      <c r="E58" s="82">
        <f t="shared" si="1"/>
        <v>4</v>
      </c>
      <c r="F58" s="167"/>
      <c r="G58" s="167"/>
      <c r="H58" s="8" t="s">
        <v>69</v>
      </c>
      <c r="I58" s="168" t="s">
        <v>309</v>
      </c>
      <c r="J58" s="168" t="s">
        <v>310</v>
      </c>
      <c r="K58" s="168" t="s">
        <v>311</v>
      </c>
      <c r="L58" s="168" t="s">
        <v>312</v>
      </c>
      <c r="M58" s="168"/>
      <c r="N58" s="168"/>
      <c r="O58" s="169"/>
      <c r="P58" s="176" t="s">
        <v>610</v>
      </c>
    </row>
    <row r="59" spans="1:16" ht="22.5" customHeight="1" x14ac:dyDescent="0.3">
      <c r="A59" s="125"/>
      <c r="B59" s="126">
        <v>10</v>
      </c>
      <c r="C59" s="165" t="s">
        <v>249</v>
      </c>
      <c r="D59" s="166" t="s">
        <v>546</v>
      </c>
      <c r="E59" s="82">
        <f t="shared" si="1"/>
        <v>4</v>
      </c>
      <c r="F59" s="167" t="s">
        <v>267</v>
      </c>
      <c r="G59" s="167" t="s">
        <v>268</v>
      </c>
      <c r="H59" s="8" t="s">
        <v>69</v>
      </c>
      <c r="I59" s="168" t="s">
        <v>269</v>
      </c>
      <c r="J59" s="168" t="s">
        <v>270</v>
      </c>
      <c r="K59" s="168" t="s">
        <v>271</v>
      </c>
      <c r="L59" s="168" t="s">
        <v>272</v>
      </c>
      <c r="M59" s="168"/>
      <c r="N59" s="168"/>
      <c r="O59" s="169"/>
      <c r="P59" s="176" t="s">
        <v>610</v>
      </c>
    </row>
    <row r="60" spans="1:16" ht="22.5" customHeight="1" x14ac:dyDescent="0.3">
      <c r="A60" s="125"/>
      <c r="B60" s="126">
        <v>11</v>
      </c>
      <c r="C60" s="165" t="s">
        <v>425</v>
      </c>
      <c r="D60" s="166" t="s">
        <v>55</v>
      </c>
      <c r="E60" s="82">
        <f t="shared" si="1"/>
        <v>4</v>
      </c>
      <c r="F60" s="167" t="s">
        <v>238</v>
      </c>
      <c r="G60" s="167" t="s">
        <v>239</v>
      </c>
      <c r="H60" s="8" t="s">
        <v>69</v>
      </c>
      <c r="I60" s="168" t="s">
        <v>437</v>
      </c>
      <c r="J60" s="168" t="s">
        <v>438</v>
      </c>
      <c r="K60" s="168" t="s">
        <v>439</v>
      </c>
      <c r="L60" s="168" t="s">
        <v>440</v>
      </c>
      <c r="M60" s="168"/>
      <c r="N60" s="168"/>
      <c r="O60" s="169"/>
      <c r="P60" s="176" t="s">
        <v>610</v>
      </c>
    </row>
    <row r="61" spans="1:16" ht="22.5" customHeight="1" x14ac:dyDescent="0.3">
      <c r="A61" s="125"/>
      <c r="B61" s="126">
        <v>12</v>
      </c>
      <c r="C61" s="165" t="s">
        <v>562</v>
      </c>
      <c r="D61" s="166" t="s">
        <v>55</v>
      </c>
      <c r="E61" s="82">
        <f t="shared" si="1"/>
        <v>7</v>
      </c>
      <c r="F61" s="167" t="s">
        <v>238</v>
      </c>
      <c r="G61" s="167" t="s">
        <v>239</v>
      </c>
      <c r="H61" s="8" t="s">
        <v>69</v>
      </c>
      <c r="I61" s="168" t="s">
        <v>563</v>
      </c>
      <c r="J61" s="168" t="s">
        <v>564</v>
      </c>
      <c r="K61" s="168" t="s">
        <v>565</v>
      </c>
      <c r="L61" s="168" t="s">
        <v>566</v>
      </c>
      <c r="M61" s="168" t="s">
        <v>567</v>
      </c>
      <c r="N61" s="168" t="s">
        <v>568</v>
      </c>
      <c r="O61" s="169" t="s">
        <v>569</v>
      </c>
      <c r="P61" s="176" t="s">
        <v>610</v>
      </c>
    </row>
    <row r="62" spans="1:16" ht="22.5" customHeight="1" x14ac:dyDescent="0.3">
      <c r="A62" s="125"/>
      <c r="B62" s="126">
        <v>13</v>
      </c>
      <c r="C62" s="165" t="s">
        <v>321</v>
      </c>
      <c r="D62" s="166" t="s">
        <v>54</v>
      </c>
      <c r="E62" s="82">
        <f t="shared" si="1"/>
        <v>4</v>
      </c>
      <c r="F62" s="167" t="s">
        <v>326</v>
      </c>
      <c r="G62" s="167" t="s">
        <v>327</v>
      </c>
      <c r="H62" s="8" t="s">
        <v>69</v>
      </c>
      <c r="I62" s="168" t="s">
        <v>461</v>
      </c>
      <c r="J62" s="168" t="s">
        <v>462</v>
      </c>
      <c r="K62" s="168" t="s">
        <v>463</v>
      </c>
      <c r="L62" s="168" t="s">
        <v>464</v>
      </c>
      <c r="M62" s="168"/>
      <c r="N62" s="168"/>
      <c r="O62" s="169"/>
      <c r="P62" s="176" t="s">
        <v>610</v>
      </c>
    </row>
    <row r="63" spans="1:16" ht="22.5" customHeight="1" x14ac:dyDescent="0.3">
      <c r="A63" s="125"/>
      <c r="B63" s="126">
        <v>14</v>
      </c>
      <c r="C63" s="165" t="s">
        <v>428</v>
      </c>
      <c r="D63" s="166" t="s">
        <v>54</v>
      </c>
      <c r="E63" s="82">
        <f t="shared" si="1"/>
        <v>6</v>
      </c>
      <c r="F63" s="167"/>
      <c r="G63" s="167"/>
      <c r="H63" s="8" t="s">
        <v>69</v>
      </c>
      <c r="I63" s="168" t="s">
        <v>450</v>
      </c>
      <c r="J63" s="168" t="s">
        <v>451</v>
      </c>
      <c r="K63" s="168" t="s">
        <v>452</v>
      </c>
      <c r="L63" s="168" t="s">
        <v>453</v>
      </c>
      <c r="M63" s="168" t="s">
        <v>454</v>
      </c>
      <c r="N63" s="168" t="s">
        <v>455</v>
      </c>
      <c r="O63" s="169"/>
      <c r="P63" s="176" t="s">
        <v>610</v>
      </c>
    </row>
    <row r="64" spans="1:16" ht="22.5" customHeight="1" x14ac:dyDescent="0.3">
      <c r="A64" s="125"/>
      <c r="B64" s="126">
        <v>15</v>
      </c>
      <c r="C64" s="165" t="s">
        <v>429</v>
      </c>
      <c r="D64" s="166" t="s">
        <v>54</v>
      </c>
      <c r="E64" s="82">
        <f t="shared" si="1"/>
        <v>5</v>
      </c>
      <c r="F64" s="167"/>
      <c r="G64" s="167"/>
      <c r="H64" s="8" t="s">
        <v>69</v>
      </c>
      <c r="I64" s="168" t="s">
        <v>456</v>
      </c>
      <c r="J64" s="168" t="s">
        <v>457</v>
      </c>
      <c r="K64" s="168" t="s">
        <v>458</v>
      </c>
      <c r="L64" s="168" t="s">
        <v>459</v>
      </c>
      <c r="M64" s="168" t="s">
        <v>460</v>
      </c>
      <c r="N64" s="168"/>
      <c r="O64" s="169"/>
      <c r="P64" s="176" t="s">
        <v>610</v>
      </c>
    </row>
    <row r="65" spans="1:16" ht="22.5" customHeight="1" x14ac:dyDescent="0.3">
      <c r="A65" s="125"/>
      <c r="B65" s="126">
        <v>16</v>
      </c>
      <c r="C65" s="165" t="s">
        <v>424</v>
      </c>
      <c r="D65" s="166" t="s">
        <v>52</v>
      </c>
      <c r="E65" s="82">
        <f t="shared" si="1"/>
        <v>5</v>
      </c>
      <c r="F65" s="167"/>
      <c r="G65" s="167"/>
      <c r="H65" s="8" t="s">
        <v>69</v>
      </c>
      <c r="I65" s="168" t="s">
        <v>432</v>
      </c>
      <c r="J65" s="168" t="s">
        <v>433</v>
      </c>
      <c r="K65" s="168" t="s">
        <v>434</v>
      </c>
      <c r="L65" s="168" t="s">
        <v>435</v>
      </c>
      <c r="M65" s="168" t="s">
        <v>436</v>
      </c>
      <c r="N65" s="168"/>
      <c r="O65" s="169"/>
      <c r="P65" s="176" t="s">
        <v>610</v>
      </c>
    </row>
    <row r="66" spans="1:16" ht="22.5" customHeight="1" thickBot="1" x14ac:dyDescent="0.35">
      <c r="A66" s="188"/>
      <c r="B66" s="189">
        <v>17</v>
      </c>
      <c r="C66" s="190" t="s">
        <v>547</v>
      </c>
      <c r="D66" s="191" t="s">
        <v>52</v>
      </c>
      <c r="E66" s="192">
        <f t="shared" si="1"/>
        <v>4</v>
      </c>
      <c r="F66" s="193"/>
      <c r="G66" s="193"/>
      <c r="H66" s="193" t="s">
        <v>69</v>
      </c>
      <c r="I66" s="194" t="s">
        <v>549</v>
      </c>
      <c r="J66" s="194" t="s">
        <v>550</v>
      </c>
      <c r="K66" s="194" t="s">
        <v>551</v>
      </c>
      <c r="L66" s="389" t="s">
        <v>552</v>
      </c>
      <c r="M66" s="194"/>
      <c r="N66" s="194"/>
      <c r="O66" s="195"/>
      <c r="P66" s="196" t="s">
        <v>610</v>
      </c>
    </row>
    <row r="67" spans="1:16" ht="17.25" thickTop="1" x14ac:dyDescent="0.3"/>
  </sheetData>
  <autoFilter ref="A7:AC66" xr:uid="{00000000-0001-0000-0000-000000000000}"/>
  <mergeCells count="2">
    <mergeCell ref="A3:A4"/>
    <mergeCell ref="B3:B4"/>
  </mergeCells>
  <phoneticPr fontId="1" type="noConversion"/>
  <conditionalFormatting sqref="H1:H1048576">
    <cfRule type="containsText" dxfId="24" priority="3" operator="containsText" text="2일차">
      <formula>NOT(ISERROR(SEARCH("2일차",H1)))</formula>
    </cfRule>
    <cfRule type="containsText" dxfId="23" priority="4" operator="containsText" text="1일차">
      <formula>NOT(ISERROR(SEARCH("1일차",H1)))</formula>
    </cfRule>
  </conditionalFormatting>
  <conditionalFormatting sqref="N3">
    <cfRule type="containsText" dxfId="22" priority="1" operator="containsText" text="2일차">
      <formula>NOT(ISERROR(SEARCH("2일차",N3)))</formula>
    </cfRule>
    <cfRule type="containsText" dxfId="21" priority="2" operator="containsText" text="1일차">
      <formula>NOT(ISERROR(SEARCH("1일차",N3)))</formula>
    </cfRule>
  </conditionalFormatting>
  <printOptions horizontalCentered="1" verticalCentered="1"/>
  <pageMargins left="0" right="0" top="0" bottom="0" header="0.31496062992125984" footer="0.31496062992125984"/>
  <pageSetup paperSize="9" scale="48" orientation="portrait" r:id="rId1"/>
  <rowBreaks count="1" manualBreakCount="1">
    <brk id="49" max="1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8966-D220-4E76-839A-EBC5A75A3D18}">
  <sheetPr>
    <pageSetUpPr fitToPage="1"/>
  </sheetPr>
  <dimension ref="A1:V20"/>
  <sheetViews>
    <sheetView showGridLines="0" workbookViewId="0">
      <selection activeCell="G18" sqref="A1:J20"/>
    </sheetView>
  </sheetViews>
  <sheetFormatPr defaultRowHeight="16.5" x14ac:dyDescent="0.3"/>
  <cols>
    <col min="1" max="1" width="12.125" bestFit="1" customWidth="1"/>
    <col min="2" max="2" width="10" style="1" customWidth="1"/>
    <col min="3" max="3" width="24.625" customWidth="1"/>
    <col min="4" max="5" width="10.875" style="1" customWidth="1"/>
    <col min="6" max="6" width="10.875" customWidth="1"/>
    <col min="7" max="7" width="33.625" customWidth="1"/>
    <col min="8" max="9" width="10.875" customWidth="1"/>
    <col min="10" max="10" width="23.5" customWidth="1"/>
    <col min="21" max="21" width="10" bestFit="1" customWidth="1"/>
  </cols>
  <sheetData>
    <row r="1" spans="1:22" ht="48.75" customHeight="1" x14ac:dyDescent="0.3">
      <c r="C1" s="3" t="str">
        <f>'1.참가현황'!C1</f>
        <v>제16회 해남땅끝배 영.호남 초청 족구대회</v>
      </c>
      <c r="D1" s="2"/>
      <c r="E1" s="2"/>
      <c r="F1" s="2"/>
      <c r="G1" s="2"/>
      <c r="H1" s="2"/>
      <c r="I1" s="2"/>
    </row>
    <row r="2" spans="1:22" s="1" customFormat="1" ht="36.75" customHeight="1" x14ac:dyDescent="0.3">
      <c r="A2" s="109" t="s">
        <v>11</v>
      </c>
      <c r="B2" s="109" t="s">
        <v>82</v>
      </c>
      <c r="C2" s="109" t="s">
        <v>14</v>
      </c>
      <c r="D2" s="109" t="s">
        <v>196</v>
      </c>
      <c r="E2" s="109" t="s">
        <v>196</v>
      </c>
      <c r="F2" s="109" t="s">
        <v>174</v>
      </c>
      <c r="G2" s="109" t="s">
        <v>175</v>
      </c>
      <c r="H2" s="109" t="s">
        <v>101</v>
      </c>
      <c r="I2" s="109" t="s">
        <v>176</v>
      </c>
      <c r="J2" s="111" t="s">
        <v>81</v>
      </c>
      <c r="V2" s="31"/>
    </row>
    <row r="3" spans="1:22" s="43" customFormat="1" ht="19.5" customHeight="1" x14ac:dyDescent="0.3">
      <c r="A3" s="179" t="str">
        <f>'1.참가현황'!H3</f>
        <v>J4[1부]</v>
      </c>
      <c r="B3" s="180" t="s">
        <v>96</v>
      </c>
      <c r="C3" s="377" t="s">
        <v>646</v>
      </c>
      <c r="D3" s="246">
        <v>600000</v>
      </c>
      <c r="E3" s="246">
        <v>400000</v>
      </c>
      <c r="F3" s="181" t="s">
        <v>640</v>
      </c>
      <c r="G3" s="181" t="s">
        <v>641</v>
      </c>
      <c r="H3" s="181" t="s">
        <v>642</v>
      </c>
      <c r="I3" s="181"/>
      <c r="J3" s="183"/>
    </row>
    <row r="4" spans="1:22" s="43" customFormat="1" ht="19.5" customHeight="1" x14ac:dyDescent="0.3">
      <c r="A4" s="184"/>
      <c r="B4" s="180" t="s">
        <v>98</v>
      </c>
      <c r="C4" s="377" t="s">
        <v>645</v>
      </c>
      <c r="D4" s="246">
        <v>400000</v>
      </c>
      <c r="E4" s="246">
        <v>300000</v>
      </c>
      <c r="F4" s="181" t="s">
        <v>640</v>
      </c>
      <c r="G4" s="181" t="s">
        <v>643</v>
      </c>
      <c r="H4" s="181" t="s">
        <v>644</v>
      </c>
      <c r="I4" s="181"/>
      <c r="J4" s="183"/>
    </row>
    <row r="5" spans="1:22" s="43" customFormat="1" ht="19.5" customHeight="1" x14ac:dyDescent="0.3">
      <c r="A5" s="184"/>
      <c r="B5" s="179" t="s">
        <v>735</v>
      </c>
      <c r="C5" s="378" t="s">
        <v>624</v>
      </c>
      <c r="D5" s="247">
        <v>200000</v>
      </c>
      <c r="E5" s="247">
        <v>200000</v>
      </c>
      <c r="F5" s="185" t="s">
        <v>648</v>
      </c>
      <c r="G5" s="185" t="s">
        <v>649</v>
      </c>
      <c r="H5" s="185" t="s">
        <v>650</v>
      </c>
      <c r="I5" s="185"/>
      <c r="J5" s="187"/>
    </row>
    <row r="6" spans="1:22" s="43" customFormat="1" ht="19.5" customHeight="1" x14ac:dyDescent="0.3">
      <c r="A6" s="227" t="str">
        <f>'1.참가현황'!K3</f>
        <v>J5[2부]</v>
      </c>
      <c r="B6" s="228" t="s">
        <v>95</v>
      </c>
      <c r="C6" s="379" t="s">
        <v>617</v>
      </c>
      <c r="D6" s="248">
        <v>500000</v>
      </c>
      <c r="E6" s="248">
        <v>500000</v>
      </c>
      <c r="F6" s="229" t="s">
        <v>720</v>
      </c>
      <c r="G6" s="229" t="s">
        <v>722</v>
      </c>
      <c r="H6" s="229" t="s">
        <v>724</v>
      </c>
      <c r="I6" s="229"/>
      <c r="J6" s="231"/>
    </row>
    <row r="7" spans="1:22" s="43" customFormat="1" ht="19.5" customHeight="1" x14ac:dyDescent="0.3">
      <c r="A7" s="232"/>
      <c r="B7" s="233" t="s">
        <v>97</v>
      </c>
      <c r="C7" s="380" t="s">
        <v>623</v>
      </c>
      <c r="D7" s="249">
        <v>300000</v>
      </c>
      <c r="E7" s="249">
        <v>300000</v>
      </c>
      <c r="F7" s="234" t="s">
        <v>719</v>
      </c>
      <c r="G7" s="234" t="s">
        <v>721</v>
      </c>
      <c r="H7" s="234" t="s">
        <v>723</v>
      </c>
      <c r="I7" s="234"/>
      <c r="J7" s="236"/>
    </row>
    <row r="8" spans="1:22" s="43" customFormat="1" ht="19.5" customHeight="1" x14ac:dyDescent="0.3">
      <c r="A8" s="232"/>
      <c r="B8" s="237" t="s">
        <v>99</v>
      </c>
      <c r="C8" s="381" t="s">
        <v>616</v>
      </c>
      <c r="D8" s="250">
        <v>200000</v>
      </c>
      <c r="E8" s="250">
        <v>200000</v>
      </c>
      <c r="F8" s="238" t="s">
        <v>648</v>
      </c>
      <c r="G8" s="238" t="s">
        <v>697</v>
      </c>
      <c r="H8" s="238" t="s">
        <v>698</v>
      </c>
      <c r="I8" s="238"/>
      <c r="J8" s="240"/>
    </row>
    <row r="9" spans="1:22" s="43" customFormat="1" ht="19.5" customHeight="1" x14ac:dyDescent="0.3">
      <c r="A9" s="241"/>
      <c r="B9" s="242" t="s">
        <v>99</v>
      </c>
      <c r="C9" s="382" t="s">
        <v>622</v>
      </c>
      <c r="D9" s="251">
        <v>200000</v>
      </c>
      <c r="E9" s="251">
        <v>200000</v>
      </c>
      <c r="F9" s="243" t="s">
        <v>716</v>
      </c>
      <c r="G9" s="243" t="s">
        <v>718</v>
      </c>
      <c r="H9" s="243" t="s">
        <v>717</v>
      </c>
      <c r="I9" s="243"/>
      <c r="J9" s="245"/>
    </row>
    <row r="10" spans="1:22" s="43" customFormat="1" ht="19.5" customHeight="1" x14ac:dyDescent="0.3">
      <c r="A10" s="213" t="str">
        <f>'1.참가현황'!N3</f>
        <v>J6[3부]</v>
      </c>
      <c r="B10" s="214" t="s">
        <v>95</v>
      </c>
      <c r="C10" s="383" t="s">
        <v>621</v>
      </c>
      <c r="D10" s="252">
        <v>400000</v>
      </c>
      <c r="E10" s="252">
        <v>400000</v>
      </c>
      <c r="F10" s="215" t="s">
        <v>648</v>
      </c>
      <c r="G10" s="215" t="s">
        <v>729</v>
      </c>
      <c r="H10" s="215" t="s">
        <v>730</v>
      </c>
      <c r="I10" s="215"/>
      <c r="J10" s="217"/>
    </row>
    <row r="11" spans="1:22" s="43" customFormat="1" ht="19.5" customHeight="1" x14ac:dyDescent="0.3">
      <c r="A11" s="213"/>
      <c r="B11" s="218" t="s">
        <v>97</v>
      </c>
      <c r="C11" s="384" t="s">
        <v>618</v>
      </c>
      <c r="D11" s="253">
        <v>300000</v>
      </c>
      <c r="E11" s="253">
        <v>200000</v>
      </c>
      <c r="F11" s="219" t="s">
        <v>648</v>
      </c>
      <c r="G11" s="219" t="s">
        <v>732</v>
      </c>
      <c r="H11" s="219" t="s">
        <v>734</v>
      </c>
      <c r="I11" s="219"/>
      <c r="J11" s="221"/>
    </row>
    <row r="12" spans="1:22" s="43" customFormat="1" ht="19.5" customHeight="1" x14ac:dyDescent="0.3">
      <c r="A12" s="213"/>
      <c r="B12" s="218" t="s">
        <v>99</v>
      </c>
      <c r="C12" s="384" t="s">
        <v>620</v>
      </c>
      <c r="D12" s="253">
        <v>200000</v>
      </c>
      <c r="E12" s="253">
        <v>100000</v>
      </c>
      <c r="F12" s="219" t="s">
        <v>648</v>
      </c>
      <c r="G12" s="219" t="s">
        <v>710</v>
      </c>
      <c r="H12" s="219" t="s">
        <v>711</v>
      </c>
      <c r="I12" s="219"/>
      <c r="J12" s="221"/>
    </row>
    <row r="13" spans="1:22" s="43" customFormat="1" ht="19.5" customHeight="1" x14ac:dyDescent="0.3">
      <c r="A13" s="222"/>
      <c r="B13" s="223" t="s">
        <v>99</v>
      </c>
      <c r="C13" s="385" t="s">
        <v>619</v>
      </c>
      <c r="D13" s="254">
        <v>200000</v>
      </c>
      <c r="E13" s="254">
        <v>100000</v>
      </c>
      <c r="F13" s="224" t="s">
        <v>640</v>
      </c>
      <c r="G13" s="224" t="s">
        <v>712</v>
      </c>
      <c r="H13" s="224" t="s">
        <v>713</v>
      </c>
      <c r="I13" s="224"/>
      <c r="J13" s="226"/>
    </row>
    <row r="14" spans="1:22" s="43" customFormat="1" ht="19.5" customHeight="1" x14ac:dyDescent="0.3">
      <c r="A14" s="200" t="str">
        <f>'1.참가현황'!H4</f>
        <v>관내부</v>
      </c>
      <c r="B14" s="201" t="s">
        <v>95</v>
      </c>
      <c r="C14" s="386" t="s">
        <v>618</v>
      </c>
      <c r="D14" s="255">
        <v>300000</v>
      </c>
      <c r="E14" s="255">
        <v>400000</v>
      </c>
      <c r="F14" s="202" t="s">
        <v>647</v>
      </c>
      <c r="G14" s="202" t="s">
        <v>731</v>
      </c>
      <c r="H14" s="202" t="s">
        <v>733</v>
      </c>
      <c r="I14" s="202"/>
      <c r="J14" s="204"/>
    </row>
    <row r="15" spans="1:22" ht="19.5" customHeight="1" x14ac:dyDescent="0.3">
      <c r="A15" s="200"/>
      <c r="B15" s="205" t="s">
        <v>97</v>
      </c>
      <c r="C15" s="387" t="s">
        <v>612</v>
      </c>
      <c r="D15" s="256">
        <v>200000</v>
      </c>
      <c r="E15" s="256">
        <v>200000</v>
      </c>
      <c r="F15" s="206" t="s">
        <v>648</v>
      </c>
      <c r="G15" s="206" t="s">
        <v>726</v>
      </c>
      <c r="H15" s="206" t="s">
        <v>727</v>
      </c>
      <c r="I15" s="206"/>
      <c r="J15" s="208"/>
    </row>
    <row r="16" spans="1:22" ht="19.5" customHeight="1" x14ac:dyDescent="0.3">
      <c r="A16" s="200"/>
      <c r="B16" s="205" t="s">
        <v>99</v>
      </c>
      <c r="C16" s="387" t="s">
        <v>613</v>
      </c>
      <c r="D16" s="256">
        <v>100000</v>
      </c>
      <c r="E16" s="256">
        <v>100000</v>
      </c>
      <c r="F16" s="206" t="s">
        <v>651</v>
      </c>
      <c r="G16" s="206" t="s">
        <v>652</v>
      </c>
      <c r="H16" s="206" t="s">
        <v>168</v>
      </c>
      <c r="I16" s="206"/>
      <c r="J16" s="208"/>
    </row>
    <row r="17" spans="1:10" ht="19.5" customHeight="1" thickBot="1" x14ac:dyDescent="0.35">
      <c r="A17" s="200"/>
      <c r="B17" s="209" t="s">
        <v>99</v>
      </c>
      <c r="C17" s="388" t="s">
        <v>707</v>
      </c>
      <c r="D17" s="257">
        <v>100000</v>
      </c>
      <c r="E17" s="257">
        <v>100000</v>
      </c>
      <c r="F17" s="210" t="s">
        <v>640</v>
      </c>
      <c r="G17" s="210" t="s">
        <v>706</v>
      </c>
      <c r="H17" s="210" t="s">
        <v>708</v>
      </c>
      <c r="I17" s="210"/>
      <c r="J17" s="212"/>
    </row>
    <row r="18" spans="1:10" ht="24" customHeight="1" thickTop="1" x14ac:dyDescent="0.3">
      <c r="A18" s="351" t="s">
        <v>102</v>
      </c>
      <c r="B18" s="354" t="s">
        <v>103</v>
      </c>
      <c r="C18" s="357" t="s">
        <v>104</v>
      </c>
      <c r="D18" s="357"/>
      <c r="E18" s="374" t="s">
        <v>737</v>
      </c>
      <c r="F18" s="121" t="s">
        <v>739</v>
      </c>
      <c r="G18" s="342" t="s">
        <v>195</v>
      </c>
      <c r="H18" s="343"/>
      <c r="I18" s="343"/>
      <c r="J18" s="344"/>
    </row>
    <row r="19" spans="1:10" ht="24" customHeight="1" x14ac:dyDescent="0.3">
      <c r="A19" s="352"/>
      <c r="B19" s="355"/>
      <c r="C19" s="358" t="s">
        <v>105</v>
      </c>
      <c r="D19" s="359"/>
      <c r="E19" s="375" t="s">
        <v>736</v>
      </c>
      <c r="F19" s="112" t="s">
        <v>741</v>
      </c>
      <c r="G19" s="345"/>
      <c r="H19" s="346"/>
      <c r="I19" s="346"/>
      <c r="J19" s="347"/>
    </row>
    <row r="20" spans="1:10" ht="24" customHeight="1" thickBot="1" x14ac:dyDescent="0.35">
      <c r="A20" s="353"/>
      <c r="B20" s="356"/>
      <c r="C20" s="360" t="s">
        <v>105</v>
      </c>
      <c r="D20" s="360"/>
      <c r="E20" s="376" t="s">
        <v>736</v>
      </c>
      <c r="F20" s="122" t="s">
        <v>743</v>
      </c>
      <c r="G20" s="348"/>
      <c r="H20" s="349"/>
      <c r="I20" s="349"/>
      <c r="J20" s="350"/>
    </row>
  </sheetData>
  <mergeCells count="6">
    <mergeCell ref="A18:A20"/>
    <mergeCell ref="B18:B20"/>
    <mergeCell ref="C18:D18"/>
    <mergeCell ref="G18:J20"/>
    <mergeCell ref="C19:D19"/>
    <mergeCell ref="C20:D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E9F2-0FA6-4182-BCDA-A1BE402A4E91}">
  <sheetPr>
    <pageSetUpPr fitToPage="1"/>
  </sheetPr>
  <dimension ref="A2:K15"/>
  <sheetViews>
    <sheetView zoomScale="40" zoomScaleNormal="40" workbookViewId="0">
      <selection activeCell="C10" sqref="C10"/>
    </sheetView>
  </sheetViews>
  <sheetFormatPr defaultRowHeight="54" x14ac:dyDescent="0.3"/>
  <cols>
    <col min="1" max="1" width="93" style="107" bestFit="1" customWidth="1"/>
    <col min="2" max="2" width="9" style="104"/>
    <col min="3" max="3" width="93" style="107" bestFit="1" customWidth="1"/>
    <col min="4" max="4" width="9" style="104"/>
    <col min="5" max="5" width="93" style="107" bestFit="1" customWidth="1"/>
    <col min="6" max="6" width="9" style="104"/>
    <col min="7" max="7" width="93" style="107" bestFit="1" customWidth="1"/>
    <col min="8" max="8" width="9" style="104"/>
    <col min="9" max="9" width="93" style="107" bestFit="1" customWidth="1"/>
    <col min="10" max="10" width="9" style="104"/>
    <col min="11" max="11" width="93" style="107" bestFit="1" customWidth="1"/>
    <col min="12" max="16384" width="9" style="104"/>
  </cols>
  <sheetData>
    <row r="2" spans="1:11" ht="75" customHeight="1" x14ac:dyDescent="0.3">
      <c r="A2" s="105" t="s">
        <v>93</v>
      </c>
      <c r="C2" s="105" t="s">
        <v>93</v>
      </c>
      <c r="E2" s="105" t="s">
        <v>93</v>
      </c>
      <c r="G2" s="105" t="s">
        <v>93</v>
      </c>
      <c r="I2" s="105" t="s">
        <v>93</v>
      </c>
      <c r="K2" s="105" t="s">
        <v>93</v>
      </c>
    </row>
    <row r="3" spans="1:11" x14ac:dyDescent="0.3">
      <c r="A3" s="105"/>
      <c r="C3" s="105"/>
      <c r="E3" s="105"/>
      <c r="G3" s="105"/>
      <c r="I3" s="105"/>
      <c r="K3" s="105"/>
    </row>
    <row r="4" spans="1:11" x14ac:dyDescent="0.3">
      <c r="A4" s="105" t="s">
        <v>107</v>
      </c>
      <c r="C4" s="105" t="s">
        <v>108</v>
      </c>
      <c r="E4" s="105" t="s">
        <v>92</v>
      </c>
      <c r="G4" s="105" t="s">
        <v>107</v>
      </c>
      <c r="I4" s="105" t="s">
        <v>108</v>
      </c>
      <c r="K4" s="105" t="s">
        <v>92</v>
      </c>
    </row>
    <row r="5" spans="1:11" x14ac:dyDescent="0.3">
      <c r="A5" s="105"/>
      <c r="C5" s="105"/>
      <c r="E5" s="105"/>
      <c r="G5" s="105"/>
      <c r="I5" s="105"/>
      <c r="K5" s="105"/>
    </row>
    <row r="6" spans="1:11" x14ac:dyDescent="0.3">
      <c r="A6" s="105" t="s">
        <v>197</v>
      </c>
      <c r="C6" s="105" t="str">
        <f>A6</f>
        <v xml:space="preserve">상기 금액을 제16회 </v>
      </c>
      <c r="E6" s="105" t="str">
        <f>C6</f>
        <v xml:space="preserve">상기 금액을 제16회 </v>
      </c>
      <c r="G6" s="105" t="str">
        <f>A6</f>
        <v xml:space="preserve">상기 금액을 제16회 </v>
      </c>
      <c r="I6" s="105" t="str">
        <f>A6</f>
        <v xml:space="preserve">상기 금액을 제16회 </v>
      </c>
      <c r="K6" s="105" t="str">
        <f>E6</f>
        <v xml:space="preserve">상기 금액을 제16회 </v>
      </c>
    </row>
    <row r="7" spans="1:11" x14ac:dyDescent="0.3">
      <c r="A7" s="105" t="s">
        <v>198</v>
      </c>
      <c r="C7" s="105" t="str">
        <f>A7</f>
        <v>해남땅끝배 영.호남 초청 족구대회</v>
      </c>
      <c r="E7" s="105" t="str">
        <f>A7</f>
        <v>해남땅끝배 영.호남 초청 족구대회</v>
      </c>
      <c r="G7" s="105" t="str">
        <f>A7</f>
        <v>해남땅끝배 영.호남 초청 족구대회</v>
      </c>
      <c r="I7" s="105" t="str">
        <f>A7</f>
        <v>해남땅끝배 영.호남 초청 족구대회</v>
      </c>
      <c r="K7" s="105" t="str">
        <f>A7</f>
        <v>해남땅끝배 영.호남 초청 족구대회</v>
      </c>
    </row>
    <row r="8" spans="1:11" x14ac:dyDescent="0.3">
      <c r="A8" s="105" t="s">
        <v>188</v>
      </c>
      <c r="C8" s="105" t="s">
        <v>188</v>
      </c>
      <c r="E8" s="105" t="s">
        <v>110</v>
      </c>
      <c r="G8" s="105" t="s">
        <v>188</v>
      </c>
      <c r="I8" s="105" t="s">
        <v>188</v>
      </c>
      <c r="K8" s="105" t="s">
        <v>188</v>
      </c>
    </row>
    <row r="11" spans="1:11" x14ac:dyDescent="0.3">
      <c r="A11" s="105" t="s">
        <v>91</v>
      </c>
      <c r="C11" s="105" t="s">
        <v>91</v>
      </c>
      <c r="E11" s="105" t="s">
        <v>91</v>
      </c>
      <c r="G11" s="105" t="s">
        <v>91</v>
      </c>
      <c r="I11" s="105" t="s">
        <v>91</v>
      </c>
      <c r="K11" s="105" t="s">
        <v>91</v>
      </c>
    </row>
    <row r="12" spans="1:11" ht="41.25" x14ac:dyDescent="0.3">
      <c r="A12" s="108">
        <v>46152</v>
      </c>
      <c r="C12" s="108">
        <v>46152</v>
      </c>
      <c r="E12" s="108">
        <v>46152</v>
      </c>
      <c r="G12" s="108">
        <v>46152</v>
      </c>
      <c r="I12" s="108">
        <v>46152</v>
      </c>
      <c r="K12" s="108">
        <v>46152</v>
      </c>
    </row>
    <row r="13" spans="1:11" x14ac:dyDescent="0.3">
      <c r="A13" s="105" t="s">
        <v>109</v>
      </c>
      <c r="C13" s="105" t="s">
        <v>109</v>
      </c>
      <c r="E13" s="105" t="s">
        <v>109</v>
      </c>
      <c r="G13" s="105" t="s">
        <v>109</v>
      </c>
      <c r="I13" s="105" t="s">
        <v>109</v>
      </c>
      <c r="K13" s="105" t="s">
        <v>109</v>
      </c>
    </row>
    <row r="15" spans="1:11" x14ac:dyDescent="0.3">
      <c r="A15" s="106" t="s">
        <v>94</v>
      </c>
      <c r="C15" s="106" t="s">
        <v>94</v>
      </c>
      <c r="E15" s="106" t="s">
        <v>94</v>
      </c>
      <c r="G15" s="106" t="s">
        <v>94</v>
      </c>
      <c r="I15" s="106" t="s">
        <v>94</v>
      </c>
      <c r="K15" s="106" t="s">
        <v>94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C786-D74D-41B1-BCB7-6462DF6FA35D}">
  <dimension ref="A3:AA20"/>
  <sheetViews>
    <sheetView view="pageBreakPreview" zoomScale="60" zoomScaleNormal="70" workbookViewId="0">
      <selection activeCell="AC10" sqref="AC10"/>
    </sheetView>
  </sheetViews>
  <sheetFormatPr defaultRowHeight="16.5" x14ac:dyDescent="0.3"/>
  <sheetData>
    <row r="3" spans="1:27" x14ac:dyDescent="0.3">
      <c r="B3" s="134" t="s">
        <v>120</v>
      </c>
      <c r="K3" s="134" t="str">
        <f>B3</f>
        <v>전남</v>
      </c>
      <c r="T3" s="134" t="str">
        <f>K3</f>
        <v>전남</v>
      </c>
    </row>
    <row r="4" spans="1:27" x14ac:dyDescent="0.3">
      <c r="A4" s="134"/>
      <c r="B4" s="134" t="s">
        <v>199</v>
      </c>
      <c r="C4" s="134"/>
      <c r="J4" s="135"/>
      <c r="K4" s="134" t="s">
        <v>200</v>
      </c>
      <c r="L4" s="134"/>
      <c r="S4" s="135"/>
      <c r="T4" s="134" t="s">
        <v>201</v>
      </c>
      <c r="U4" s="134"/>
    </row>
    <row r="5" spans="1:27" ht="46.5" x14ac:dyDescent="0.3">
      <c r="A5" s="364" t="s">
        <v>121</v>
      </c>
      <c r="B5" s="364"/>
      <c r="C5" s="364"/>
      <c r="D5" s="364"/>
      <c r="E5" s="364"/>
      <c r="F5" s="364"/>
      <c r="G5" s="364"/>
      <c r="H5" s="364"/>
      <c r="I5" s="364"/>
      <c r="J5" s="364" t="s">
        <v>122</v>
      </c>
      <c r="K5" s="364"/>
      <c r="L5" s="364"/>
      <c r="M5" s="364"/>
      <c r="N5" s="364"/>
      <c r="O5" s="364"/>
      <c r="P5" s="364"/>
      <c r="Q5" s="364"/>
      <c r="R5" s="364"/>
      <c r="S5" s="364" t="s">
        <v>122</v>
      </c>
      <c r="T5" s="364"/>
      <c r="U5" s="364"/>
      <c r="V5" s="364"/>
      <c r="W5" s="364"/>
      <c r="X5" s="364"/>
      <c r="Y5" s="364"/>
      <c r="Z5" s="364"/>
      <c r="AA5" s="364"/>
    </row>
    <row r="6" spans="1:27" ht="46.5" x14ac:dyDescent="0.3">
      <c r="A6" s="136"/>
      <c r="B6" s="136"/>
      <c r="C6" s="136"/>
      <c r="D6" s="136"/>
      <c r="E6" s="136"/>
      <c r="F6" s="136"/>
      <c r="G6" s="136"/>
      <c r="J6" s="136"/>
      <c r="K6" s="136"/>
      <c r="L6" s="136"/>
      <c r="M6" s="136"/>
      <c r="N6" s="136"/>
      <c r="O6" s="136"/>
      <c r="P6" s="136"/>
      <c r="S6" s="136"/>
      <c r="T6" s="136"/>
      <c r="U6" s="136"/>
      <c r="V6" s="136"/>
      <c r="W6" s="136"/>
      <c r="X6" s="136"/>
      <c r="Y6" s="136"/>
    </row>
    <row r="7" spans="1:27" ht="20.25" x14ac:dyDescent="0.3">
      <c r="A7" s="365" t="s">
        <v>123</v>
      </c>
      <c r="B7" s="365"/>
      <c r="C7" s="365"/>
      <c r="D7" s="365"/>
      <c r="E7" s="137"/>
      <c r="F7" s="138"/>
      <c r="G7" s="366" t="s">
        <v>653</v>
      </c>
      <c r="H7" s="366"/>
      <c r="I7" s="366"/>
      <c r="J7" s="365" t="s">
        <v>124</v>
      </c>
      <c r="K7" s="365"/>
      <c r="L7" s="365"/>
      <c r="M7" s="365"/>
      <c r="N7" s="137"/>
      <c r="O7" s="138"/>
      <c r="P7" s="366" t="s">
        <v>125</v>
      </c>
      <c r="Q7" s="366"/>
      <c r="R7" s="366"/>
      <c r="S7" s="365" t="s">
        <v>124</v>
      </c>
      <c r="T7" s="365"/>
      <c r="U7" s="365"/>
      <c r="V7" s="365"/>
      <c r="W7" s="137"/>
      <c r="X7" s="138"/>
      <c r="Y7" s="366" t="s">
        <v>126</v>
      </c>
      <c r="Z7" s="366"/>
      <c r="AA7" s="366"/>
    </row>
    <row r="8" spans="1:27" ht="33.75" x14ac:dyDescent="0.3">
      <c r="A8" s="365"/>
      <c r="B8" s="365"/>
      <c r="C8" s="365"/>
      <c r="D8" s="365"/>
      <c r="E8" s="139"/>
      <c r="F8" s="140"/>
      <c r="G8" s="367" t="s">
        <v>654</v>
      </c>
      <c r="H8" s="367"/>
      <c r="I8" s="367"/>
      <c r="J8" s="365"/>
      <c r="K8" s="365"/>
      <c r="L8" s="365"/>
      <c r="M8" s="365"/>
      <c r="N8" s="139"/>
      <c r="O8" s="140"/>
      <c r="P8" s="367" t="s">
        <v>655</v>
      </c>
      <c r="Q8" s="367"/>
      <c r="R8" s="367"/>
      <c r="S8" s="365"/>
      <c r="T8" s="365"/>
      <c r="U8" s="365"/>
      <c r="V8" s="365"/>
      <c r="W8" s="139"/>
      <c r="X8" s="140"/>
      <c r="Y8" s="367" t="s">
        <v>656</v>
      </c>
      <c r="Z8" s="367"/>
      <c r="AA8" s="367"/>
    </row>
    <row r="9" spans="1:27" ht="25.5" x14ac:dyDescent="0.3">
      <c r="A9" s="137"/>
      <c r="B9" s="137"/>
      <c r="C9" s="137"/>
      <c r="D9" s="137"/>
      <c r="E9" s="137"/>
      <c r="F9" s="141"/>
      <c r="G9" s="141"/>
      <c r="J9" s="137"/>
      <c r="K9" s="137"/>
      <c r="L9" s="137"/>
      <c r="M9" s="137"/>
      <c r="N9" s="137"/>
      <c r="O9" s="141"/>
      <c r="P9" s="141"/>
      <c r="S9" s="137"/>
      <c r="T9" s="137"/>
      <c r="U9" s="137"/>
      <c r="V9" s="137"/>
      <c r="W9" s="137"/>
      <c r="X9" s="141"/>
      <c r="Y9" s="141"/>
    </row>
    <row r="10" spans="1:27" ht="41.45" customHeight="1" x14ac:dyDescent="0.3">
      <c r="A10" s="137"/>
      <c r="B10" s="137"/>
      <c r="C10" s="137"/>
      <c r="D10" s="137"/>
      <c r="E10" s="137"/>
      <c r="F10" s="137"/>
      <c r="G10" s="137"/>
      <c r="J10" s="137"/>
      <c r="K10" s="137"/>
      <c r="L10" s="137"/>
      <c r="M10" s="137"/>
      <c r="N10" s="137"/>
      <c r="O10" s="137"/>
      <c r="P10" s="137"/>
      <c r="S10" s="137"/>
      <c r="T10" s="137"/>
      <c r="U10" s="137"/>
      <c r="V10" s="137"/>
      <c r="W10" s="137"/>
      <c r="X10" s="137"/>
      <c r="Y10" s="137"/>
    </row>
    <row r="11" spans="1:27" s="178" customFormat="1" ht="60" customHeight="1" x14ac:dyDescent="0.3">
      <c r="A11" s="361" t="s">
        <v>202</v>
      </c>
      <c r="B11" s="361"/>
      <c r="C11" s="361"/>
      <c r="D11" s="361"/>
      <c r="E11" s="361"/>
      <c r="F11" s="361"/>
      <c r="G11" s="361"/>
      <c r="H11" s="361"/>
      <c r="I11" s="361"/>
      <c r="J11" s="361" t="str">
        <f>A11</f>
        <v>위 사람은 제16회 해남땅끝배</v>
      </c>
      <c r="K11" s="361"/>
      <c r="L11" s="361"/>
      <c r="M11" s="361"/>
      <c r="N11" s="361"/>
      <c r="O11" s="361"/>
      <c r="P11" s="361"/>
      <c r="Q11" s="361"/>
      <c r="R11" s="361"/>
      <c r="S11" s="361" t="str">
        <f>J11</f>
        <v>위 사람은 제16회 해남땅끝배</v>
      </c>
      <c r="T11" s="361"/>
      <c r="U11" s="361"/>
      <c r="V11" s="361"/>
      <c r="W11" s="361"/>
      <c r="X11" s="361"/>
      <c r="Y11" s="361"/>
      <c r="Z11" s="361"/>
      <c r="AA11" s="361"/>
    </row>
    <row r="12" spans="1:27" s="178" customFormat="1" ht="60" customHeight="1" x14ac:dyDescent="0.3">
      <c r="A12" s="361" t="s">
        <v>127</v>
      </c>
      <c r="B12" s="361"/>
      <c r="C12" s="361"/>
      <c r="D12" s="361"/>
      <c r="E12" s="361"/>
      <c r="F12" s="361"/>
      <c r="G12" s="361"/>
      <c r="H12" s="361"/>
      <c r="I12" s="361"/>
      <c r="J12" s="361" t="s">
        <v>189</v>
      </c>
      <c r="K12" s="361"/>
      <c r="L12" s="361"/>
      <c r="M12" s="361"/>
      <c r="N12" s="361"/>
      <c r="O12" s="361"/>
      <c r="P12" s="361"/>
      <c r="Q12" s="361"/>
      <c r="R12" s="361"/>
      <c r="S12" s="361" t="str">
        <f>J12</f>
        <v xml:space="preserve"> 족구대회에서 상기와 같이 우수심판으로 </v>
      </c>
      <c r="T12" s="361"/>
      <c r="U12" s="361"/>
      <c r="V12" s="361"/>
      <c r="W12" s="361"/>
      <c r="X12" s="361"/>
      <c r="Y12" s="361"/>
      <c r="Z12" s="361"/>
      <c r="AA12" s="361"/>
    </row>
    <row r="13" spans="1:27" s="178" customFormat="1" ht="60" customHeight="1" x14ac:dyDescent="0.3">
      <c r="A13" s="361" t="s">
        <v>128</v>
      </c>
      <c r="B13" s="361"/>
      <c r="C13" s="361"/>
      <c r="D13" s="361"/>
      <c r="E13" s="361"/>
      <c r="F13" s="361"/>
      <c r="G13" s="361"/>
      <c r="H13" s="361"/>
      <c r="I13" s="361"/>
      <c r="J13" s="361" t="str">
        <f>A13</f>
        <v>선정 되었기에 상장과 부상을 수여합니다.</v>
      </c>
      <c r="K13" s="361"/>
      <c r="L13" s="361"/>
      <c r="M13" s="361"/>
      <c r="N13" s="361"/>
      <c r="O13" s="361"/>
      <c r="P13" s="361"/>
      <c r="Q13" s="361"/>
      <c r="R13" s="361"/>
      <c r="S13" s="361" t="str">
        <f>A13</f>
        <v>선정 되었기에 상장과 부상을 수여합니다.</v>
      </c>
      <c r="T13" s="361"/>
      <c r="U13" s="361"/>
      <c r="V13" s="361"/>
      <c r="W13" s="361"/>
      <c r="X13" s="361"/>
      <c r="Y13" s="361"/>
      <c r="Z13" s="361"/>
      <c r="AA13" s="361"/>
    </row>
    <row r="14" spans="1:27" ht="16.5" customHeight="1" x14ac:dyDescent="0.3">
      <c r="A14" s="137"/>
      <c r="B14" s="137"/>
      <c r="C14" s="137"/>
      <c r="D14" s="137"/>
      <c r="E14" s="137"/>
      <c r="F14" s="137"/>
      <c r="G14" s="137"/>
      <c r="J14" s="137"/>
      <c r="K14" s="137"/>
      <c r="L14" s="137"/>
      <c r="M14" s="137"/>
      <c r="N14" s="137"/>
      <c r="O14" s="137"/>
      <c r="P14" s="137"/>
      <c r="S14" s="137"/>
      <c r="T14" s="137"/>
      <c r="U14" s="137"/>
      <c r="V14" s="137"/>
      <c r="W14" s="137"/>
      <c r="X14" s="137"/>
      <c r="Y14" s="137"/>
    </row>
    <row r="15" spans="1:27" ht="32.450000000000003" customHeight="1" x14ac:dyDescent="0.3">
      <c r="A15" s="137"/>
      <c r="B15" s="137"/>
      <c r="C15" s="137"/>
      <c r="D15" s="137"/>
      <c r="E15" s="137"/>
      <c r="F15" s="137"/>
      <c r="G15" s="137"/>
      <c r="J15" s="137"/>
      <c r="K15" s="137"/>
      <c r="L15" s="137"/>
      <c r="M15" s="137"/>
      <c r="N15" s="137"/>
      <c r="O15" s="137"/>
      <c r="P15" s="137"/>
      <c r="S15" s="137"/>
      <c r="T15" s="137"/>
      <c r="U15" s="137"/>
      <c r="V15" s="137"/>
      <c r="W15" s="137"/>
      <c r="X15" s="137"/>
      <c r="Y15" s="137"/>
    </row>
    <row r="16" spans="1:27" ht="22.5" x14ac:dyDescent="0.3">
      <c r="A16" s="363">
        <v>46152</v>
      </c>
      <c r="B16" s="363"/>
      <c r="C16" s="363"/>
      <c r="D16" s="363"/>
      <c r="E16" s="363"/>
      <c r="F16" s="363"/>
      <c r="G16" s="363"/>
      <c r="H16" s="363"/>
      <c r="I16" s="363"/>
      <c r="J16" s="363">
        <f>A16</f>
        <v>46152</v>
      </c>
      <c r="K16" s="363"/>
      <c r="L16" s="363"/>
      <c r="M16" s="363"/>
      <c r="N16" s="363"/>
      <c r="O16" s="363"/>
      <c r="P16" s="363"/>
      <c r="Q16" s="363"/>
      <c r="R16" s="363"/>
      <c r="S16" s="363">
        <f>J16</f>
        <v>46152</v>
      </c>
      <c r="T16" s="363"/>
      <c r="U16" s="363"/>
      <c r="V16" s="363"/>
      <c r="W16" s="363"/>
      <c r="X16" s="363"/>
      <c r="Y16" s="363"/>
      <c r="Z16" s="363"/>
      <c r="AA16" s="363"/>
    </row>
    <row r="17" spans="1:27" ht="16.5" customHeight="1" x14ac:dyDescent="0.3">
      <c r="A17" s="137"/>
      <c r="B17" s="137"/>
      <c r="C17" s="137"/>
      <c r="D17" s="137"/>
      <c r="E17" s="137"/>
      <c r="F17" s="137"/>
      <c r="G17" s="137"/>
      <c r="J17" s="137"/>
      <c r="K17" s="137"/>
      <c r="L17" s="137"/>
      <c r="M17" s="137"/>
      <c r="N17" s="137"/>
      <c r="O17" s="137"/>
      <c r="P17" s="137"/>
      <c r="S17" s="137"/>
      <c r="T17" s="137"/>
      <c r="U17" s="137"/>
      <c r="V17" s="137"/>
      <c r="W17" s="137"/>
      <c r="X17" s="137"/>
      <c r="Y17" s="137"/>
    </row>
    <row r="18" spans="1:27" ht="60.6" customHeight="1" x14ac:dyDescent="0.3">
      <c r="A18" s="362"/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</row>
    <row r="19" spans="1:27" ht="65.45" customHeight="1" x14ac:dyDescent="0.3">
      <c r="A19" s="362"/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</row>
    <row r="20" spans="1:27" ht="16.5" customHeight="1" x14ac:dyDescent="0.3">
      <c r="B20" s="137"/>
      <c r="C20" s="137"/>
      <c r="D20" s="137"/>
      <c r="E20" s="137"/>
      <c r="F20" s="137"/>
      <c r="G20" s="137"/>
      <c r="J20" s="137"/>
      <c r="K20" s="137"/>
      <c r="L20" s="137"/>
      <c r="M20" s="137"/>
      <c r="N20" s="137"/>
      <c r="O20" s="137"/>
      <c r="P20" s="137"/>
      <c r="S20" s="137"/>
      <c r="T20" s="137"/>
      <c r="U20" s="137"/>
      <c r="V20" s="137"/>
      <c r="W20" s="137"/>
      <c r="X20" s="137"/>
      <c r="Y20" s="137"/>
    </row>
  </sheetData>
  <mergeCells count="27">
    <mergeCell ref="A5:I5"/>
    <mergeCell ref="J5:R5"/>
    <mergeCell ref="S5:AA5"/>
    <mergeCell ref="A7:D8"/>
    <mergeCell ref="G7:I7"/>
    <mergeCell ref="J7:M8"/>
    <mergeCell ref="P7:R7"/>
    <mergeCell ref="S7:V8"/>
    <mergeCell ref="Y7:AA7"/>
    <mergeCell ref="G8:I8"/>
    <mergeCell ref="P8:R8"/>
    <mergeCell ref="Y8:AA8"/>
    <mergeCell ref="J11:R11"/>
    <mergeCell ref="S11:AA11"/>
    <mergeCell ref="A18:I19"/>
    <mergeCell ref="J18:R19"/>
    <mergeCell ref="S18:AA19"/>
    <mergeCell ref="A13:I13"/>
    <mergeCell ref="J13:R13"/>
    <mergeCell ref="S13:AA13"/>
    <mergeCell ref="A16:I16"/>
    <mergeCell ref="J16:R16"/>
    <mergeCell ref="S16:AA16"/>
    <mergeCell ref="A12:I12"/>
    <mergeCell ref="J12:R12"/>
    <mergeCell ref="S12:AA12"/>
    <mergeCell ref="A11:I11"/>
  </mergeCells>
  <phoneticPr fontId="1" type="noConversion"/>
  <pageMargins left="0.7" right="0.7" top="0.75" bottom="0.75" header="0.3" footer="0.3"/>
  <pageSetup paperSize="9" scale="9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5B8B-D0E0-40BE-BAAC-1230ACAA7998}">
  <dimension ref="A1:AA12"/>
  <sheetViews>
    <sheetView zoomScale="70" zoomScaleNormal="70" workbookViewId="0">
      <selection activeCell="J11" sqref="J11"/>
    </sheetView>
  </sheetViews>
  <sheetFormatPr defaultRowHeight="16.5" x14ac:dyDescent="0.3"/>
  <sheetData>
    <row r="1" spans="1:27" ht="61.15" customHeight="1" x14ac:dyDescent="0.3"/>
    <row r="3" spans="1:27" ht="39" x14ac:dyDescent="0.3">
      <c r="A3" s="372" t="s">
        <v>129</v>
      </c>
      <c r="B3" s="372"/>
      <c r="C3" s="372"/>
      <c r="D3" s="372"/>
      <c r="E3" s="372"/>
      <c r="F3" s="372"/>
      <c r="G3" s="372"/>
      <c r="H3" s="372"/>
      <c r="I3" s="372"/>
      <c r="J3" s="372" t="s">
        <v>129</v>
      </c>
      <c r="K3" s="372"/>
      <c r="L3" s="372"/>
      <c r="M3" s="372"/>
      <c r="N3" s="372"/>
      <c r="O3" s="372"/>
      <c r="P3" s="372"/>
      <c r="Q3" s="372"/>
      <c r="R3" s="372"/>
      <c r="S3" s="372" t="s">
        <v>130</v>
      </c>
      <c r="T3" s="372"/>
      <c r="U3" s="372"/>
      <c r="V3" s="372"/>
      <c r="W3" s="372"/>
      <c r="X3" s="372"/>
      <c r="Y3" s="372"/>
      <c r="Z3" s="372"/>
      <c r="AA3" s="372"/>
    </row>
    <row r="4" spans="1:27" ht="52.9" customHeight="1" x14ac:dyDescent="0.3"/>
    <row r="5" spans="1:27" ht="33.75" x14ac:dyDescent="0.3">
      <c r="A5" s="368" t="s">
        <v>203</v>
      </c>
      <c r="B5" s="368"/>
      <c r="C5" s="368"/>
      <c r="D5" s="368"/>
      <c r="E5" s="368"/>
      <c r="F5" s="368"/>
      <c r="G5" s="368"/>
      <c r="H5" s="368"/>
      <c r="I5" s="368"/>
      <c r="J5" s="368" t="str">
        <f>A5</f>
        <v>제16회 해남땅끝배 족구대회에</v>
      </c>
      <c r="K5" s="368"/>
      <c r="L5" s="368"/>
      <c r="M5" s="368"/>
      <c r="N5" s="368"/>
      <c r="O5" s="368"/>
      <c r="P5" s="368"/>
      <c r="Q5" s="368"/>
      <c r="R5" s="368"/>
      <c r="S5" s="368" t="str">
        <f>A5</f>
        <v>제16회 해남땅끝배 족구대회에</v>
      </c>
      <c r="T5" s="368"/>
      <c r="U5" s="368"/>
      <c r="V5" s="368"/>
      <c r="W5" s="368"/>
      <c r="X5" s="368"/>
      <c r="Y5" s="368"/>
      <c r="Z5" s="368"/>
      <c r="AA5" s="368"/>
    </row>
    <row r="6" spans="1:27" ht="38.25" x14ac:dyDescent="0.3">
      <c r="A6" s="368" t="s">
        <v>131</v>
      </c>
      <c r="B6" s="368"/>
      <c r="C6" s="368"/>
      <c r="D6" s="368"/>
      <c r="E6" s="368"/>
      <c r="F6" s="368"/>
      <c r="G6" s="368"/>
      <c r="H6" s="368"/>
      <c r="I6" s="368"/>
      <c r="J6" s="369" t="s">
        <v>132</v>
      </c>
      <c r="K6" s="369"/>
      <c r="L6" s="369"/>
      <c r="M6" s="369"/>
      <c r="N6" s="369"/>
      <c r="O6" s="369"/>
      <c r="P6" s="369"/>
      <c r="Q6" s="369"/>
      <c r="R6" s="369"/>
      <c r="S6" s="368" t="s">
        <v>133</v>
      </c>
      <c r="T6" s="368"/>
      <c r="U6" s="368"/>
      <c r="V6" s="368"/>
      <c r="W6" s="368"/>
      <c r="X6" s="368"/>
      <c r="Y6" s="368"/>
      <c r="Z6" s="368"/>
      <c r="AA6" s="368"/>
    </row>
    <row r="7" spans="1:27" ht="38.25" x14ac:dyDescent="0.3">
      <c r="A7" s="368" t="s">
        <v>134</v>
      </c>
      <c r="B7" s="368"/>
      <c r="C7" s="368"/>
      <c r="D7" s="368"/>
      <c r="E7" s="368"/>
      <c r="F7" s="368"/>
      <c r="G7" s="368"/>
      <c r="H7" s="368"/>
      <c r="I7" s="368"/>
      <c r="J7" s="369" t="s">
        <v>135</v>
      </c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</row>
    <row r="8" spans="1:27" ht="38.25" x14ac:dyDescent="0.3">
      <c r="A8" s="368" t="s">
        <v>136</v>
      </c>
      <c r="B8" s="368"/>
      <c r="C8" s="368"/>
      <c r="D8" s="368"/>
      <c r="E8" s="368"/>
      <c r="F8" s="368"/>
      <c r="G8" s="368"/>
      <c r="H8" s="368"/>
      <c r="I8" s="368"/>
      <c r="J8" s="369" t="s">
        <v>137</v>
      </c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</row>
    <row r="9" spans="1:27" ht="38.25" x14ac:dyDescent="0.3">
      <c r="A9" s="144"/>
      <c r="B9" s="145"/>
      <c r="C9" s="145"/>
      <c r="D9" s="145"/>
      <c r="E9" s="145"/>
      <c r="F9" s="145"/>
      <c r="G9" s="145"/>
      <c r="H9" s="145"/>
      <c r="I9" s="145"/>
      <c r="J9" s="146"/>
      <c r="S9" s="146"/>
    </row>
    <row r="10" spans="1:27" ht="38.25" x14ac:dyDescent="0.3">
      <c r="A10" s="370">
        <v>46152</v>
      </c>
      <c r="B10" s="370"/>
      <c r="C10" s="370"/>
      <c r="D10" s="370"/>
      <c r="E10" s="370"/>
      <c r="F10" s="370"/>
      <c r="G10" s="370"/>
      <c r="H10" s="370"/>
      <c r="I10" s="370"/>
      <c r="J10" s="371">
        <v>46152</v>
      </c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</row>
    <row r="11" spans="1:27" ht="38.25" x14ac:dyDescent="0.3">
      <c r="A11" s="147"/>
      <c r="B11" s="142"/>
      <c r="C11" s="142"/>
      <c r="D11" s="142"/>
      <c r="E11" s="142"/>
      <c r="F11" s="142"/>
      <c r="G11" s="142"/>
      <c r="H11" s="142"/>
      <c r="I11" s="142"/>
      <c r="J11" s="148"/>
      <c r="K11" s="143"/>
      <c r="L11" s="143"/>
      <c r="M11" s="143"/>
      <c r="N11" s="143"/>
      <c r="O11" s="143"/>
      <c r="P11" s="143"/>
      <c r="Q11" s="143"/>
      <c r="R11" s="143"/>
      <c r="S11" s="148"/>
      <c r="T11" s="143"/>
      <c r="U11" s="143"/>
      <c r="V11" s="143"/>
      <c r="W11" s="143"/>
      <c r="X11" s="143"/>
      <c r="Y11" s="143"/>
      <c r="Z11" s="143"/>
      <c r="AA11" s="143"/>
    </row>
    <row r="12" spans="1:27" ht="38.25" x14ac:dyDescent="0.3">
      <c r="A12" s="368" t="s">
        <v>138</v>
      </c>
      <c r="B12" s="368"/>
      <c r="C12" s="368"/>
      <c r="D12" s="368"/>
      <c r="E12" s="368"/>
      <c r="F12" s="368"/>
      <c r="G12" s="368"/>
      <c r="H12" s="368"/>
      <c r="I12" s="368"/>
      <c r="J12" s="369" t="s">
        <v>139</v>
      </c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</row>
  </sheetData>
  <mergeCells count="21">
    <mergeCell ref="A3:I3"/>
    <mergeCell ref="J3:R3"/>
    <mergeCell ref="S3:AA3"/>
    <mergeCell ref="A5:I5"/>
    <mergeCell ref="J5:R5"/>
    <mergeCell ref="S5:AA5"/>
    <mergeCell ref="A6:I6"/>
    <mergeCell ref="J6:R6"/>
    <mergeCell ref="S6:AA6"/>
    <mergeCell ref="A7:I7"/>
    <mergeCell ref="J7:R7"/>
    <mergeCell ref="S7:AA7"/>
    <mergeCell ref="A12:I12"/>
    <mergeCell ref="J12:R12"/>
    <mergeCell ref="S12:AA12"/>
    <mergeCell ref="A8:I8"/>
    <mergeCell ref="J8:R8"/>
    <mergeCell ref="S8:AA8"/>
    <mergeCell ref="A10:I10"/>
    <mergeCell ref="J10:R10"/>
    <mergeCell ref="S10:AA10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53C4-A46F-46D0-BB7D-EF3875A0944D}">
  <dimension ref="A1:K35"/>
  <sheetViews>
    <sheetView showGridLines="0" topLeftCell="A22" workbookViewId="0">
      <selection activeCell="E32" sqref="A1:E32"/>
    </sheetView>
  </sheetViews>
  <sheetFormatPr defaultRowHeight="16.5" x14ac:dyDescent="0.3"/>
  <cols>
    <col min="1" max="1" width="4.875" style="1" bestFit="1" customWidth="1"/>
    <col min="2" max="3" width="10.625" style="1" customWidth="1"/>
    <col min="4" max="4" width="9" style="163"/>
    <col min="5" max="5" width="11" style="164" bestFit="1" customWidth="1"/>
    <col min="7" max="7" width="4.875" bestFit="1" customWidth="1"/>
  </cols>
  <sheetData>
    <row r="1" spans="1:8" s="24" customFormat="1" ht="17.25" x14ac:dyDescent="0.3">
      <c r="A1" s="22" t="s">
        <v>58</v>
      </c>
      <c r="B1" s="373" t="s">
        <v>56</v>
      </c>
      <c r="C1" s="373"/>
      <c r="D1" s="153" t="s">
        <v>143</v>
      </c>
      <c r="E1" s="154" t="s">
        <v>144</v>
      </c>
    </row>
    <row r="2" spans="1:8" x14ac:dyDescent="0.3">
      <c r="A2" s="112">
        <v>1</v>
      </c>
      <c r="B2" s="155" t="s">
        <v>53</v>
      </c>
      <c r="C2" s="156" t="s">
        <v>145</v>
      </c>
      <c r="D2" s="155"/>
      <c r="E2" s="156"/>
    </row>
    <row r="3" spans="1:8" x14ac:dyDescent="0.3">
      <c r="A3" s="112">
        <v>2</v>
      </c>
      <c r="B3" s="155" t="s">
        <v>51</v>
      </c>
      <c r="C3" s="156" t="s">
        <v>146</v>
      </c>
      <c r="D3" s="155" t="s">
        <v>147</v>
      </c>
      <c r="E3" s="156" t="s">
        <v>148</v>
      </c>
    </row>
    <row r="4" spans="1:8" x14ac:dyDescent="0.3">
      <c r="A4" s="112">
        <v>3</v>
      </c>
      <c r="B4" s="155" t="s">
        <v>39</v>
      </c>
      <c r="C4" s="156" t="s">
        <v>146</v>
      </c>
      <c r="D4" s="155"/>
      <c r="E4" s="156"/>
    </row>
    <row r="5" spans="1:8" x14ac:dyDescent="0.3">
      <c r="A5" s="112">
        <v>4</v>
      </c>
      <c r="B5" s="155" t="s">
        <v>41</v>
      </c>
      <c r="C5" s="156" t="s">
        <v>146</v>
      </c>
      <c r="D5" s="155" t="s">
        <v>149</v>
      </c>
      <c r="E5" s="156" t="s">
        <v>148</v>
      </c>
    </row>
    <row r="6" spans="1:8" x14ac:dyDescent="0.3">
      <c r="A6" s="112">
        <v>5</v>
      </c>
      <c r="B6" s="155" t="s">
        <v>40</v>
      </c>
      <c r="C6" s="156" t="s">
        <v>146</v>
      </c>
      <c r="D6" s="155" t="s">
        <v>183</v>
      </c>
      <c r="E6" s="156" t="s">
        <v>148</v>
      </c>
    </row>
    <row r="7" spans="1:8" x14ac:dyDescent="0.3">
      <c r="A7" s="112">
        <v>6</v>
      </c>
      <c r="B7" s="155" t="s">
        <v>44</v>
      </c>
      <c r="C7" s="156" t="s">
        <v>146</v>
      </c>
      <c r="D7" s="155" t="s">
        <v>150</v>
      </c>
      <c r="E7" s="156" t="s">
        <v>148</v>
      </c>
    </row>
    <row r="8" spans="1:8" x14ac:dyDescent="0.3">
      <c r="A8" s="112">
        <v>7</v>
      </c>
      <c r="B8" s="155" t="s">
        <v>38</v>
      </c>
      <c r="C8" s="156" t="s">
        <v>146</v>
      </c>
      <c r="D8" s="155"/>
      <c r="E8" s="156"/>
    </row>
    <row r="9" spans="1:8" x14ac:dyDescent="0.3">
      <c r="A9" s="112">
        <v>8</v>
      </c>
      <c r="B9" s="155" t="s">
        <v>46</v>
      </c>
      <c r="C9" s="156" t="s">
        <v>146</v>
      </c>
      <c r="D9" s="155" t="s">
        <v>179</v>
      </c>
      <c r="E9" s="156" t="s">
        <v>148</v>
      </c>
    </row>
    <row r="10" spans="1:8" x14ac:dyDescent="0.3">
      <c r="A10" s="112">
        <v>9</v>
      </c>
      <c r="B10" s="155" t="s">
        <v>45</v>
      </c>
      <c r="C10" s="156" t="s">
        <v>146</v>
      </c>
      <c r="D10" s="155" t="s">
        <v>180</v>
      </c>
      <c r="E10" s="156" t="s">
        <v>148</v>
      </c>
    </row>
    <row r="11" spans="1:8" x14ac:dyDescent="0.3">
      <c r="A11" s="112">
        <v>10</v>
      </c>
      <c r="B11" s="155" t="s">
        <v>49</v>
      </c>
      <c r="C11" s="156" t="s">
        <v>146</v>
      </c>
      <c r="D11" s="155"/>
      <c r="E11" s="156"/>
    </row>
    <row r="12" spans="1:8" x14ac:dyDescent="0.3">
      <c r="A12" s="112">
        <v>11</v>
      </c>
      <c r="B12" s="155" t="s">
        <v>42</v>
      </c>
      <c r="C12" s="156" t="s">
        <v>146</v>
      </c>
      <c r="D12" s="155" t="s">
        <v>151</v>
      </c>
      <c r="E12" s="156" t="s">
        <v>148</v>
      </c>
    </row>
    <row r="13" spans="1:8" s="1" customFormat="1" x14ac:dyDescent="0.3">
      <c r="A13" s="112">
        <v>12</v>
      </c>
      <c r="B13" s="155" t="s">
        <v>34</v>
      </c>
      <c r="C13" s="156" t="s">
        <v>146</v>
      </c>
      <c r="D13" s="155"/>
      <c r="E13" s="156"/>
      <c r="F13"/>
      <c r="G13"/>
      <c r="H13"/>
    </row>
    <row r="14" spans="1:8" s="1" customFormat="1" x14ac:dyDescent="0.3">
      <c r="A14" s="112">
        <v>13</v>
      </c>
      <c r="B14" s="155" t="s">
        <v>50</v>
      </c>
      <c r="C14" s="156" t="s">
        <v>146</v>
      </c>
      <c r="D14" s="155" t="s">
        <v>152</v>
      </c>
      <c r="E14" s="156" t="s">
        <v>148</v>
      </c>
      <c r="F14"/>
      <c r="G14"/>
      <c r="H14"/>
    </row>
    <row r="15" spans="1:8" s="1" customFormat="1" x14ac:dyDescent="0.3">
      <c r="A15" s="112">
        <v>14</v>
      </c>
      <c r="B15" s="155" t="s">
        <v>35</v>
      </c>
      <c r="C15" s="156" t="s">
        <v>146</v>
      </c>
      <c r="D15" s="155" t="s">
        <v>153</v>
      </c>
      <c r="E15" s="156" t="s">
        <v>148</v>
      </c>
      <c r="F15"/>
      <c r="G15"/>
      <c r="H15"/>
    </row>
    <row r="16" spans="1:8" s="1" customFormat="1" x14ac:dyDescent="0.3">
      <c r="A16" s="112">
        <v>15</v>
      </c>
      <c r="B16" s="155" t="s">
        <v>47</v>
      </c>
      <c r="C16" s="156" t="s">
        <v>146</v>
      </c>
      <c r="D16" s="155" t="s">
        <v>154</v>
      </c>
      <c r="E16" s="156" t="s">
        <v>148</v>
      </c>
      <c r="F16"/>
      <c r="G16"/>
      <c r="H16"/>
    </row>
    <row r="17" spans="1:11" s="1" customFormat="1" x14ac:dyDescent="0.3">
      <c r="A17" s="112">
        <v>16</v>
      </c>
      <c r="B17" s="155" t="s">
        <v>55</v>
      </c>
      <c r="C17" s="156" t="s">
        <v>146</v>
      </c>
      <c r="D17" s="155" t="s">
        <v>177</v>
      </c>
      <c r="E17" s="156" t="s">
        <v>148</v>
      </c>
      <c r="F17"/>
      <c r="G17"/>
      <c r="H17"/>
    </row>
    <row r="18" spans="1:11" s="1" customFormat="1" x14ac:dyDescent="0.3">
      <c r="A18" s="112">
        <v>17</v>
      </c>
      <c r="B18" s="155" t="s">
        <v>37</v>
      </c>
      <c r="C18" s="156" t="s">
        <v>146</v>
      </c>
      <c r="D18" s="155"/>
      <c r="E18" s="156"/>
      <c r="F18"/>
      <c r="G18"/>
      <c r="H18"/>
    </row>
    <row r="19" spans="1:11" s="1" customFormat="1" x14ac:dyDescent="0.3">
      <c r="A19" s="112">
        <v>18</v>
      </c>
      <c r="B19" s="155" t="s">
        <v>48</v>
      </c>
      <c r="C19" s="156" t="s">
        <v>146</v>
      </c>
      <c r="D19" s="155" t="s">
        <v>182</v>
      </c>
      <c r="E19" s="156" t="s">
        <v>148</v>
      </c>
      <c r="F19"/>
      <c r="G19"/>
      <c r="H19"/>
    </row>
    <row r="20" spans="1:11" s="1" customFormat="1" x14ac:dyDescent="0.3">
      <c r="A20" s="112">
        <v>19</v>
      </c>
      <c r="B20" s="155" t="s">
        <v>54</v>
      </c>
      <c r="C20" s="156" t="s">
        <v>146</v>
      </c>
      <c r="D20" s="155" t="s">
        <v>181</v>
      </c>
      <c r="E20" s="156" t="s">
        <v>148</v>
      </c>
      <c r="F20"/>
      <c r="G20"/>
      <c r="H20"/>
    </row>
    <row r="21" spans="1:11" s="1" customFormat="1" x14ac:dyDescent="0.3">
      <c r="A21" s="112">
        <v>20</v>
      </c>
      <c r="B21" s="155" t="s">
        <v>36</v>
      </c>
      <c r="C21" s="156" t="s">
        <v>146</v>
      </c>
      <c r="D21" s="155"/>
      <c r="E21" s="156"/>
      <c r="F21"/>
      <c r="G21"/>
      <c r="H21"/>
    </row>
    <row r="22" spans="1:11" s="1" customFormat="1" x14ac:dyDescent="0.3">
      <c r="A22" s="112">
        <v>21</v>
      </c>
      <c r="B22" s="155" t="s">
        <v>52</v>
      </c>
      <c r="C22" s="156" t="s">
        <v>146</v>
      </c>
      <c r="D22" s="155" t="s">
        <v>155</v>
      </c>
      <c r="E22" s="156" t="s">
        <v>148</v>
      </c>
      <c r="F22"/>
      <c r="G22"/>
      <c r="H22"/>
    </row>
    <row r="23" spans="1:11" s="1" customFormat="1" x14ac:dyDescent="0.3">
      <c r="A23" s="112">
        <v>22</v>
      </c>
      <c r="B23" s="155" t="s">
        <v>43</v>
      </c>
      <c r="C23" s="156" t="s">
        <v>146</v>
      </c>
      <c r="D23" s="155" t="s">
        <v>178</v>
      </c>
      <c r="E23" s="156" t="s">
        <v>148</v>
      </c>
      <c r="F23"/>
      <c r="G23"/>
      <c r="H23"/>
    </row>
    <row r="24" spans="1:11" s="1" customFormat="1" x14ac:dyDescent="0.3">
      <c r="A24" s="112">
        <v>23</v>
      </c>
      <c r="B24" s="155" t="s">
        <v>65</v>
      </c>
      <c r="C24" s="156" t="s">
        <v>146</v>
      </c>
      <c r="D24" s="155"/>
      <c r="E24" s="156"/>
      <c r="F24"/>
      <c r="G24"/>
      <c r="H24"/>
    </row>
    <row r="25" spans="1:11" s="1" customFormat="1" x14ac:dyDescent="0.3">
      <c r="A25" s="157"/>
      <c r="B25" s="158"/>
      <c r="C25" s="159"/>
      <c r="D25" s="158"/>
      <c r="E25" s="159"/>
      <c r="F25"/>
      <c r="G25"/>
      <c r="H25"/>
    </row>
    <row r="26" spans="1:11" s="1" customFormat="1" ht="17.25" x14ac:dyDescent="0.3">
      <c r="A26" s="22" t="s">
        <v>58</v>
      </c>
      <c r="B26" s="373" t="s">
        <v>156</v>
      </c>
      <c r="C26" s="373"/>
      <c r="D26" s="153" t="s">
        <v>143</v>
      </c>
      <c r="E26" s="154" t="s">
        <v>144</v>
      </c>
      <c r="F26"/>
      <c r="G26" s="22" t="s">
        <v>58</v>
      </c>
      <c r="H26" s="373" t="s">
        <v>156</v>
      </c>
      <c r="I26" s="373"/>
      <c r="J26" s="153" t="s">
        <v>143</v>
      </c>
      <c r="K26" s="154" t="s">
        <v>144</v>
      </c>
    </row>
    <row r="27" spans="1:11" s="1" customFormat="1" x14ac:dyDescent="0.3">
      <c r="A27" s="160">
        <v>1</v>
      </c>
      <c r="B27" s="161" t="s">
        <v>157</v>
      </c>
      <c r="C27" s="162" t="s">
        <v>146</v>
      </c>
      <c r="D27" s="161" t="s">
        <v>158</v>
      </c>
      <c r="E27" s="162" t="s">
        <v>148</v>
      </c>
      <c r="F27"/>
      <c r="G27" s="112">
        <v>1</v>
      </c>
      <c r="H27" s="155" t="s">
        <v>159</v>
      </c>
      <c r="I27" s="156" t="s">
        <v>146</v>
      </c>
      <c r="J27" s="155" t="s">
        <v>186</v>
      </c>
      <c r="K27" s="156" t="s">
        <v>160</v>
      </c>
    </row>
    <row r="28" spans="1:11" s="1" customFormat="1" x14ac:dyDescent="0.3">
      <c r="A28" s="112">
        <v>2</v>
      </c>
      <c r="B28" s="155" t="s">
        <v>159</v>
      </c>
      <c r="C28" s="156" t="s">
        <v>146</v>
      </c>
      <c r="D28" s="155" t="s">
        <v>161</v>
      </c>
      <c r="E28" s="156" t="s">
        <v>162</v>
      </c>
      <c r="F28"/>
      <c r="G28" s="112">
        <v>2</v>
      </c>
      <c r="H28" s="155" t="s">
        <v>159</v>
      </c>
      <c r="I28" s="156" t="s">
        <v>146</v>
      </c>
      <c r="J28" s="155" t="s">
        <v>185</v>
      </c>
      <c r="K28" s="156" t="s">
        <v>160</v>
      </c>
    </row>
    <row r="29" spans="1:11" x14ac:dyDescent="0.3">
      <c r="A29" s="112">
        <v>3</v>
      </c>
      <c r="B29" s="155" t="s">
        <v>159</v>
      </c>
      <c r="C29" s="156" t="s">
        <v>146</v>
      </c>
      <c r="D29" s="155" t="s">
        <v>164</v>
      </c>
      <c r="E29" s="156" t="s">
        <v>165</v>
      </c>
      <c r="G29" s="112">
        <v>3</v>
      </c>
      <c r="H29" s="155" t="s">
        <v>159</v>
      </c>
      <c r="I29" s="156" t="s">
        <v>146</v>
      </c>
      <c r="J29" s="155" t="s">
        <v>163</v>
      </c>
      <c r="K29" s="156" t="s">
        <v>160</v>
      </c>
    </row>
    <row r="30" spans="1:11" x14ac:dyDescent="0.3">
      <c r="A30" s="112">
        <v>4</v>
      </c>
      <c r="B30" s="155" t="s">
        <v>159</v>
      </c>
      <c r="C30" s="156" t="s">
        <v>146</v>
      </c>
      <c r="D30" s="155" t="s">
        <v>167</v>
      </c>
      <c r="E30" s="156" t="s">
        <v>165</v>
      </c>
      <c r="G30" s="112">
        <v>4</v>
      </c>
      <c r="H30" s="155" t="s">
        <v>159</v>
      </c>
      <c r="I30" s="156" t="s">
        <v>146</v>
      </c>
      <c r="J30" s="155" t="s">
        <v>166</v>
      </c>
      <c r="K30" s="156" t="s">
        <v>160</v>
      </c>
    </row>
    <row r="31" spans="1:11" x14ac:dyDescent="0.3">
      <c r="A31" s="112">
        <v>5</v>
      </c>
      <c r="B31" s="155" t="s">
        <v>159</v>
      </c>
      <c r="C31" s="156" t="s">
        <v>146</v>
      </c>
      <c r="D31" s="155" t="s">
        <v>169</v>
      </c>
      <c r="E31" s="156" t="s">
        <v>165</v>
      </c>
      <c r="G31" s="112">
        <v>5</v>
      </c>
      <c r="H31" s="155" t="s">
        <v>159</v>
      </c>
      <c r="I31" s="156" t="s">
        <v>146</v>
      </c>
      <c r="J31" s="155" t="s">
        <v>168</v>
      </c>
      <c r="K31" s="156" t="s">
        <v>160</v>
      </c>
    </row>
    <row r="32" spans="1:11" x14ac:dyDescent="0.3">
      <c r="A32" s="112">
        <v>6</v>
      </c>
      <c r="B32" s="155" t="s">
        <v>159</v>
      </c>
      <c r="C32" s="156" t="s">
        <v>146</v>
      </c>
      <c r="D32" s="155" t="s">
        <v>184</v>
      </c>
      <c r="E32" s="156" t="s">
        <v>165</v>
      </c>
      <c r="G32" s="112">
        <v>6</v>
      </c>
      <c r="H32" s="155" t="s">
        <v>159</v>
      </c>
      <c r="I32" s="156" t="s">
        <v>146</v>
      </c>
      <c r="J32" s="155" t="s">
        <v>106</v>
      </c>
      <c r="K32" s="156" t="s">
        <v>160</v>
      </c>
    </row>
    <row r="33" spans="7:11" x14ac:dyDescent="0.3">
      <c r="G33" s="112">
        <v>7</v>
      </c>
      <c r="H33" s="155" t="s">
        <v>159</v>
      </c>
      <c r="I33" s="156" t="s">
        <v>146</v>
      </c>
      <c r="J33" s="155" t="s">
        <v>170</v>
      </c>
      <c r="K33" s="156" t="s">
        <v>160</v>
      </c>
    </row>
    <row r="34" spans="7:11" x14ac:dyDescent="0.3">
      <c r="G34" s="112">
        <v>8</v>
      </c>
      <c r="H34" s="155" t="s">
        <v>159</v>
      </c>
      <c r="I34" s="156" t="s">
        <v>146</v>
      </c>
      <c r="J34" s="155" t="s">
        <v>171</v>
      </c>
      <c r="K34" s="156" t="s">
        <v>160</v>
      </c>
    </row>
    <row r="35" spans="7:11" x14ac:dyDescent="0.3">
      <c r="G35" s="112">
        <v>9</v>
      </c>
      <c r="H35" s="155" t="s">
        <v>159</v>
      </c>
      <c r="I35" s="156" t="s">
        <v>146</v>
      </c>
      <c r="J35" s="155" t="s">
        <v>187</v>
      </c>
      <c r="K35" s="156" t="s">
        <v>160</v>
      </c>
    </row>
  </sheetData>
  <mergeCells count="3">
    <mergeCell ref="B1:C1"/>
    <mergeCell ref="B26:C26"/>
    <mergeCell ref="H26:I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2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74B8A-7150-457D-A184-A70725901FBC}">
  <dimension ref="F4:L28"/>
  <sheetViews>
    <sheetView topLeftCell="E19" workbookViewId="0">
      <selection activeCell="J27" sqref="J27"/>
    </sheetView>
  </sheetViews>
  <sheetFormatPr defaultRowHeight="16.5" x14ac:dyDescent="0.3"/>
  <cols>
    <col min="5" max="5" width="8.5" customWidth="1"/>
    <col min="6" max="6" width="56.625" customWidth="1"/>
    <col min="8" max="8" width="56.625" customWidth="1"/>
  </cols>
  <sheetData>
    <row r="4" spans="7:8" x14ac:dyDescent="0.3">
      <c r="G4" t="s">
        <v>140</v>
      </c>
    </row>
    <row r="7" spans="7:8" x14ac:dyDescent="0.3">
      <c r="H7" s="149"/>
    </row>
    <row r="9" spans="7:8" ht="7.5" customHeight="1" x14ac:dyDescent="0.3"/>
    <row r="10" spans="7:8" ht="84.75" customHeight="1" x14ac:dyDescent="0.3"/>
    <row r="21" spans="6:12" ht="81.75" customHeight="1" x14ac:dyDescent="0.3">
      <c r="F21" s="150" t="s">
        <v>141</v>
      </c>
    </row>
    <row r="26" spans="6:12" ht="81" customHeight="1" x14ac:dyDescent="0.3">
      <c r="F26" s="151" t="s">
        <v>142</v>
      </c>
      <c r="G26" s="152"/>
      <c r="H26" s="152"/>
      <c r="I26" s="152"/>
      <c r="J26" s="152"/>
      <c r="K26" s="152"/>
      <c r="L26" s="152"/>
    </row>
    <row r="27" spans="6:12" ht="36" x14ac:dyDescent="0.3">
      <c r="F27" s="152"/>
      <c r="G27" s="152"/>
      <c r="H27" s="152"/>
      <c r="I27" s="152"/>
      <c r="J27" s="152"/>
      <c r="K27" s="152"/>
      <c r="L27" s="152"/>
    </row>
    <row r="28" spans="6:12" ht="36" x14ac:dyDescent="0.3">
      <c r="F28" s="152"/>
      <c r="G28" s="152"/>
      <c r="H28" s="152"/>
      <c r="I28" s="152"/>
      <c r="J28" s="152"/>
      <c r="K28" s="152"/>
      <c r="L28" s="15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57DD-9D5B-4097-9D46-94354FD7EEEA}">
  <dimension ref="A4:H30"/>
  <sheetViews>
    <sheetView showGridLines="0" showZeros="0" workbookViewId="0">
      <selection activeCell="F30" sqref="A4:F30"/>
    </sheetView>
  </sheetViews>
  <sheetFormatPr defaultRowHeight="16.5" x14ac:dyDescent="0.3"/>
  <cols>
    <col min="1" max="1" width="4.875" style="1" bestFit="1" customWidth="1"/>
    <col min="2" max="2" width="5.25" style="1" hidden="1" customWidth="1"/>
    <col min="3" max="3" width="13.875" style="1" customWidth="1"/>
    <col min="4" max="5" width="10.25" style="1" customWidth="1"/>
    <col min="6" max="6" width="14.875" style="1" customWidth="1"/>
    <col min="7" max="8" width="9" style="1"/>
  </cols>
  <sheetData>
    <row r="4" spans="1:8" s="24" customFormat="1" ht="46.5" customHeight="1" x14ac:dyDescent="0.3">
      <c r="A4" s="22" t="s">
        <v>58</v>
      </c>
      <c r="B4" s="22"/>
      <c r="C4" s="22" t="s">
        <v>56</v>
      </c>
      <c r="D4" s="22" t="s">
        <v>57</v>
      </c>
      <c r="E4" s="25" t="s">
        <v>68</v>
      </c>
      <c r="F4" s="22" t="s">
        <v>67</v>
      </c>
      <c r="G4" s="23"/>
      <c r="H4" s="23"/>
    </row>
    <row r="5" spans="1:8" ht="21.75" customHeight="1" x14ac:dyDescent="0.3">
      <c r="A5" s="301" t="s">
        <v>66</v>
      </c>
      <c r="B5" s="301"/>
      <c r="C5" s="301"/>
      <c r="D5" s="21">
        <f>SUM(D6:D30)</f>
        <v>59</v>
      </c>
      <c r="E5" s="21">
        <f>SUM(E6:E30)</f>
        <v>290</v>
      </c>
      <c r="F5" s="28">
        <f>SUM(F6:F30)</f>
        <v>1</v>
      </c>
    </row>
    <row r="6" spans="1:8" x14ac:dyDescent="0.3">
      <c r="A6" s="6">
        <v>1</v>
      </c>
      <c r="B6" s="6" t="s">
        <v>59</v>
      </c>
      <c r="C6" s="6" t="s">
        <v>53</v>
      </c>
      <c r="D6" s="6">
        <f>COUNTIF('1.참가현황'!$D:$D,$C6)</f>
        <v>0</v>
      </c>
      <c r="E6" s="6">
        <f>SUMIF('1.참가현황'!$D:$D,$C6,'1.참가현황'!$E:$E)</f>
        <v>0</v>
      </c>
      <c r="F6" s="26">
        <f>E6/$E$5</f>
        <v>0</v>
      </c>
    </row>
    <row r="7" spans="1:8" x14ac:dyDescent="0.3">
      <c r="A7" s="4">
        <v>2</v>
      </c>
      <c r="B7" s="4" t="s">
        <v>26</v>
      </c>
      <c r="C7" s="4" t="s">
        <v>51</v>
      </c>
      <c r="D7" s="4">
        <f>COUNTIF('1.참가현황'!$D:$D,$C7)</f>
        <v>2</v>
      </c>
      <c r="E7" s="4">
        <f>SUMIF('1.참가현황'!$D:$D,$C7,'1.참가현황'!$E:$E)</f>
        <v>11</v>
      </c>
      <c r="F7" s="27">
        <f t="shared" ref="F7:F30" si="0">E7/$E$5</f>
        <v>3.793103448275862E-2</v>
      </c>
    </row>
    <row r="8" spans="1:8" x14ac:dyDescent="0.3">
      <c r="A8" s="4">
        <v>3</v>
      </c>
      <c r="B8" s="4" t="s">
        <v>60</v>
      </c>
      <c r="C8" s="4" t="s">
        <v>39</v>
      </c>
      <c r="D8" s="4">
        <f>COUNTIF('1.참가현황'!$D:$D,$C8)</f>
        <v>0</v>
      </c>
      <c r="E8" s="4">
        <f>SUMIF('1.참가현황'!$D:$D,$C8,'1.참가현황'!$E:$E)</f>
        <v>0</v>
      </c>
      <c r="F8" s="27">
        <f t="shared" si="0"/>
        <v>0</v>
      </c>
    </row>
    <row r="9" spans="1:8" x14ac:dyDescent="0.3">
      <c r="A9" s="4">
        <v>4</v>
      </c>
      <c r="B9" s="4" t="s">
        <v>31</v>
      </c>
      <c r="C9" s="4" t="s">
        <v>41</v>
      </c>
      <c r="D9" s="4">
        <f>COUNTIF('1.참가현황'!$D:$D,$C9)</f>
        <v>2</v>
      </c>
      <c r="E9" s="4">
        <f>SUMIF('1.참가현황'!$D:$D,$C9,'1.참가현황'!$E:$E)</f>
        <v>11</v>
      </c>
      <c r="F9" s="27">
        <f t="shared" si="0"/>
        <v>3.793103448275862E-2</v>
      </c>
    </row>
    <row r="10" spans="1:8" x14ac:dyDescent="0.3">
      <c r="A10" s="4">
        <v>5</v>
      </c>
      <c r="B10" s="4" t="s">
        <v>61</v>
      </c>
      <c r="C10" s="4" t="s">
        <v>40</v>
      </c>
      <c r="D10" s="4">
        <f>COUNTIF('1.참가현황'!$D:$D,$C10)</f>
        <v>0</v>
      </c>
      <c r="E10" s="4">
        <f>SUMIF('1.참가현황'!$D:$D,$C10,'1.참가현황'!$E:$E)</f>
        <v>0</v>
      </c>
      <c r="F10" s="27">
        <f t="shared" si="0"/>
        <v>0</v>
      </c>
    </row>
    <row r="11" spans="1:8" x14ac:dyDescent="0.3">
      <c r="A11" s="4">
        <v>6</v>
      </c>
      <c r="B11" s="4" t="s">
        <v>18</v>
      </c>
      <c r="C11" s="4" t="s">
        <v>44</v>
      </c>
      <c r="D11" s="4">
        <f>COUNTIF('1.참가현황'!$D:$D,$C11)</f>
        <v>5</v>
      </c>
      <c r="E11" s="4">
        <f>SUMIF('1.참가현황'!$D:$D,$C11,'1.참가현황'!$E:$E)</f>
        <v>24</v>
      </c>
      <c r="F11" s="27">
        <f t="shared" si="0"/>
        <v>8.2758620689655171E-2</v>
      </c>
    </row>
    <row r="12" spans="1:8" x14ac:dyDescent="0.3">
      <c r="A12" s="4">
        <v>7</v>
      </c>
      <c r="B12" s="4" t="s">
        <v>62</v>
      </c>
      <c r="C12" s="4" t="s">
        <v>38</v>
      </c>
      <c r="D12" s="4">
        <f>COUNTIF('1.참가현황'!$D:$D,$C12)</f>
        <v>0</v>
      </c>
      <c r="E12" s="4">
        <f>SUMIF('1.참가현황'!$D:$D,$C12,'1.참가현황'!$E:$E)</f>
        <v>0</v>
      </c>
      <c r="F12" s="27">
        <f t="shared" si="0"/>
        <v>0</v>
      </c>
    </row>
    <row r="13" spans="1:8" x14ac:dyDescent="0.3">
      <c r="A13" s="4">
        <v>8</v>
      </c>
      <c r="B13" s="4" t="s">
        <v>19</v>
      </c>
      <c r="C13" s="4" t="s">
        <v>46</v>
      </c>
      <c r="D13" s="4">
        <f>COUNTIF('1.참가현황'!$D:$D,$C13)</f>
        <v>6</v>
      </c>
      <c r="E13" s="4">
        <f>SUMIF('1.참가현황'!$D:$D,$C13,'1.참가현황'!$E:$E)</f>
        <v>29</v>
      </c>
      <c r="F13" s="27">
        <f t="shared" si="0"/>
        <v>0.1</v>
      </c>
    </row>
    <row r="14" spans="1:8" x14ac:dyDescent="0.3">
      <c r="A14" s="4">
        <v>9</v>
      </c>
      <c r="B14" s="4" t="s">
        <v>27</v>
      </c>
      <c r="C14" s="4" t="s">
        <v>45</v>
      </c>
      <c r="D14" s="4">
        <f>COUNTIF('1.참가현황'!$D:$D,$C14)</f>
        <v>1</v>
      </c>
      <c r="E14" s="4">
        <f>SUMIF('1.참가현황'!$D:$D,$C14,'1.참가현황'!$E:$E)</f>
        <v>6</v>
      </c>
      <c r="F14" s="27">
        <f t="shared" si="0"/>
        <v>2.0689655172413793E-2</v>
      </c>
    </row>
    <row r="15" spans="1:8" x14ac:dyDescent="0.3">
      <c r="A15" s="4">
        <v>10</v>
      </c>
      <c r="B15" s="4" t="s">
        <v>33</v>
      </c>
      <c r="C15" s="4" t="s">
        <v>49</v>
      </c>
      <c r="D15" s="4">
        <f>COUNTIF('1.참가현황'!$D:$D,$C15)</f>
        <v>0</v>
      </c>
      <c r="E15" s="4">
        <f>SUMIF('1.참가현황'!$D:$D,$C15,'1.참가현황'!$E:$E)</f>
        <v>0</v>
      </c>
      <c r="F15" s="27">
        <f t="shared" si="0"/>
        <v>0</v>
      </c>
    </row>
    <row r="16" spans="1:8" x14ac:dyDescent="0.3">
      <c r="A16" s="4">
        <v>11</v>
      </c>
      <c r="B16" s="4" t="s">
        <v>20</v>
      </c>
      <c r="C16" s="4" t="s">
        <v>42</v>
      </c>
      <c r="D16" s="4">
        <f>COUNTIF('1.참가현황'!$D:$D,$C16)</f>
        <v>4</v>
      </c>
      <c r="E16" s="4">
        <f>SUMIF('1.참가현황'!$D:$D,$C16,'1.참가현황'!$E:$E)</f>
        <v>20</v>
      </c>
      <c r="F16" s="27">
        <f t="shared" si="0"/>
        <v>6.8965517241379309E-2</v>
      </c>
    </row>
    <row r="17" spans="1:6" x14ac:dyDescent="0.3">
      <c r="A17" s="4">
        <v>12</v>
      </c>
      <c r="B17" s="4" t="s">
        <v>63</v>
      </c>
      <c r="C17" s="4" t="s">
        <v>34</v>
      </c>
      <c r="D17" s="4">
        <f>COUNTIF('1.참가현황'!$D:$D,$C17)</f>
        <v>0</v>
      </c>
      <c r="E17" s="4">
        <f>SUMIF('1.참가현황'!$D:$D,$C17,'1.참가현황'!$E:$E)</f>
        <v>0</v>
      </c>
      <c r="F17" s="27">
        <f t="shared" si="0"/>
        <v>0</v>
      </c>
    </row>
    <row r="18" spans="1:6" x14ac:dyDescent="0.3">
      <c r="A18" s="4">
        <v>13</v>
      </c>
      <c r="B18" s="4" t="s">
        <v>21</v>
      </c>
      <c r="C18" s="4" t="s">
        <v>50</v>
      </c>
      <c r="D18" s="4">
        <f>COUNTIF('1.참가현황'!$D:$D,$C18)</f>
        <v>2</v>
      </c>
      <c r="E18" s="4">
        <f>SUMIF('1.참가현황'!$D:$D,$C18,'1.참가현황'!$E:$E)</f>
        <v>10</v>
      </c>
      <c r="F18" s="27">
        <f t="shared" si="0"/>
        <v>3.4482758620689655E-2</v>
      </c>
    </row>
    <row r="19" spans="1:6" x14ac:dyDescent="0.3">
      <c r="A19" s="4">
        <v>14</v>
      </c>
      <c r="B19" s="4" t="s">
        <v>32</v>
      </c>
      <c r="C19" s="4" t="s">
        <v>35</v>
      </c>
      <c r="D19" s="4">
        <f>COUNTIF('1.참가현황'!$D:$D,$C19)</f>
        <v>4</v>
      </c>
      <c r="E19" s="4">
        <f>SUMIF('1.참가현황'!$D:$D,$C19,'1.참가현황'!$E:$E)</f>
        <v>19</v>
      </c>
      <c r="F19" s="27">
        <f t="shared" si="0"/>
        <v>6.5517241379310351E-2</v>
      </c>
    </row>
    <row r="20" spans="1:6" x14ac:dyDescent="0.3">
      <c r="A20" s="4">
        <v>15</v>
      </c>
      <c r="B20" s="4" t="s">
        <v>22</v>
      </c>
      <c r="C20" s="4" t="s">
        <v>47</v>
      </c>
      <c r="D20" s="4">
        <f>COUNTIF('1.참가현황'!$D:$D,$C20)</f>
        <v>2</v>
      </c>
      <c r="E20" s="4">
        <f>SUMIF('1.참가현황'!$D:$D,$C20,'1.참가현황'!$E:$E)</f>
        <v>9</v>
      </c>
      <c r="F20" s="27">
        <f t="shared" si="0"/>
        <v>3.1034482758620689E-2</v>
      </c>
    </row>
    <row r="21" spans="1:6" x14ac:dyDescent="0.3">
      <c r="A21" s="4">
        <v>16</v>
      </c>
      <c r="B21" s="4" t="s">
        <v>28</v>
      </c>
      <c r="C21" s="4" t="s">
        <v>55</v>
      </c>
      <c r="D21" s="4">
        <f>COUNTIF('1.참가현황'!$D:$D,$C21)</f>
        <v>6</v>
      </c>
      <c r="E21" s="4">
        <f>SUMIF('1.참가현황'!$D:$D,$C21,'1.참가현황'!$E:$E)</f>
        <v>31</v>
      </c>
      <c r="F21" s="27">
        <f t="shared" si="0"/>
        <v>0.10689655172413794</v>
      </c>
    </row>
    <row r="22" spans="1:6" x14ac:dyDescent="0.3">
      <c r="A22" s="4">
        <v>17</v>
      </c>
      <c r="B22" s="4" t="s">
        <v>29</v>
      </c>
      <c r="C22" s="4" t="s">
        <v>37</v>
      </c>
      <c r="D22" s="4">
        <f>COUNTIF('1.참가현황'!$D:$D,$C22)</f>
        <v>2</v>
      </c>
      <c r="E22" s="4">
        <f>SUMIF('1.참가현황'!$D:$D,$C22,'1.참가현황'!$E:$E)</f>
        <v>9</v>
      </c>
      <c r="F22" s="27">
        <f t="shared" si="0"/>
        <v>3.1034482758620689E-2</v>
      </c>
    </row>
    <row r="23" spans="1:6" x14ac:dyDescent="0.3">
      <c r="A23" s="4">
        <v>18</v>
      </c>
      <c r="B23" s="4" t="s">
        <v>23</v>
      </c>
      <c r="C23" s="4" t="s">
        <v>48</v>
      </c>
      <c r="D23" s="4">
        <f>COUNTIF('1.참가현황'!$D:$D,$C23)</f>
        <v>1</v>
      </c>
      <c r="E23" s="4">
        <f>SUMIF('1.참가현황'!$D:$D,$C23,'1.참가현황'!$E:$E)</f>
        <v>4</v>
      </c>
      <c r="F23" s="27">
        <f t="shared" si="0"/>
        <v>1.3793103448275862E-2</v>
      </c>
    </row>
    <row r="24" spans="1:6" x14ac:dyDescent="0.3">
      <c r="A24" s="4">
        <v>19</v>
      </c>
      <c r="B24" s="4" t="s">
        <v>24</v>
      </c>
      <c r="C24" s="4" t="s">
        <v>54</v>
      </c>
      <c r="D24" s="4">
        <f>COUNTIF('1.참가현황'!$D:$D,$C24)</f>
        <v>4</v>
      </c>
      <c r="E24" s="4">
        <f>SUMIF('1.참가현황'!$D:$D,$C24,'1.참가현황'!$E:$E)</f>
        <v>19</v>
      </c>
      <c r="F24" s="27">
        <f t="shared" si="0"/>
        <v>6.5517241379310351E-2</v>
      </c>
    </row>
    <row r="25" spans="1:6" x14ac:dyDescent="0.3">
      <c r="A25" s="4">
        <v>20</v>
      </c>
      <c r="B25" s="4" t="s">
        <v>64</v>
      </c>
      <c r="C25" s="4" t="s">
        <v>36</v>
      </c>
      <c r="D25" s="4">
        <f>COUNTIF('1.참가현황'!$D:$D,$C25)</f>
        <v>0</v>
      </c>
      <c r="E25" s="4">
        <f>SUMIF('1.참가현황'!$D:$D,$C25,'1.참가현황'!$E:$E)</f>
        <v>0</v>
      </c>
      <c r="F25" s="27">
        <f t="shared" si="0"/>
        <v>0</v>
      </c>
    </row>
    <row r="26" spans="1:6" x14ac:dyDescent="0.3">
      <c r="A26" s="4">
        <v>21</v>
      </c>
      <c r="B26" s="4" t="s">
        <v>25</v>
      </c>
      <c r="C26" s="4" t="s">
        <v>52</v>
      </c>
      <c r="D26" s="4">
        <f>COUNTIF('1.참가현황'!$D:$D,$C26)</f>
        <v>4</v>
      </c>
      <c r="E26" s="4">
        <f>SUMIF('1.참가현황'!$D:$D,$C26,'1.참가현황'!$E:$E)</f>
        <v>20</v>
      </c>
      <c r="F26" s="27">
        <f t="shared" si="0"/>
        <v>6.8965517241379309E-2</v>
      </c>
    </row>
    <row r="27" spans="1:6" x14ac:dyDescent="0.3">
      <c r="A27" s="4">
        <v>22</v>
      </c>
      <c r="B27" s="4" t="s">
        <v>30</v>
      </c>
      <c r="C27" s="4" t="s">
        <v>43</v>
      </c>
      <c r="D27" s="4">
        <f>COUNTIF('1.참가현황'!$D:$D,$C27)</f>
        <v>0</v>
      </c>
      <c r="E27" s="4">
        <f>SUMIF('1.참가현황'!$D:$D,$C27,'1.참가현황'!$E:$E)</f>
        <v>0</v>
      </c>
      <c r="F27" s="27">
        <f t="shared" si="0"/>
        <v>0</v>
      </c>
    </row>
    <row r="28" spans="1:6" x14ac:dyDescent="0.3">
      <c r="A28" s="11">
        <v>23</v>
      </c>
      <c r="B28" s="11" t="s">
        <v>17</v>
      </c>
      <c r="C28" s="11" t="s">
        <v>65</v>
      </c>
      <c r="D28" s="11">
        <f>COUNTIF('1.참가현황'!$D:$D,$C28)</f>
        <v>14</v>
      </c>
      <c r="E28" s="11">
        <f>SUMIF('1.참가현황'!$D:$D,$C28,'1.참가현황'!$E:$E)</f>
        <v>68</v>
      </c>
      <c r="F28" s="36">
        <f t="shared" si="0"/>
        <v>0.23448275862068965</v>
      </c>
    </row>
    <row r="29" spans="1:6" x14ac:dyDescent="0.3">
      <c r="A29" s="102">
        <v>24</v>
      </c>
      <c r="B29" s="102"/>
      <c r="C29" s="102" t="s">
        <v>90</v>
      </c>
      <c r="D29" s="102">
        <f>COUNTIF('1.참가현황'!$D:$D,$C29)</f>
        <v>0</v>
      </c>
      <c r="E29" s="102">
        <f>SUMIF('1.참가현황'!$D:$D,$C29,'1.참가현황'!$E:$E)</f>
        <v>0</v>
      </c>
      <c r="F29" s="103">
        <f>E29/$E$5</f>
        <v>0</v>
      </c>
    </row>
    <row r="30" spans="1:6" x14ac:dyDescent="0.3">
      <c r="A30" s="37">
        <v>25</v>
      </c>
      <c r="B30" s="37" t="s">
        <v>85</v>
      </c>
      <c r="C30" s="37" t="s">
        <v>86</v>
      </c>
      <c r="D30" s="37">
        <f>COUNTIF('1.참가현황'!$D:$D,$C30)</f>
        <v>0</v>
      </c>
      <c r="E30" s="37">
        <f>SUMIF('1.참가현황'!$D:$D,$C30,'1.참가현황'!$E:$E)</f>
        <v>0</v>
      </c>
      <c r="F30" s="38">
        <f t="shared" si="0"/>
        <v>0</v>
      </c>
    </row>
  </sheetData>
  <sortState xmlns:xlrd2="http://schemas.microsoft.com/office/spreadsheetml/2017/richdata2" ref="C6:C27">
    <sortCondition ref="C6:C27"/>
  </sortState>
  <mergeCells count="1">
    <mergeCell ref="A5:C5"/>
  </mergeCells>
  <phoneticPr fontId="1" type="noConversion"/>
  <conditionalFormatting sqref="D6:E30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4374-92EC-48C7-B9C5-56F5ECED4D9E}">
  <sheetPr>
    <pageSetUpPr fitToPage="1"/>
  </sheetPr>
  <dimension ref="A1:N37"/>
  <sheetViews>
    <sheetView showGridLines="0" zoomScale="85" zoomScaleNormal="85" workbookViewId="0">
      <pane xSplit="3" ySplit="1" topLeftCell="D2" activePane="bottomRight" state="frozen"/>
      <selection pane="topRight" activeCell="D1" sqref="D1"/>
      <selection pane="bottomLeft" activeCell="A7" sqref="A7"/>
      <selection pane="bottomRight" activeCell="H36" sqref="A1:H36"/>
    </sheetView>
  </sheetViews>
  <sheetFormatPr defaultRowHeight="16.5" x14ac:dyDescent="0.3"/>
  <cols>
    <col min="1" max="1" width="5.875" style="1" customWidth="1"/>
    <col min="2" max="2" width="18.5" style="1" bestFit="1" customWidth="1"/>
    <col min="3" max="3" width="5.875" style="1" customWidth="1"/>
    <col min="4" max="4" width="15.125" style="1" bestFit="1" customWidth="1"/>
    <col min="5" max="5" width="5.875" style="1" customWidth="1"/>
    <col min="6" max="6" width="18.625" style="1" bestFit="1" customWidth="1"/>
    <col min="7" max="7" width="5.875" style="10" customWidth="1"/>
    <col min="8" max="8" width="18.625" style="9" bestFit="1" customWidth="1"/>
    <col min="9" max="15" width="9.375" customWidth="1"/>
    <col min="16" max="16" width="6.75" customWidth="1"/>
    <col min="27" max="27" width="10" bestFit="1" customWidth="1"/>
  </cols>
  <sheetData>
    <row r="1" spans="1:14" ht="48.75" customHeight="1" thickTop="1" thickBot="1" x14ac:dyDescent="0.35">
      <c r="A1" s="316" t="str">
        <f>'1.참가현황'!C1</f>
        <v>제16회 해남땅끝배 영.호남 초청 족구대회</v>
      </c>
      <c r="B1" s="317"/>
      <c r="C1" s="317"/>
      <c r="D1" s="317"/>
      <c r="E1" s="317"/>
      <c r="F1" s="317"/>
      <c r="G1" s="317"/>
      <c r="H1" s="318"/>
      <c r="I1" s="2"/>
      <c r="J1" s="2"/>
      <c r="K1" s="2"/>
      <c r="L1" s="2"/>
      <c r="M1" s="2"/>
      <c r="N1" s="2"/>
    </row>
    <row r="2" spans="1:14" ht="18" thickTop="1" thickBot="1" x14ac:dyDescent="0.35">
      <c r="A2" s="93"/>
      <c r="H2" s="94"/>
    </row>
    <row r="3" spans="1:14" ht="18" thickTop="1" x14ac:dyDescent="0.3">
      <c r="A3" s="313" t="str">
        <f>'1.참가현황'!H3</f>
        <v>J4[1부]</v>
      </c>
      <c r="B3" s="314"/>
      <c r="C3" s="314"/>
      <c r="D3" s="314"/>
      <c r="E3" s="314"/>
      <c r="F3" s="314"/>
      <c r="G3" s="314"/>
      <c r="H3" s="315"/>
    </row>
    <row r="4" spans="1:14" x14ac:dyDescent="0.3">
      <c r="A4" s="308" t="s">
        <v>72</v>
      </c>
      <c r="B4" s="309"/>
      <c r="C4" s="302"/>
      <c r="D4" s="303"/>
      <c r="E4" s="303"/>
      <c r="F4" s="303"/>
      <c r="G4" s="303"/>
      <c r="H4" s="304"/>
    </row>
    <row r="5" spans="1:14" x14ac:dyDescent="0.3">
      <c r="A5" s="39" t="s">
        <v>10</v>
      </c>
      <c r="B5" s="40" t="s">
        <v>225</v>
      </c>
      <c r="C5" s="259"/>
      <c r="D5" s="260"/>
      <c r="E5" s="260"/>
      <c r="F5" s="260"/>
      <c r="G5" s="260"/>
      <c r="H5" s="261"/>
    </row>
    <row r="6" spans="1:14" x14ac:dyDescent="0.3">
      <c r="A6" s="258" t="s">
        <v>570</v>
      </c>
      <c r="B6" s="40" t="s">
        <v>237</v>
      </c>
      <c r="C6" s="259"/>
      <c r="D6" s="260"/>
      <c r="E6" s="260"/>
      <c r="F6" s="260"/>
      <c r="G6" s="260"/>
      <c r="H6" s="261"/>
    </row>
    <row r="7" spans="1:14" x14ac:dyDescent="0.3">
      <c r="A7" s="258" t="s">
        <v>571</v>
      </c>
      <c r="B7" s="40" t="s">
        <v>492</v>
      </c>
      <c r="C7" s="259"/>
      <c r="D7" s="260"/>
      <c r="E7" s="260"/>
      <c r="F7" s="260"/>
      <c r="G7" s="260"/>
      <c r="H7" s="261"/>
    </row>
    <row r="8" spans="1:14" x14ac:dyDescent="0.3">
      <c r="A8" s="258" t="s">
        <v>572</v>
      </c>
      <c r="B8" s="40" t="s">
        <v>493</v>
      </c>
      <c r="C8" s="259"/>
      <c r="D8" s="260"/>
      <c r="E8" s="260"/>
      <c r="F8" s="260"/>
      <c r="G8" s="260"/>
      <c r="H8" s="261"/>
    </row>
    <row r="9" spans="1:14" ht="17.25" thickBot="1" x14ac:dyDescent="0.35">
      <c r="A9" s="258" t="s">
        <v>573</v>
      </c>
      <c r="B9" s="40" t="s">
        <v>224</v>
      </c>
      <c r="C9" s="262"/>
      <c r="D9" s="264"/>
      <c r="E9" s="264"/>
      <c r="F9" s="264"/>
      <c r="G9" s="264"/>
      <c r="H9" s="263"/>
    </row>
    <row r="10" spans="1:14" ht="18" thickTop="1" x14ac:dyDescent="0.3">
      <c r="A10" s="305" t="str">
        <f>'1.참가현황'!K3</f>
        <v>J5[2부]</v>
      </c>
      <c r="B10" s="306"/>
      <c r="C10" s="306"/>
      <c r="D10" s="306"/>
      <c r="E10" s="306"/>
      <c r="F10" s="306"/>
      <c r="G10" s="306"/>
      <c r="H10" s="307"/>
    </row>
    <row r="11" spans="1:14" x14ac:dyDescent="0.3">
      <c r="A11" s="308" t="s">
        <v>72</v>
      </c>
      <c r="B11" s="309"/>
      <c r="C11" s="309" t="s">
        <v>73</v>
      </c>
      <c r="D11" s="309"/>
      <c r="E11" s="309" t="s">
        <v>74</v>
      </c>
      <c r="F11" s="309"/>
      <c r="G11" s="309" t="s">
        <v>75</v>
      </c>
      <c r="H11" s="312"/>
    </row>
    <row r="12" spans="1:14" x14ac:dyDescent="0.3">
      <c r="A12" s="39" t="s">
        <v>10</v>
      </c>
      <c r="B12" s="40" t="s">
        <v>320</v>
      </c>
      <c r="C12" s="40" t="s">
        <v>10</v>
      </c>
      <c r="D12" s="40" t="s">
        <v>323</v>
      </c>
      <c r="E12" s="40" t="s">
        <v>10</v>
      </c>
      <c r="F12" s="40" t="s">
        <v>283</v>
      </c>
      <c r="G12" s="40" t="s">
        <v>10</v>
      </c>
      <c r="H12" s="41" t="s">
        <v>172</v>
      </c>
    </row>
    <row r="13" spans="1:14" x14ac:dyDescent="0.3">
      <c r="A13" s="39" t="s">
        <v>76</v>
      </c>
      <c r="B13" s="40" t="s">
        <v>553</v>
      </c>
      <c r="C13" s="40" t="s">
        <v>76</v>
      </c>
      <c r="D13" s="40" t="s">
        <v>506</v>
      </c>
      <c r="E13" s="40" t="s">
        <v>76</v>
      </c>
      <c r="F13" s="40" t="s">
        <v>317</v>
      </c>
      <c r="G13" s="40" t="s">
        <v>76</v>
      </c>
      <c r="H13" s="41" t="s">
        <v>314</v>
      </c>
    </row>
    <row r="14" spans="1:14" x14ac:dyDescent="0.3">
      <c r="A14" s="39" t="s">
        <v>77</v>
      </c>
      <c r="B14" s="390" t="s">
        <v>315</v>
      </c>
      <c r="C14" s="40" t="s">
        <v>77</v>
      </c>
      <c r="D14" s="40" t="s">
        <v>321</v>
      </c>
      <c r="E14" s="40" t="s">
        <v>77</v>
      </c>
      <c r="F14" s="390" t="s">
        <v>469</v>
      </c>
      <c r="G14" s="40" t="s">
        <v>77</v>
      </c>
      <c r="H14" s="391" t="s">
        <v>492</v>
      </c>
    </row>
    <row r="15" spans="1:14" x14ac:dyDescent="0.3">
      <c r="A15" s="308" t="s">
        <v>78</v>
      </c>
      <c r="B15" s="309"/>
      <c r="C15" s="309" t="s">
        <v>79</v>
      </c>
      <c r="D15" s="309"/>
      <c r="E15" s="309" t="s">
        <v>80</v>
      </c>
      <c r="F15" s="309"/>
      <c r="G15" s="310"/>
      <c r="H15" s="311"/>
    </row>
    <row r="16" spans="1:14" x14ac:dyDescent="0.3">
      <c r="A16" s="39" t="s">
        <v>10</v>
      </c>
      <c r="B16" s="40" t="s">
        <v>322</v>
      </c>
      <c r="C16" s="40" t="s">
        <v>10</v>
      </c>
      <c r="D16" s="40" t="s">
        <v>282</v>
      </c>
      <c r="E16" s="40" t="s">
        <v>10</v>
      </c>
      <c r="F16" s="390" t="s">
        <v>316</v>
      </c>
      <c r="G16" s="259"/>
      <c r="H16" s="261"/>
    </row>
    <row r="17" spans="1:8" x14ac:dyDescent="0.3">
      <c r="A17" s="39" t="s">
        <v>76</v>
      </c>
      <c r="B17" s="40" t="s">
        <v>318</v>
      </c>
      <c r="C17" s="40" t="s">
        <v>76</v>
      </c>
      <c r="D17" s="40" t="s">
        <v>313</v>
      </c>
      <c r="E17" s="40" t="s">
        <v>76</v>
      </c>
      <c r="F17" s="40" t="s">
        <v>236</v>
      </c>
      <c r="G17" s="259"/>
      <c r="H17" s="261"/>
    </row>
    <row r="18" spans="1:8" ht="17.25" thickBot="1" x14ac:dyDescent="0.35">
      <c r="A18" s="39" t="s">
        <v>77</v>
      </c>
      <c r="B18" s="390" t="s">
        <v>319</v>
      </c>
      <c r="C18" s="40" t="s">
        <v>77</v>
      </c>
      <c r="D18" s="40" t="s">
        <v>505</v>
      </c>
      <c r="E18" s="265" t="s">
        <v>554</v>
      </c>
      <c r="F18" s="266" t="s">
        <v>554</v>
      </c>
      <c r="G18" s="262"/>
      <c r="H18" s="263"/>
    </row>
    <row r="19" spans="1:8" ht="18" thickTop="1" x14ac:dyDescent="0.3">
      <c r="A19" s="322" t="str">
        <f>'1.참가현황'!N3</f>
        <v>J6[3부]</v>
      </c>
      <c r="B19" s="323"/>
      <c r="C19" s="323"/>
      <c r="D19" s="323"/>
      <c r="E19" s="323"/>
      <c r="F19" s="323"/>
      <c r="G19" s="323"/>
      <c r="H19" s="324"/>
    </row>
    <row r="20" spans="1:8" x14ac:dyDescent="0.3">
      <c r="A20" s="308" t="s">
        <v>72</v>
      </c>
      <c r="B20" s="309"/>
      <c r="C20" s="309" t="s">
        <v>73</v>
      </c>
      <c r="D20" s="309"/>
      <c r="E20" s="309" t="s">
        <v>74</v>
      </c>
      <c r="F20" s="309"/>
      <c r="G20" s="309" t="s">
        <v>75</v>
      </c>
      <c r="H20" s="312"/>
    </row>
    <row r="21" spans="1:8" x14ac:dyDescent="0.3">
      <c r="A21" s="39" t="s">
        <v>10</v>
      </c>
      <c r="B21" s="40" t="s">
        <v>249</v>
      </c>
      <c r="C21" s="40" t="s">
        <v>10</v>
      </c>
      <c r="D21" s="40" t="s">
        <v>522</v>
      </c>
      <c r="E21" s="40" t="s">
        <v>10</v>
      </c>
      <c r="F21" s="40" t="s">
        <v>172</v>
      </c>
      <c r="G21" s="40" t="s">
        <v>10</v>
      </c>
      <c r="H21" s="41" t="s">
        <v>302</v>
      </c>
    </row>
    <row r="22" spans="1:8" x14ac:dyDescent="0.3">
      <c r="A22" s="39" t="s">
        <v>76</v>
      </c>
      <c r="B22" s="40" t="s">
        <v>524</v>
      </c>
      <c r="C22" s="40" t="s">
        <v>76</v>
      </c>
      <c r="D22" s="40" t="s">
        <v>376</v>
      </c>
      <c r="E22" s="40" t="s">
        <v>76</v>
      </c>
      <c r="F22" s="40" t="s">
        <v>381</v>
      </c>
      <c r="G22" s="40" t="s">
        <v>76</v>
      </c>
      <c r="H22" s="41" t="s">
        <v>380</v>
      </c>
    </row>
    <row r="23" spans="1:8" x14ac:dyDescent="0.3">
      <c r="A23" s="39" t="s">
        <v>77</v>
      </c>
      <c r="B23" s="40" t="s">
        <v>315</v>
      </c>
      <c r="C23" s="40" t="s">
        <v>77</v>
      </c>
      <c r="D23" s="40" t="s">
        <v>379</v>
      </c>
      <c r="E23" s="40" t="s">
        <v>77</v>
      </c>
      <c r="F23" s="40" t="s">
        <v>377</v>
      </c>
      <c r="G23" s="40" t="s">
        <v>77</v>
      </c>
      <c r="H23" s="41" t="s">
        <v>521</v>
      </c>
    </row>
    <row r="24" spans="1:8" x14ac:dyDescent="0.3">
      <c r="A24" s="308" t="s">
        <v>78</v>
      </c>
      <c r="B24" s="309"/>
      <c r="C24" s="309" t="s">
        <v>79</v>
      </c>
      <c r="D24" s="309"/>
      <c r="E24" s="302"/>
      <c r="F24" s="303"/>
      <c r="G24" s="303"/>
      <c r="H24" s="304"/>
    </row>
    <row r="25" spans="1:8" x14ac:dyDescent="0.3">
      <c r="A25" s="39" t="s">
        <v>10</v>
      </c>
      <c r="B25" s="40" t="s">
        <v>205</v>
      </c>
      <c r="C25" s="40" t="s">
        <v>10</v>
      </c>
      <c r="D25" s="40" t="s">
        <v>378</v>
      </c>
      <c r="E25" s="259"/>
      <c r="F25" s="260"/>
      <c r="G25" s="260"/>
      <c r="H25" s="261"/>
    </row>
    <row r="26" spans="1:8" x14ac:dyDescent="0.3">
      <c r="A26" s="39" t="s">
        <v>76</v>
      </c>
      <c r="B26" s="40" t="s">
        <v>250</v>
      </c>
      <c r="C26" s="40" t="s">
        <v>76</v>
      </c>
      <c r="D26" s="40" t="s">
        <v>316</v>
      </c>
      <c r="E26" s="259"/>
      <c r="F26" s="260"/>
      <c r="G26" s="260"/>
      <c r="H26" s="261"/>
    </row>
    <row r="27" spans="1:8" ht="17.25" thickBot="1" x14ac:dyDescent="0.35">
      <c r="A27" s="39" t="s">
        <v>77</v>
      </c>
      <c r="B27" s="40" t="s">
        <v>523</v>
      </c>
      <c r="C27" s="270" t="s">
        <v>554</v>
      </c>
      <c r="D27" s="172" t="s">
        <v>554</v>
      </c>
      <c r="E27" s="267"/>
      <c r="F27" s="268"/>
      <c r="G27" s="268"/>
      <c r="H27" s="269"/>
    </row>
    <row r="28" spans="1:8" ht="18" thickTop="1" x14ac:dyDescent="0.3">
      <c r="A28" s="319" t="str">
        <f>'1.참가현황'!H4</f>
        <v>관내부</v>
      </c>
      <c r="B28" s="320"/>
      <c r="C28" s="320"/>
      <c r="D28" s="320"/>
      <c r="E28" s="320"/>
      <c r="F28" s="320"/>
      <c r="G28" s="320"/>
      <c r="H28" s="321"/>
    </row>
    <row r="29" spans="1:8" x14ac:dyDescent="0.3">
      <c r="A29" s="308" t="s">
        <v>72</v>
      </c>
      <c r="B29" s="309"/>
      <c r="C29" s="309" t="s">
        <v>73</v>
      </c>
      <c r="D29" s="309"/>
      <c r="E29" s="309" t="s">
        <v>74</v>
      </c>
      <c r="F29" s="309"/>
      <c r="G29" s="309" t="s">
        <v>75</v>
      </c>
      <c r="H29" s="312"/>
    </row>
    <row r="30" spans="1:8" x14ac:dyDescent="0.3">
      <c r="A30" s="39" t="s">
        <v>10</v>
      </c>
      <c r="B30" s="40" t="s">
        <v>430</v>
      </c>
      <c r="C30" s="40" t="s">
        <v>10</v>
      </c>
      <c r="D30" s="40" t="s">
        <v>562</v>
      </c>
      <c r="E30" s="40" t="s">
        <v>10</v>
      </c>
      <c r="F30" s="40" t="s">
        <v>379</v>
      </c>
      <c r="G30" s="40" t="s">
        <v>10</v>
      </c>
      <c r="H30" s="41" t="s">
        <v>308</v>
      </c>
    </row>
    <row r="31" spans="1:8" x14ac:dyDescent="0.3">
      <c r="A31" s="39" t="s">
        <v>76</v>
      </c>
      <c r="B31" s="40" t="s">
        <v>480</v>
      </c>
      <c r="C31" s="40" t="s">
        <v>76</v>
      </c>
      <c r="D31" s="40" t="s">
        <v>429</v>
      </c>
      <c r="E31" s="40" t="s">
        <v>76</v>
      </c>
      <c r="F31" s="40" t="s">
        <v>426</v>
      </c>
      <c r="G31" s="40" t="s">
        <v>76</v>
      </c>
      <c r="H31" s="41" t="s">
        <v>321</v>
      </c>
    </row>
    <row r="32" spans="1:8" x14ac:dyDescent="0.3">
      <c r="A32" s="39" t="s">
        <v>77</v>
      </c>
      <c r="B32" s="40" t="s">
        <v>266</v>
      </c>
      <c r="C32" s="40" t="s">
        <v>77</v>
      </c>
      <c r="D32" s="40" t="s">
        <v>424</v>
      </c>
      <c r="E32" s="40" t="s">
        <v>77</v>
      </c>
      <c r="F32" s="40" t="s">
        <v>547</v>
      </c>
      <c r="G32" s="40" t="s">
        <v>77</v>
      </c>
      <c r="H32" s="41" t="s">
        <v>214</v>
      </c>
    </row>
    <row r="33" spans="1:8" x14ac:dyDescent="0.3">
      <c r="A33" s="308" t="s">
        <v>78</v>
      </c>
      <c r="B33" s="309"/>
      <c r="C33" s="309" t="s">
        <v>79</v>
      </c>
      <c r="D33" s="309"/>
      <c r="E33" s="302"/>
      <c r="F33" s="303"/>
      <c r="G33" s="303"/>
      <c r="H33" s="304"/>
    </row>
    <row r="34" spans="1:8" x14ac:dyDescent="0.3">
      <c r="A34" s="39" t="s">
        <v>10</v>
      </c>
      <c r="B34" s="40" t="s">
        <v>249</v>
      </c>
      <c r="C34" s="40" t="s">
        <v>10</v>
      </c>
      <c r="D34" s="40" t="s">
        <v>428</v>
      </c>
      <c r="E34" s="259"/>
      <c r="F34" s="260"/>
      <c r="G34" s="260"/>
      <c r="H34" s="261"/>
    </row>
    <row r="35" spans="1:8" x14ac:dyDescent="0.3">
      <c r="A35" s="39" t="s">
        <v>76</v>
      </c>
      <c r="B35" s="40" t="s">
        <v>427</v>
      </c>
      <c r="C35" s="40" t="s">
        <v>76</v>
      </c>
      <c r="D35" s="40" t="s">
        <v>425</v>
      </c>
      <c r="E35" s="259"/>
      <c r="F35" s="260"/>
      <c r="G35" s="260"/>
      <c r="H35" s="261"/>
    </row>
    <row r="36" spans="1:8" ht="17.25" thickBot="1" x14ac:dyDescent="0.35">
      <c r="A36" s="271" t="s">
        <v>77</v>
      </c>
      <c r="B36" s="272" t="s">
        <v>481</v>
      </c>
      <c r="C36" s="273" t="s">
        <v>554</v>
      </c>
      <c r="D36" s="274" t="s">
        <v>554</v>
      </c>
      <c r="E36" s="275"/>
      <c r="F36" s="276"/>
      <c r="G36" s="276"/>
      <c r="H36" s="277"/>
    </row>
    <row r="37" spans="1:8" ht="17.25" thickTop="1" x14ac:dyDescent="0.3"/>
  </sheetData>
  <mergeCells count="33">
    <mergeCell ref="A3:H3"/>
    <mergeCell ref="G24:H24"/>
    <mergeCell ref="A1:H1"/>
    <mergeCell ref="A28:H28"/>
    <mergeCell ref="A29:B29"/>
    <mergeCell ref="C29:D29"/>
    <mergeCell ref="E29:F29"/>
    <mergeCell ref="A11:B11"/>
    <mergeCell ref="C11:D11"/>
    <mergeCell ref="E11:F11"/>
    <mergeCell ref="G11:H11"/>
    <mergeCell ref="A20:B20"/>
    <mergeCell ref="C20:D20"/>
    <mergeCell ref="A19:H19"/>
    <mergeCell ref="A24:B24"/>
    <mergeCell ref="E20:F20"/>
    <mergeCell ref="G20:H20"/>
    <mergeCell ref="A33:B33"/>
    <mergeCell ref="C33:D33"/>
    <mergeCell ref="E33:F33"/>
    <mergeCell ref="G33:H33"/>
    <mergeCell ref="G29:H29"/>
    <mergeCell ref="C24:D24"/>
    <mergeCell ref="E24:F24"/>
    <mergeCell ref="C4:D4"/>
    <mergeCell ref="E4:F4"/>
    <mergeCell ref="G4:H4"/>
    <mergeCell ref="A10:H10"/>
    <mergeCell ref="A15:B15"/>
    <mergeCell ref="C15:D15"/>
    <mergeCell ref="E15:F15"/>
    <mergeCell ref="G15:H15"/>
    <mergeCell ref="A4:B4"/>
  </mergeCells>
  <phoneticPr fontId="1" type="noConversion"/>
  <conditionalFormatting sqref="H2 H5:H9 H12:H14 H21:H23 H25:H27 H30:H32 H34:H1048576">
    <cfRule type="containsText" dxfId="19" priority="13" operator="containsText" text="2일차">
      <formula>NOT(ISERROR(SEARCH("2일차",H2)))</formula>
    </cfRule>
    <cfRule type="containsText" dxfId="18" priority="14" operator="containsText" text="1일차">
      <formula>NOT(ISERROR(SEARCH("1일차",H2)))</formula>
    </cfRule>
  </conditionalFormatting>
  <conditionalFormatting sqref="H16:H18">
    <cfRule type="containsText" dxfId="17" priority="1" operator="containsText" text="2일차">
      <formula>NOT(ISERROR(SEARCH("2일차",H16)))</formula>
    </cfRule>
    <cfRule type="containsText" dxfId="16" priority="2" operator="containsText" text="1일차">
      <formula>NOT(ISERROR(SEARCH("1일차",H16)))</formula>
    </cfRule>
  </conditionalFormatting>
  <pageMargins left="0" right="0" top="0.59055118110236227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DFE6-BBAC-43B1-8D9A-6202051F66C0}">
  <dimension ref="A1:Y32"/>
  <sheetViews>
    <sheetView showGridLines="0" workbookViewId="0">
      <selection activeCell="Y32" sqref="A1:Y32"/>
    </sheetView>
  </sheetViews>
  <sheetFormatPr defaultRowHeight="16.5" x14ac:dyDescent="0.3"/>
  <cols>
    <col min="1" max="1" width="6.25" bestFit="1" customWidth="1"/>
    <col min="2" max="2" width="2.375" bestFit="1" customWidth="1"/>
    <col min="3" max="3" width="12.625" customWidth="1"/>
    <col min="4" max="4" width="2.375" bestFit="1" customWidth="1"/>
    <col min="5" max="5" width="12.625" customWidth="1"/>
    <col min="6" max="6" width="2.375" bestFit="1" customWidth="1"/>
    <col min="7" max="7" width="12.625" customWidth="1"/>
    <col min="8" max="8" width="2.375" bestFit="1" customWidth="1"/>
    <col min="9" max="9" width="12.625" customWidth="1"/>
    <col min="10" max="10" width="2.375" bestFit="1" customWidth="1"/>
    <col min="11" max="11" width="12.625" customWidth="1"/>
    <col min="12" max="12" width="2.375" bestFit="1" customWidth="1"/>
    <col min="13" max="13" width="12.625" customWidth="1"/>
    <col min="14" max="14" width="2.375" bestFit="1" customWidth="1"/>
    <col min="15" max="15" width="12.625" customWidth="1"/>
    <col min="16" max="16" width="2.375" bestFit="1" customWidth="1"/>
    <col min="17" max="17" width="12.625" customWidth="1"/>
    <col min="18" max="18" width="2.375" bestFit="1" customWidth="1"/>
    <col min="19" max="19" width="12.625" customWidth="1"/>
    <col min="20" max="20" width="2.375" bestFit="1" customWidth="1"/>
    <col min="21" max="21" width="12.625" customWidth="1"/>
    <col min="22" max="22" width="2.375" bestFit="1" customWidth="1"/>
    <col min="23" max="23" width="12.625" customWidth="1"/>
    <col min="24" max="24" width="2.375" bestFit="1" customWidth="1"/>
    <col min="25" max="25" width="12.625" customWidth="1"/>
  </cols>
  <sheetData>
    <row r="1" spans="1:25" ht="30" customHeight="1" x14ac:dyDescent="0.3">
      <c r="A1" s="330" t="s">
        <v>574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</row>
    <row r="2" spans="1:25" x14ac:dyDescent="0.3">
      <c r="A2" s="278" t="s">
        <v>575</v>
      </c>
      <c r="B2" s="329" t="s">
        <v>576</v>
      </c>
      <c r="C2" s="329"/>
      <c r="D2" s="329" t="s">
        <v>577</v>
      </c>
      <c r="E2" s="329"/>
      <c r="F2" s="329" t="s">
        <v>578</v>
      </c>
      <c r="G2" s="329"/>
      <c r="H2" s="329" t="s">
        <v>579</v>
      </c>
      <c r="I2" s="329"/>
      <c r="J2" s="329" t="s">
        <v>580</v>
      </c>
      <c r="K2" s="329"/>
      <c r="L2" s="329" t="s">
        <v>581</v>
      </c>
      <c r="M2" s="329"/>
      <c r="N2" s="329" t="s">
        <v>582</v>
      </c>
      <c r="O2" s="329"/>
      <c r="P2" s="329" t="s">
        <v>583</v>
      </c>
      <c r="Q2" s="329"/>
      <c r="R2" s="329" t="s">
        <v>584</v>
      </c>
      <c r="S2" s="329"/>
      <c r="T2" s="329" t="s">
        <v>585</v>
      </c>
      <c r="U2" s="329"/>
      <c r="V2" s="329" t="s">
        <v>586</v>
      </c>
      <c r="W2" s="329"/>
      <c r="X2" s="329" t="s">
        <v>587</v>
      </c>
      <c r="Y2" s="329"/>
    </row>
    <row r="3" spans="1:25" x14ac:dyDescent="0.3">
      <c r="A3" s="326" t="s">
        <v>588</v>
      </c>
      <c r="B3" s="325" t="s">
        <v>744</v>
      </c>
      <c r="C3" s="325"/>
      <c r="D3" s="325" t="s">
        <v>745</v>
      </c>
      <c r="E3" s="325"/>
      <c r="F3" s="325" t="s">
        <v>746</v>
      </c>
      <c r="G3" s="325"/>
      <c r="H3" s="325" t="s">
        <v>747</v>
      </c>
      <c r="I3" s="325"/>
      <c r="J3" s="325" t="s">
        <v>748</v>
      </c>
      <c r="K3" s="325"/>
      <c r="L3" s="325" t="s">
        <v>749</v>
      </c>
      <c r="M3" s="325"/>
      <c r="N3" s="325" t="s">
        <v>750</v>
      </c>
      <c r="O3" s="325"/>
      <c r="P3" s="325" t="s">
        <v>751</v>
      </c>
      <c r="Q3" s="325"/>
      <c r="R3" s="325" t="s">
        <v>752</v>
      </c>
      <c r="S3" s="325"/>
      <c r="T3" s="325" t="s">
        <v>753</v>
      </c>
      <c r="U3" s="325"/>
      <c r="V3" s="325" t="s">
        <v>754</v>
      </c>
      <c r="W3" s="325"/>
      <c r="X3" s="325" t="s">
        <v>755</v>
      </c>
      <c r="Y3" s="325"/>
    </row>
    <row r="4" spans="1:25" x14ac:dyDescent="0.3">
      <c r="A4" s="327"/>
      <c r="B4" s="279" t="s">
        <v>10</v>
      </c>
      <c r="C4" s="280" t="s">
        <v>553</v>
      </c>
      <c r="D4" s="279" t="s">
        <v>76</v>
      </c>
      <c r="E4" s="280" t="s">
        <v>506</v>
      </c>
      <c r="F4" s="279" t="s">
        <v>756</v>
      </c>
      <c r="G4" s="280" t="s">
        <v>317</v>
      </c>
      <c r="H4" s="279" t="s">
        <v>10</v>
      </c>
      <c r="I4" s="280" t="s">
        <v>314</v>
      </c>
      <c r="J4" s="279" t="s">
        <v>10</v>
      </c>
      <c r="K4" s="280" t="s">
        <v>524</v>
      </c>
      <c r="L4" s="279" t="s">
        <v>756</v>
      </c>
      <c r="M4" s="280" t="s">
        <v>376</v>
      </c>
      <c r="N4" s="279" t="s">
        <v>756</v>
      </c>
      <c r="O4" s="280" t="s">
        <v>381</v>
      </c>
      <c r="P4" s="279" t="s">
        <v>76</v>
      </c>
      <c r="Q4" s="280" t="s">
        <v>380</v>
      </c>
      <c r="R4" s="279" t="s">
        <v>756</v>
      </c>
      <c r="S4" s="280" t="s">
        <v>480</v>
      </c>
      <c r="T4" s="279" t="s">
        <v>76</v>
      </c>
      <c r="U4" s="280" t="s">
        <v>429</v>
      </c>
      <c r="V4" s="279" t="s">
        <v>10</v>
      </c>
      <c r="W4" s="280" t="s">
        <v>426</v>
      </c>
      <c r="X4" s="279" t="s">
        <v>76</v>
      </c>
      <c r="Y4" s="280" t="s">
        <v>321</v>
      </c>
    </row>
    <row r="5" spans="1:25" x14ac:dyDescent="0.3">
      <c r="A5" s="328"/>
      <c r="B5" s="279" t="s">
        <v>76</v>
      </c>
      <c r="C5" s="280" t="s">
        <v>315</v>
      </c>
      <c r="D5" s="279" t="s">
        <v>10</v>
      </c>
      <c r="E5" s="280" t="s">
        <v>321</v>
      </c>
      <c r="F5" s="279" t="s">
        <v>76</v>
      </c>
      <c r="G5" s="280" t="s">
        <v>469</v>
      </c>
      <c r="H5" s="279" t="s">
        <v>76</v>
      </c>
      <c r="I5" s="280" t="s">
        <v>492</v>
      </c>
      <c r="J5" s="279" t="s">
        <v>76</v>
      </c>
      <c r="K5" s="280" t="s">
        <v>315</v>
      </c>
      <c r="L5" s="279" t="s">
        <v>76</v>
      </c>
      <c r="M5" s="280" t="s">
        <v>379</v>
      </c>
      <c r="N5" s="279" t="s">
        <v>76</v>
      </c>
      <c r="O5" s="280" t="s">
        <v>377</v>
      </c>
      <c r="P5" s="279" t="s">
        <v>756</v>
      </c>
      <c r="Q5" s="280" t="s">
        <v>521</v>
      </c>
      <c r="R5" s="279" t="s">
        <v>76</v>
      </c>
      <c r="S5" s="280" t="s">
        <v>266</v>
      </c>
      <c r="T5" s="279" t="s">
        <v>756</v>
      </c>
      <c r="U5" s="280" t="s">
        <v>424</v>
      </c>
      <c r="V5" s="279" t="s">
        <v>76</v>
      </c>
      <c r="W5" s="280" t="s">
        <v>547</v>
      </c>
      <c r="X5" s="279" t="s">
        <v>756</v>
      </c>
      <c r="Y5" s="280" t="s">
        <v>214</v>
      </c>
    </row>
    <row r="6" spans="1:25" x14ac:dyDescent="0.3">
      <c r="A6" s="326" t="s">
        <v>589</v>
      </c>
      <c r="B6" s="325" t="s">
        <v>757</v>
      </c>
      <c r="C6" s="325"/>
      <c r="D6" s="325" t="s">
        <v>758</v>
      </c>
      <c r="E6" s="325"/>
      <c r="F6" s="325" t="s">
        <v>759</v>
      </c>
      <c r="G6" s="325"/>
      <c r="H6" s="325" t="s">
        <v>760</v>
      </c>
      <c r="I6" s="325"/>
      <c r="J6" s="325" t="s">
        <v>761</v>
      </c>
      <c r="K6" s="325"/>
      <c r="L6" s="325" t="s">
        <v>762</v>
      </c>
      <c r="M6" s="325"/>
      <c r="N6" s="325" t="s">
        <v>763</v>
      </c>
      <c r="O6" s="325"/>
      <c r="P6" s="325" t="s">
        <v>764</v>
      </c>
      <c r="Q6" s="325"/>
      <c r="R6" s="325" t="s">
        <v>765</v>
      </c>
      <c r="S6" s="325"/>
      <c r="T6" s="325" t="s">
        <v>766</v>
      </c>
      <c r="U6" s="325"/>
      <c r="V6" s="325" t="s">
        <v>767</v>
      </c>
      <c r="W6" s="325"/>
      <c r="X6" s="325" t="s">
        <v>768</v>
      </c>
      <c r="Y6" s="325"/>
    </row>
    <row r="7" spans="1:25" x14ac:dyDescent="0.3">
      <c r="A7" s="327"/>
      <c r="B7" s="279" t="s">
        <v>756</v>
      </c>
      <c r="C7" s="280" t="s">
        <v>320</v>
      </c>
      <c r="D7" s="279" t="s">
        <v>76</v>
      </c>
      <c r="E7" s="280" t="s">
        <v>323</v>
      </c>
      <c r="F7" s="279" t="s">
        <v>756</v>
      </c>
      <c r="G7" s="280" t="s">
        <v>283</v>
      </c>
      <c r="H7" s="279" t="s">
        <v>756</v>
      </c>
      <c r="I7" s="280" t="s">
        <v>172</v>
      </c>
      <c r="J7" s="279" t="s">
        <v>76</v>
      </c>
      <c r="K7" s="280" t="s">
        <v>249</v>
      </c>
      <c r="L7" s="279" t="s">
        <v>756</v>
      </c>
      <c r="M7" s="280" t="s">
        <v>522</v>
      </c>
      <c r="N7" s="279" t="s">
        <v>76</v>
      </c>
      <c r="O7" s="280" t="s">
        <v>172</v>
      </c>
      <c r="P7" s="279" t="s">
        <v>76</v>
      </c>
      <c r="Q7" s="280" t="s">
        <v>302</v>
      </c>
      <c r="R7" s="279" t="s">
        <v>76</v>
      </c>
      <c r="S7" s="280" t="s">
        <v>430</v>
      </c>
      <c r="T7" s="279" t="s">
        <v>10</v>
      </c>
      <c r="U7" s="280" t="s">
        <v>562</v>
      </c>
      <c r="V7" s="279" t="s">
        <v>76</v>
      </c>
      <c r="W7" s="280" t="s">
        <v>379</v>
      </c>
      <c r="X7" s="279" t="s">
        <v>76</v>
      </c>
      <c r="Y7" s="280" t="s">
        <v>308</v>
      </c>
    </row>
    <row r="8" spans="1:25" x14ac:dyDescent="0.3">
      <c r="A8" s="328"/>
      <c r="B8" s="279" t="s">
        <v>76</v>
      </c>
      <c r="C8" s="280" t="s">
        <v>315</v>
      </c>
      <c r="D8" s="279" t="s">
        <v>10</v>
      </c>
      <c r="E8" s="280" t="s">
        <v>321</v>
      </c>
      <c r="F8" s="279" t="s">
        <v>76</v>
      </c>
      <c r="G8" s="280" t="s">
        <v>469</v>
      </c>
      <c r="H8" s="279" t="s">
        <v>76</v>
      </c>
      <c r="I8" s="280" t="s">
        <v>492</v>
      </c>
      <c r="J8" s="279" t="s">
        <v>756</v>
      </c>
      <c r="K8" s="280" t="s">
        <v>315</v>
      </c>
      <c r="L8" s="279" t="s">
        <v>76</v>
      </c>
      <c r="M8" s="280" t="s">
        <v>379</v>
      </c>
      <c r="N8" s="279" t="s">
        <v>10</v>
      </c>
      <c r="O8" s="280" t="s">
        <v>377</v>
      </c>
      <c r="P8" s="279" t="s">
        <v>756</v>
      </c>
      <c r="Q8" s="280" t="s">
        <v>521</v>
      </c>
      <c r="R8" s="279" t="s">
        <v>756</v>
      </c>
      <c r="S8" s="280" t="s">
        <v>266</v>
      </c>
      <c r="T8" s="279" t="s">
        <v>76</v>
      </c>
      <c r="U8" s="280" t="s">
        <v>424</v>
      </c>
      <c r="V8" s="279" t="s">
        <v>756</v>
      </c>
      <c r="W8" s="280" t="s">
        <v>547</v>
      </c>
      <c r="X8" s="279" t="s">
        <v>756</v>
      </c>
      <c r="Y8" s="280" t="s">
        <v>214</v>
      </c>
    </row>
    <row r="9" spans="1:25" x14ac:dyDescent="0.3">
      <c r="A9" s="326" t="s">
        <v>590</v>
      </c>
      <c r="B9" s="325" t="s">
        <v>769</v>
      </c>
      <c r="C9" s="325"/>
      <c r="D9" s="325" t="s">
        <v>770</v>
      </c>
      <c r="E9" s="325"/>
      <c r="F9" s="325" t="s">
        <v>771</v>
      </c>
      <c r="G9" s="325"/>
      <c r="H9" s="325" t="s">
        <v>772</v>
      </c>
      <c r="I9" s="325"/>
      <c r="J9" s="325" t="s">
        <v>773</v>
      </c>
      <c r="K9" s="325"/>
      <c r="L9" s="325" t="s">
        <v>774</v>
      </c>
      <c r="M9" s="325"/>
      <c r="N9" s="325" t="s">
        <v>775</v>
      </c>
      <c r="O9" s="325"/>
      <c r="P9" s="325" t="s">
        <v>776</v>
      </c>
      <c r="Q9" s="325"/>
      <c r="R9" s="325" t="s">
        <v>777</v>
      </c>
      <c r="S9" s="325"/>
      <c r="T9" s="325" t="s">
        <v>778</v>
      </c>
      <c r="U9" s="325"/>
      <c r="V9" s="325" t="s">
        <v>779</v>
      </c>
      <c r="W9" s="325"/>
      <c r="X9" s="325" t="s">
        <v>780</v>
      </c>
      <c r="Y9" s="325"/>
    </row>
    <row r="10" spans="1:25" x14ac:dyDescent="0.3">
      <c r="A10" s="327"/>
      <c r="B10" s="279" t="s">
        <v>76</v>
      </c>
      <c r="C10" s="280" t="s">
        <v>320</v>
      </c>
      <c r="D10" s="279" t="s">
        <v>76</v>
      </c>
      <c r="E10" s="280" t="s">
        <v>323</v>
      </c>
      <c r="F10" s="279" t="s">
        <v>76</v>
      </c>
      <c r="G10" s="280" t="s">
        <v>283</v>
      </c>
      <c r="H10" s="279" t="s">
        <v>756</v>
      </c>
      <c r="I10" s="280" t="s">
        <v>172</v>
      </c>
      <c r="J10" s="279" t="s">
        <v>76</v>
      </c>
      <c r="K10" s="280" t="s">
        <v>249</v>
      </c>
      <c r="L10" s="279" t="s">
        <v>76</v>
      </c>
      <c r="M10" s="280" t="s">
        <v>522</v>
      </c>
      <c r="N10" s="279" t="s">
        <v>756</v>
      </c>
      <c r="O10" s="280" t="s">
        <v>172</v>
      </c>
      <c r="P10" s="279" t="s">
        <v>756</v>
      </c>
      <c r="Q10" s="280" t="s">
        <v>302</v>
      </c>
      <c r="R10" s="279" t="s">
        <v>76</v>
      </c>
      <c r="S10" s="280" t="s">
        <v>430</v>
      </c>
      <c r="T10" s="279" t="s">
        <v>76</v>
      </c>
      <c r="U10" s="280" t="s">
        <v>562</v>
      </c>
      <c r="V10" s="279" t="s">
        <v>756</v>
      </c>
      <c r="W10" s="280" t="s">
        <v>379</v>
      </c>
      <c r="X10" s="279" t="s">
        <v>76</v>
      </c>
      <c r="Y10" s="280" t="s">
        <v>308</v>
      </c>
    </row>
    <row r="11" spans="1:25" x14ac:dyDescent="0.3">
      <c r="A11" s="328"/>
      <c r="B11" s="279" t="s">
        <v>10</v>
      </c>
      <c r="C11" s="280" t="s">
        <v>553</v>
      </c>
      <c r="D11" s="279" t="s">
        <v>756</v>
      </c>
      <c r="E11" s="280" t="s">
        <v>506</v>
      </c>
      <c r="F11" s="279" t="s">
        <v>10</v>
      </c>
      <c r="G11" s="280" t="s">
        <v>317</v>
      </c>
      <c r="H11" s="279" t="s">
        <v>76</v>
      </c>
      <c r="I11" s="280" t="s">
        <v>314</v>
      </c>
      <c r="J11" s="279" t="s">
        <v>10</v>
      </c>
      <c r="K11" s="280" t="s">
        <v>524</v>
      </c>
      <c r="L11" s="279" t="s">
        <v>756</v>
      </c>
      <c r="M11" s="280" t="s">
        <v>376</v>
      </c>
      <c r="N11" s="279" t="s">
        <v>76</v>
      </c>
      <c r="O11" s="280" t="s">
        <v>381</v>
      </c>
      <c r="P11" s="279" t="s">
        <v>76</v>
      </c>
      <c r="Q11" s="280" t="s">
        <v>380</v>
      </c>
      <c r="R11" s="279" t="s">
        <v>756</v>
      </c>
      <c r="S11" s="280" t="s">
        <v>480</v>
      </c>
      <c r="T11" s="279" t="s">
        <v>756</v>
      </c>
      <c r="U11" s="280" t="s">
        <v>429</v>
      </c>
      <c r="V11" s="279" t="s">
        <v>76</v>
      </c>
      <c r="W11" s="280" t="s">
        <v>426</v>
      </c>
      <c r="X11" s="279" t="s">
        <v>10</v>
      </c>
      <c r="Y11" s="280" t="s">
        <v>321</v>
      </c>
    </row>
    <row r="12" spans="1:25" x14ac:dyDescent="0.3">
      <c r="A12" s="326" t="s">
        <v>591</v>
      </c>
      <c r="B12" s="325" t="s">
        <v>781</v>
      </c>
      <c r="C12" s="325"/>
      <c r="D12" s="325" t="s">
        <v>782</v>
      </c>
      <c r="E12" s="325"/>
      <c r="F12" s="325" t="s">
        <v>783</v>
      </c>
      <c r="G12" s="325"/>
      <c r="H12" s="325" t="s">
        <v>784</v>
      </c>
      <c r="I12" s="325"/>
      <c r="J12" s="325" t="s">
        <v>785</v>
      </c>
      <c r="K12" s="325"/>
      <c r="L12" s="325"/>
      <c r="M12" s="325"/>
      <c r="N12" s="325" t="s">
        <v>786</v>
      </c>
      <c r="O12" s="325"/>
      <c r="P12" s="325" t="s">
        <v>787</v>
      </c>
      <c r="Q12" s="325"/>
      <c r="R12" s="325" t="s">
        <v>788</v>
      </c>
      <c r="S12" s="325"/>
      <c r="T12" s="325" t="s">
        <v>789</v>
      </c>
      <c r="U12" s="325"/>
      <c r="V12" s="325" t="s">
        <v>790</v>
      </c>
      <c r="W12" s="325"/>
      <c r="X12" s="325" t="s">
        <v>791</v>
      </c>
      <c r="Y12" s="325"/>
    </row>
    <row r="13" spans="1:25" x14ac:dyDescent="0.3">
      <c r="A13" s="327"/>
      <c r="B13" s="279" t="s">
        <v>756</v>
      </c>
      <c r="C13" s="280" t="s">
        <v>318</v>
      </c>
      <c r="D13" s="279" t="s">
        <v>76</v>
      </c>
      <c r="E13" s="280" t="s">
        <v>313</v>
      </c>
      <c r="F13" s="279" t="s">
        <v>756</v>
      </c>
      <c r="G13" s="280" t="s">
        <v>237</v>
      </c>
      <c r="H13" s="279" t="s">
        <v>76</v>
      </c>
      <c r="I13" s="280" t="s">
        <v>492</v>
      </c>
      <c r="J13" s="279" t="s">
        <v>76</v>
      </c>
      <c r="K13" s="280" t="s">
        <v>316</v>
      </c>
      <c r="L13" s="279"/>
      <c r="M13" s="280"/>
      <c r="N13" s="279" t="s">
        <v>756</v>
      </c>
      <c r="O13" s="280" t="s">
        <v>250</v>
      </c>
      <c r="P13" s="279" t="s">
        <v>756</v>
      </c>
      <c r="Q13" s="280" t="s">
        <v>378</v>
      </c>
      <c r="R13" s="279" t="s">
        <v>10</v>
      </c>
      <c r="S13" s="280" t="s">
        <v>427</v>
      </c>
      <c r="T13" s="279" t="s">
        <v>756</v>
      </c>
      <c r="U13" s="280" t="s">
        <v>428</v>
      </c>
      <c r="V13" s="279" t="s">
        <v>76</v>
      </c>
      <c r="W13" s="280" t="s">
        <v>469</v>
      </c>
      <c r="X13" s="279" t="s">
        <v>756</v>
      </c>
      <c r="Y13" s="280" t="s">
        <v>316</v>
      </c>
    </row>
    <row r="14" spans="1:25" x14ac:dyDescent="0.3">
      <c r="A14" s="328"/>
      <c r="B14" s="279" t="s">
        <v>76</v>
      </c>
      <c r="C14" s="280" t="s">
        <v>319</v>
      </c>
      <c r="D14" s="279" t="s">
        <v>10</v>
      </c>
      <c r="E14" s="280" t="s">
        <v>505</v>
      </c>
      <c r="F14" s="279" t="s">
        <v>76</v>
      </c>
      <c r="G14" s="280" t="s">
        <v>224</v>
      </c>
      <c r="H14" s="279" t="s">
        <v>10</v>
      </c>
      <c r="I14" s="280" t="s">
        <v>493</v>
      </c>
      <c r="J14" s="279" t="s">
        <v>10</v>
      </c>
      <c r="K14" s="280" t="s">
        <v>236</v>
      </c>
      <c r="L14" s="279"/>
      <c r="M14" s="280"/>
      <c r="N14" s="279" t="s">
        <v>76</v>
      </c>
      <c r="O14" s="280" t="s">
        <v>523</v>
      </c>
      <c r="P14" s="279" t="s">
        <v>76</v>
      </c>
      <c r="Q14" s="280" t="s">
        <v>316</v>
      </c>
      <c r="R14" s="279" t="s">
        <v>76</v>
      </c>
      <c r="S14" s="280" t="s">
        <v>481</v>
      </c>
      <c r="T14" s="279" t="s">
        <v>76</v>
      </c>
      <c r="U14" s="280" t="s">
        <v>425</v>
      </c>
      <c r="V14" s="279" t="s">
        <v>10</v>
      </c>
      <c r="W14" s="280" t="s">
        <v>236</v>
      </c>
      <c r="X14" s="279" t="s">
        <v>76</v>
      </c>
      <c r="Y14" s="280" t="s">
        <v>322</v>
      </c>
    </row>
    <row r="15" spans="1:25" x14ac:dyDescent="0.3">
      <c r="A15" s="326" t="s">
        <v>592</v>
      </c>
      <c r="B15" s="325" t="s">
        <v>792</v>
      </c>
      <c r="C15" s="325"/>
      <c r="D15" s="325" t="s">
        <v>793</v>
      </c>
      <c r="E15" s="325"/>
      <c r="F15" s="325" t="s">
        <v>794</v>
      </c>
      <c r="G15" s="325"/>
      <c r="H15" s="325" t="s">
        <v>795</v>
      </c>
      <c r="I15" s="325"/>
      <c r="J15" s="325"/>
      <c r="K15" s="325"/>
      <c r="L15" s="325"/>
      <c r="M15" s="325"/>
      <c r="N15" s="325" t="s">
        <v>796</v>
      </c>
      <c r="O15" s="325"/>
      <c r="P15" s="325"/>
      <c r="Q15" s="325"/>
      <c r="R15" s="325" t="s">
        <v>797</v>
      </c>
      <c r="S15" s="325"/>
      <c r="T15" s="325"/>
      <c r="U15" s="325"/>
      <c r="V15" s="325" t="s">
        <v>798</v>
      </c>
      <c r="W15" s="325"/>
      <c r="X15" s="325" t="s">
        <v>799</v>
      </c>
      <c r="Y15" s="325"/>
    </row>
    <row r="16" spans="1:25" x14ac:dyDescent="0.3">
      <c r="A16" s="327"/>
      <c r="B16" s="279" t="s">
        <v>756</v>
      </c>
      <c r="C16" s="280" t="s">
        <v>322</v>
      </c>
      <c r="D16" s="279" t="s">
        <v>10</v>
      </c>
      <c r="E16" s="280" t="s">
        <v>282</v>
      </c>
      <c r="F16" s="279" t="s">
        <v>10</v>
      </c>
      <c r="G16" s="280" t="s">
        <v>225</v>
      </c>
      <c r="H16" s="279" t="s">
        <v>756</v>
      </c>
      <c r="I16" s="280" t="s">
        <v>237</v>
      </c>
      <c r="J16" s="279"/>
      <c r="K16" s="280"/>
      <c r="L16" s="279"/>
      <c r="M16" s="280"/>
      <c r="N16" s="279" t="s">
        <v>10</v>
      </c>
      <c r="O16" s="280" t="s">
        <v>205</v>
      </c>
      <c r="P16" s="279"/>
      <c r="Q16" s="280"/>
      <c r="R16" s="279" t="s">
        <v>76</v>
      </c>
      <c r="S16" s="280" t="s">
        <v>249</v>
      </c>
      <c r="T16" s="279"/>
      <c r="U16" s="280"/>
      <c r="V16" s="279" t="s">
        <v>10</v>
      </c>
      <c r="W16" s="280" t="s">
        <v>313</v>
      </c>
      <c r="X16" s="279" t="s">
        <v>76</v>
      </c>
      <c r="Y16" s="280" t="s">
        <v>323</v>
      </c>
    </row>
    <row r="17" spans="1:25" x14ac:dyDescent="0.3">
      <c r="A17" s="328"/>
      <c r="B17" s="279" t="s">
        <v>76</v>
      </c>
      <c r="C17" s="280" t="s">
        <v>319</v>
      </c>
      <c r="D17" s="279" t="s">
        <v>76</v>
      </c>
      <c r="E17" s="280" t="s">
        <v>505</v>
      </c>
      <c r="F17" s="279" t="s">
        <v>76</v>
      </c>
      <c r="G17" s="280" t="s">
        <v>224</v>
      </c>
      <c r="H17" s="279" t="s">
        <v>76</v>
      </c>
      <c r="I17" s="280" t="s">
        <v>492</v>
      </c>
      <c r="J17" s="279"/>
      <c r="K17" s="280"/>
      <c r="L17" s="279"/>
      <c r="M17" s="280"/>
      <c r="N17" s="279" t="s">
        <v>76</v>
      </c>
      <c r="O17" s="280" t="s">
        <v>523</v>
      </c>
      <c r="P17" s="279"/>
      <c r="Q17" s="280"/>
      <c r="R17" s="279" t="s">
        <v>756</v>
      </c>
      <c r="S17" s="280" t="s">
        <v>481</v>
      </c>
      <c r="T17" s="279"/>
      <c r="U17" s="280"/>
      <c r="V17" s="279" t="s">
        <v>76</v>
      </c>
      <c r="W17" s="280" t="s">
        <v>505</v>
      </c>
      <c r="X17" s="279" t="s">
        <v>756</v>
      </c>
      <c r="Y17" s="280" t="s">
        <v>320</v>
      </c>
    </row>
    <row r="18" spans="1:25" x14ac:dyDescent="0.3">
      <c r="A18" s="326" t="s">
        <v>593</v>
      </c>
      <c r="B18" s="325" t="s">
        <v>800</v>
      </c>
      <c r="C18" s="325"/>
      <c r="D18" s="325" t="s">
        <v>801</v>
      </c>
      <c r="E18" s="325"/>
      <c r="F18" s="325" t="s">
        <v>802</v>
      </c>
      <c r="G18" s="325"/>
      <c r="H18" s="325" t="s">
        <v>803</v>
      </c>
      <c r="I18" s="325"/>
      <c r="J18" s="325"/>
      <c r="K18" s="325"/>
      <c r="L18" s="325"/>
      <c r="M18" s="325"/>
      <c r="N18" s="325" t="s">
        <v>804</v>
      </c>
      <c r="O18" s="325"/>
      <c r="P18" s="325"/>
      <c r="Q18" s="325"/>
      <c r="R18" s="325" t="s">
        <v>805</v>
      </c>
      <c r="S18" s="325"/>
      <c r="T18" s="325"/>
      <c r="U18" s="325"/>
      <c r="V18" s="325" t="s">
        <v>806</v>
      </c>
      <c r="W18" s="325"/>
      <c r="X18" s="325" t="s">
        <v>807</v>
      </c>
      <c r="Y18" s="325"/>
    </row>
    <row r="19" spans="1:25" x14ac:dyDescent="0.3">
      <c r="A19" s="327"/>
      <c r="B19" s="279" t="s">
        <v>76</v>
      </c>
      <c r="C19" s="280" t="s">
        <v>322</v>
      </c>
      <c r="D19" s="279" t="s">
        <v>76</v>
      </c>
      <c r="E19" s="280" t="s">
        <v>282</v>
      </c>
      <c r="F19" s="279" t="s">
        <v>756</v>
      </c>
      <c r="G19" s="280" t="s">
        <v>225</v>
      </c>
      <c r="H19" s="279" t="s">
        <v>76</v>
      </c>
      <c r="I19" s="280" t="s">
        <v>224</v>
      </c>
      <c r="J19" s="279"/>
      <c r="K19" s="280"/>
      <c r="L19" s="279"/>
      <c r="M19" s="280"/>
      <c r="N19" s="279" t="s">
        <v>76</v>
      </c>
      <c r="O19" s="280" t="s">
        <v>205</v>
      </c>
      <c r="P19" s="279"/>
      <c r="Q19" s="280"/>
      <c r="R19" s="279" t="s">
        <v>76</v>
      </c>
      <c r="S19" s="280" t="s">
        <v>249</v>
      </c>
      <c r="T19" s="279"/>
      <c r="U19" s="280"/>
      <c r="V19" s="279" t="s">
        <v>756</v>
      </c>
      <c r="W19" s="280" t="s">
        <v>492</v>
      </c>
      <c r="X19" s="279" t="s">
        <v>76</v>
      </c>
      <c r="Y19" s="280" t="s">
        <v>314</v>
      </c>
    </row>
    <row r="20" spans="1:25" x14ac:dyDescent="0.3">
      <c r="A20" s="328"/>
      <c r="B20" s="279" t="s">
        <v>756</v>
      </c>
      <c r="C20" s="280" t="s">
        <v>318</v>
      </c>
      <c r="D20" s="279" t="s">
        <v>10</v>
      </c>
      <c r="E20" s="280" t="s">
        <v>313</v>
      </c>
      <c r="F20" s="279" t="s">
        <v>76</v>
      </c>
      <c r="G20" s="280" t="s">
        <v>493</v>
      </c>
      <c r="H20" s="279" t="s">
        <v>756</v>
      </c>
      <c r="I20" s="280" t="s">
        <v>492</v>
      </c>
      <c r="J20" s="279"/>
      <c r="K20" s="280"/>
      <c r="L20" s="279"/>
      <c r="M20" s="280"/>
      <c r="N20" s="279" t="s">
        <v>756</v>
      </c>
      <c r="O20" s="280" t="s">
        <v>250</v>
      </c>
      <c r="P20" s="279"/>
      <c r="Q20" s="280"/>
      <c r="R20" s="279" t="s">
        <v>756</v>
      </c>
      <c r="S20" s="280" t="s">
        <v>427</v>
      </c>
      <c r="T20" s="279"/>
      <c r="U20" s="280"/>
      <c r="V20" s="279" t="s">
        <v>76</v>
      </c>
      <c r="W20" s="280" t="s">
        <v>283</v>
      </c>
      <c r="X20" s="279" t="s">
        <v>756</v>
      </c>
      <c r="Y20" s="280" t="s">
        <v>506</v>
      </c>
    </row>
    <row r="21" spans="1:25" x14ac:dyDescent="0.3">
      <c r="A21" s="326" t="s">
        <v>594</v>
      </c>
      <c r="B21" s="325" t="s">
        <v>808</v>
      </c>
      <c r="C21" s="325"/>
      <c r="D21" s="325" t="s">
        <v>809</v>
      </c>
      <c r="E21" s="325"/>
      <c r="F21" s="325" t="s">
        <v>810</v>
      </c>
      <c r="G21" s="325"/>
      <c r="H21" s="325" t="s">
        <v>811</v>
      </c>
      <c r="I21" s="325"/>
      <c r="J21" s="325" t="s">
        <v>812</v>
      </c>
      <c r="K21" s="325"/>
      <c r="L21" s="325" t="s">
        <v>813</v>
      </c>
      <c r="M21" s="325"/>
      <c r="N21" s="325" t="s">
        <v>814</v>
      </c>
      <c r="O21" s="325"/>
      <c r="P21" s="325" t="s">
        <v>815</v>
      </c>
      <c r="Q21" s="325"/>
      <c r="R21" s="325" t="s">
        <v>816</v>
      </c>
      <c r="S21" s="325"/>
      <c r="T21" s="325" t="s">
        <v>817</v>
      </c>
      <c r="U21" s="325"/>
      <c r="V21" s="325" t="s">
        <v>818</v>
      </c>
      <c r="W21" s="325"/>
      <c r="X21" s="325" t="s">
        <v>819</v>
      </c>
      <c r="Y21" s="325"/>
    </row>
    <row r="22" spans="1:25" x14ac:dyDescent="0.3">
      <c r="A22" s="327"/>
      <c r="B22" s="279" t="s">
        <v>10</v>
      </c>
      <c r="C22" s="280" t="s">
        <v>315</v>
      </c>
      <c r="D22" s="279" t="s">
        <v>76</v>
      </c>
      <c r="E22" s="280" t="s">
        <v>322</v>
      </c>
      <c r="F22" s="279" t="s">
        <v>756</v>
      </c>
      <c r="G22" s="280" t="s">
        <v>225</v>
      </c>
      <c r="H22" s="279" t="s">
        <v>76</v>
      </c>
      <c r="I22" s="280" t="s">
        <v>493</v>
      </c>
      <c r="J22" s="279" t="s">
        <v>76</v>
      </c>
      <c r="K22" s="280" t="s">
        <v>379</v>
      </c>
      <c r="L22" s="279" t="s">
        <v>76</v>
      </c>
      <c r="M22" s="280" t="s">
        <v>302</v>
      </c>
      <c r="N22" s="279" t="s">
        <v>76</v>
      </c>
      <c r="O22" s="280" t="s">
        <v>316</v>
      </c>
      <c r="P22" s="279" t="s">
        <v>10</v>
      </c>
      <c r="Q22" s="280" t="s">
        <v>381</v>
      </c>
      <c r="R22" s="279" t="s">
        <v>76</v>
      </c>
      <c r="S22" s="280" t="s">
        <v>308</v>
      </c>
      <c r="T22" s="279" t="s">
        <v>756</v>
      </c>
      <c r="U22" s="280" t="s">
        <v>321</v>
      </c>
      <c r="V22" s="279" t="s">
        <v>756</v>
      </c>
      <c r="W22" s="280" t="s">
        <v>430</v>
      </c>
      <c r="X22" s="279" t="s">
        <v>76</v>
      </c>
      <c r="Y22" s="280" t="s">
        <v>379</v>
      </c>
    </row>
    <row r="23" spans="1:25" x14ac:dyDescent="0.3">
      <c r="A23" s="328"/>
      <c r="B23" s="279" t="s">
        <v>76</v>
      </c>
      <c r="C23" s="280" t="s">
        <v>469</v>
      </c>
      <c r="D23" s="279" t="s">
        <v>10</v>
      </c>
      <c r="E23" s="280" t="s">
        <v>505</v>
      </c>
      <c r="F23" s="279" t="s">
        <v>76</v>
      </c>
      <c r="G23" s="280" t="s">
        <v>492</v>
      </c>
      <c r="H23" s="279" t="s">
        <v>756</v>
      </c>
      <c r="I23" s="280" t="s">
        <v>237</v>
      </c>
      <c r="J23" s="279" t="s">
        <v>10</v>
      </c>
      <c r="K23" s="280" t="s">
        <v>378</v>
      </c>
      <c r="L23" s="279" t="s">
        <v>10</v>
      </c>
      <c r="M23" s="280" t="s">
        <v>205</v>
      </c>
      <c r="N23" s="279" t="s">
        <v>10</v>
      </c>
      <c r="O23" s="280" t="s">
        <v>315</v>
      </c>
      <c r="P23" s="279" t="s">
        <v>76</v>
      </c>
      <c r="Q23" s="280" t="s">
        <v>522</v>
      </c>
      <c r="R23" s="279" t="s">
        <v>756</v>
      </c>
      <c r="S23" s="280" t="s">
        <v>428</v>
      </c>
      <c r="T23" s="279" t="s">
        <v>76</v>
      </c>
      <c r="U23" s="280" t="s">
        <v>481</v>
      </c>
      <c r="V23" s="279" t="s">
        <v>76</v>
      </c>
      <c r="W23" s="280" t="s">
        <v>266</v>
      </c>
      <c r="X23" s="279" t="s">
        <v>756</v>
      </c>
      <c r="Y23" s="280" t="s">
        <v>429</v>
      </c>
    </row>
    <row r="24" spans="1:25" x14ac:dyDescent="0.3">
      <c r="A24" s="326" t="s">
        <v>595</v>
      </c>
      <c r="B24" s="325" t="s">
        <v>820</v>
      </c>
      <c r="C24" s="325"/>
      <c r="D24" s="325" t="s">
        <v>821</v>
      </c>
      <c r="E24" s="325"/>
      <c r="F24" s="325" t="s">
        <v>822</v>
      </c>
      <c r="G24" s="325"/>
      <c r="H24" s="325" t="s">
        <v>823</v>
      </c>
      <c r="I24" s="325"/>
      <c r="J24" s="325" t="s">
        <v>824</v>
      </c>
      <c r="K24" s="325"/>
      <c r="L24" s="325" t="s">
        <v>825</v>
      </c>
      <c r="M24" s="325"/>
      <c r="N24" s="325" t="s">
        <v>826</v>
      </c>
      <c r="O24" s="325"/>
      <c r="P24" s="325" t="s">
        <v>827</v>
      </c>
      <c r="Q24" s="325"/>
      <c r="R24" s="325" t="s">
        <v>828</v>
      </c>
      <c r="S24" s="325"/>
      <c r="T24" s="325" t="s">
        <v>829</v>
      </c>
      <c r="U24" s="325"/>
      <c r="V24" s="325" t="s">
        <v>830</v>
      </c>
      <c r="W24" s="325"/>
      <c r="X24" s="325" t="s">
        <v>831</v>
      </c>
      <c r="Y24" s="325"/>
    </row>
    <row r="25" spans="1:25" x14ac:dyDescent="0.3">
      <c r="A25" s="327"/>
      <c r="B25" s="279" t="s">
        <v>10</v>
      </c>
      <c r="C25" s="280" t="s">
        <v>319</v>
      </c>
      <c r="D25" s="279" t="s">
        <v>756</v>
      </c>
      <c r="E25" s="280" t="s">
        <v>283</v>
      </c>
      <c r="F25" s="279" t="s">
        <v>10</v>
      </c>
      <c r="G25" s="280" t="s">
        <v>225</v>
      </c>
      <c r="H25" s="279" t="s">
        <v>76</v>
      </c>
      <c r="I25" s="280" t="s">
        <v>493</v>
      </c>
      <c r="J25" s="279" t="s">
        <v>76</v>
      </c>
      <c r="K25" s="280" t="s">
        <v>249</v>
      </c>
      <c r="L25" s="279" t="s">
        <v>76</v>
      </c>
      <c r="M25" s="280" t="s">
        <v>523</v>
      </c>
      <c r="N25" s="279" t="s">
        <v>76</v>
      </c>
      <c r="O25" s="280" t="s">
        <v>377</v>
      </c>
      <c r="P25" s="279" t="s">
        <v>76</v>
      </c>
      <c r="Q25" s="280" t="s">
        <v>380</v>
      </c>
      <c r="R25" s="279" t="s">
        <v>76</v>
      </c>
      <c r="S25" s="280" t="s">
        <v>249</v>
      </c>
      <c r="T25" s="279" t="s">
        <v>10</v>
      </c>
      <c r="U25" s="280" t="s">
        <v>426</v>
      </c>
      <c r="V25" s="279" t="s">
        <v>756</v>
      </c>
      <c r="W25" s="280" t="s">
        <v>425</v>
      </c>
      <c r="X25" s="279" t="s">
        <v>76</v>
      </c>
      <c r="Y25" s="280" t="s">
        <v>562</v>
      </c>
    </row>
    <row r="26" spans="1:25" x14ac:dyDescent="0.3">
      <c r="A26" s="328"/>
      <c r="B26" s="279" t="s">
        <v>76</v>
      </c>
      <c r="C26" s="280" t="s">
        <v>323</v>
      </c>
      <c r="D26" s="279" t="s">
        <v>76</v>
      </c>
      <c r="E26" s="280" t="s">
        <v>314</v>
      </c>
      <c r="F26" s="279" t="s">
        <v>76</v>
      </c>
      <c r="G26" s="280" t="s">
        <v>237</v>
      </c>
      <c r="H26" s="279" t="s">
        <v>756</v>
      </c>
      <c r="I26" s="280" t="s">
        <v>224</v>
      </c>
      <c r="J26" s="279" t="s">
        <v>756</v>
      </c>
      <c r="K26" s="280" t="s">
        <v>379</v>
      </c>
      <c r="L26" s="279" t="s">
        <v>756</v>
      </c>
      <c r="M26" s="280" t="s">
        <v>302</v>
      </c>
      <c r="N26" s="279" t="s">
        <v>10</v>
      </c>
      <c r="O26" s="280" t="s">
        <v>316</v>
      </c>
      <c r="P26" s="279" t="s">
        <v>10</v>
      </c>
      <c r="Q26" s="280" t="s">
        <v>522</v>
      </c>
      <c r="R26" s="279" t="s">
        <v>10</v>
      </c>
      <c r="S26" s="280" t="s">
        <v>308</v>
      </c>
      <c r="T26" s="279" t="s">
        <v>76</v>
      </c>
      <c r="U26" s="280" t="s">
        <v>481</v>
      </c>
      <c r="V26" s="279" t="s">
        <v>76</v>
      </c>
      <c r="W26" s="280" t="s">
        <v>266</v>
      </c>
      <c r="X26" s="279" t="s">
        <v>10</v>
      </c>
      <c r="Y26" s="280" t="s">
        <v>379</v>
      </c>
    </row>
    <row r="27" spans="1:25" x14ac:dyDescent="0.3">
      <c r="A27" s="326" t="s">
        <v>596</v>
      </c>
      <c r="B27" s="325" t="s">
        <v>832</v>
      </c>
      <c r="C27" s="325"/>
      <c r="D27" s="325" t="s">
        <v>833</v>
      </c>
      <c r="E27" s="325"/>
      <c r="F27" s="325"/>
      <c r="G27" s="325"/>
      <c r="H27" s="325"/>
      <c r="I27" s="325"/>
      <c r="J27" s="325" t="s">
        <v>834</v>
      </c>
      <c r="K27" s="325"/>
      <c r="L27" s="325" t="s">
        <v>835</v>
      </c>
      <c r="M27" s="325"/>
      <c r="N27" s="325"/>
      <c r="O27" s="325"/>
      <c r="P27" s="325"/>
      <c r="Q27" s="325"/>
      <c r="R27" s="325" t="s">
        <v>836</v>
      </c>
      <c r="S27" s="325"/>
      <c r="T27" s="325" t="s">
        <v>837</v>
      </c>
      <c r="U27" s="325"/>
      <c r="V27" s="325"/>
      <c r="W27" s="325"/>
      <c r="X27" s="325"/>
      <c r="Y27" s="325"/>
    </row>
    <row r="28" spans="1:25" x14ac:dyDescent="0.3">
      <c r="A28" s="327"/>
      <c r="B28" s="279" t="s">
        <v>10</v>
      </c>
      <c r="C28" s="280" t="s">
        <v>469</v>
      </c>
      <c r="D28" s="279" t="s">
        <v>76</v>
      </c>
      <c r="E28" s="280" t="s">
        <v>323</v>
      </c>
      <c r="F28" s="279"/>
      <c r="G28" s="280"/>
      <c r="H28" s="279"/>
      <c r="I28" s="280"/>
      <c r="J28" s="279" t="s">
        <v>76</v>
      </c>
      <c r="K28" s="280" t="s">
        <v>249</v>
      </c>
      <c r="L28" s="279" t="s">
        <v>10</v>
      </c>
      <c r="M28" s="280" t="s">
        <v>377</v>
      </c>
      <c r="N28" s="279"/>
      <c r="O28" s="280"/>
      <c r="P28" s="279"/>
      <c r="Q28" s="280"/>
      <c r="R28" s="279" t="s">
        <v>76</v>
      </c>
      <c r="S28" s="280" t="s">
        <v>249</v>
      </c>
      <c r="T28" s="279" t="s">
        <v>76</v>
      </c>
      <c r="U28" s="280" t="s">
        <v>266</v>
      </c>
      <c r="V28" s="279"/>
      <c r="W28" s="280"/>
      <c r="X28" s="279"/>
      <c r="Y28" s="280"/>
    </row>
    <row r="29" spans="1:25" x14ac:dyDescent="0.3">
      <c r="A29" s="328"/>
      <c r="B29" s="279" t="s">
        <v>76</v>
      </c>
      <c r="C29" s="280" t="s">
        <v>322</v>
      </c>
      <c r="D29" s="279" t="s">
        <v>10</v>
      </c>
      <c r="E29" s="280" t="s">
        <v>314</v>
      </c>
      <c r="F29" s="279"/>
      <c r="G29" s="280"/>
      <c r="H29" s="279"/>
      <c r="I29" s="280"/>
      <c r="J29" s="279" t="s">
        <v>10</v>
      </c>
      <c r="K29" s="280" t="s">
        <v>523</v>
      </c>
      <c r="L29" s="279" t="s">
        <v>76</v>
      </c>
      <c r="M29" s="280" t="s">
        <v>380</v>
      </c>
      <c r="N29" s="279"/>
      <c r="O29" s="280"/>
      <c r="P29" s="279"/>
      <c r="Q29" s="280"/>
      <c r="R29" s="279" t="s">
        <v>756</v>
      </c>
      <c r="S29" s="280" t="s">
        <v>481</v>
      </c>
      <c r="T29" s="279" t="s">
        <v>756</v>
      </c>
      <c r="U29" s="280" t="s">
        <v>562</v>
      </c>
      <c r="V29" s="279"/>
      <c r="W29" s="280"/>
      <c r="X29" s="279"/>
      <c r="Y29" s="280"/>
    </row>
    <row r="30" spans="1:25" x14ac:dyDescent="0.3">
      <c r="A30" s="326" t="s">
        <v>597</v>
      </c>
      <c r="B30" s="325" t="s">
        <v>838</v>
      </c>
      <c r="C30" s="325"/>
      <c r="D30" s="325"/>
      <c r="E30" s="325"/>
      <c r="F30" s="325"/>
      <c r="G30" s="325"/>
      <c r="H30" s="325"/>
      <c r="I30" s="325"/>
      <c r="J30" s="325" t="s">
        <v>839</v>
      </c>
      <c r="K30" s="325"/>
      <c r="L30" s="325"/>
      <c r="M30" s="325"/>
      <c r="N30" s="325"/>
      <c r="O30" s="325"/>
      <c r="P30" s="325"/>
      <c r="Q30" s="325"/>
      <c r="R30" s="325" t="s">
        <v>840</v>
      </c>
      <c r="S30" s="325"/>
      <c r="T30" s="325"/>
      <c r="U30" s="325"/>
      <c r="V30" s="325"/>
      <c r="W30" s="325"/>
      <c r="X30" s="325"/>
      <c r="Y30" s="325"/>
    </row>
    <row r="31" spans="1:25" x14ac:dyDescent="0.3">
      <c r="A31" s="327"/>
      <c r="B31" s="279" t="s">
        <v>76</v>
      </c>
      <c r="C31" s="280" t="s">
        <v>322</v>
      </c>
      <c r="D31" s="279"/>
      <c r="E31" s="280"/>
      <c r="F31" s="279"/>
      <c r="G31" s="280"/>
      <c r="H31" s="279"/>
      <c r="I31" s="280"/>
      <c r="J31" s="279" t="s">
        <v>756</v>
      </c>
      <c r="K31" s="280" t="s">
        <v>249</v>
      </c>
      <c r="L31" s="279"/>
      <c r="M31" s="280"/>
      <c r="N31" s="279"/>
      <c r="O31" s="280"/>
      <c r="P31" s="279"/>
      <c r="Q31" s="280"/>
      <c r="R31" s="279" t="s">
        <v>76</v>
      </c>
      <c r="S31" s="280" t="s">
        <v>249</v>
      </c>
      <c r="T31" s="279"/>
      <c r="U31" s="280"/>
      <c r="V31" s="279"/>
      <c r="W31" s="280"/>
      <c r="X31" s="279"/>
      <c r="Y31" s="280"/>
    </row>
    <row r="32" spans="1:25" x14ac:dyDescent="0.3">
      <c r="A32" s="328"/>
      <c r="B32" s="279" t="s">
        <v>756</v>
      </c>
      <c r="C32" s="280" t="s">
        <v>323</v>
      </c>
      <c r="D32" s="279"/>
      <c r="E32" s="280"/>
      <c r="F32" s="279"/>
      <c r="G32" s="280"/>
      <c r="H32" s="279"/>
      <c r="I32" s="280"/>
      <c r="J32" s="279" t="s">
        <v>76</v>
      </c>
      <c r="K32" s="280" t="s">
        <v>380</v>
      </c>
      <c r="L32" s="279"/>
      <c r="M32" s="280"/>
      <c r="N32" s="279"/>
      <c r="O32" s="280"/>
      <c r="P32" s="279"/>
      <c r="Q32" s="280"/>
      <c r="R32" s="279" t="s">
        <v>756</v>
      </c>
      <c r="S32" s="280" t="s">
        <v>266</v>
      </c>
      <c r="T32" s="279"/>
      <c r="U32" s="280"/>
      <c r="V32" s="279"/>
      <c r="W32" s="280"/>
      <c r="X32" s="279"/>
      <c r="Y32" s="280"/>
    </row>
  </sheetData>
  <mergeCells count="143">
    <mergeCell ref="X30:Y30"/>
    <mergeCell ref="L30:M30"/>
    <mergeCell ref="N30:O30"/>
    <mergeCell ref="P30:Q30"/>
    <mergeCell ref="R30:S30"/>
    <mergeCell ref="T30:U30"/>
    <mergeCell ref="V30:W30"/>
    <mergeCell ref="R27:S27"/>
    <mergeCell ref="T27:U27"/>
    <mergeCell ref="V27:W27"/>
    <mergeCell ref="X27:Y27"/>
    <mergeCell ref="A30:A32"/>
    <mergeCell ref="B30:C30"/>
    <mergeCell ref="D30:E30"/>
    <mergeCell ref="F30:G30"/>
    <mergeCell ref="H30:I30"/>
    <mergeCell ref="J30:K30"/>
    <mergeCell ref="X24:Y24"/>
    <mergeCell ref="A27:A29"/>
    <mergeCell ref="B27:C27"/>
    <mergeCell ref="D27:E27"/>
    <mergeCell ref="F27:G27"/>
    <mergeCell ref="H27:I27"/>
    <mergeCell ref="J27:K27"/>
    <mergeCell ref="L27:M27"/>
    <mergeCell ref="N27:O27"/>
    <mergeCell ref="P27:Q27"/>
    <mergeCell ref="L24:M24"/>
    <mergeCell ref="N24:O24"/>
    <mergeCell ref="P24:Q24"/>
    <mergeCell ref="R24:S24"/>
    <mergeCell ref="T24:U24"/>
    <mergeCell ref="V24:W24"/>
    <mergeCell ref="R21:S21"/>
    <mergeCell ref="T21:U21"/>
    <mergeCell ref="V21:W21"/>
    <mergeCell ref="X21:Y21"/>
    <mergeCell ref="A24:A26"/>
    <mergeCell ref="B24:C24"/>
    <mergeCell ref="D24:E24"/>
    <mergeCell ref="F24:G24"/>
    <mergeCell ref="H24:I24"/>
    <mergeCell ref="J24:K24"/>
    <mergeCell ref="X18:Y18"/>
    <mergeCell ref="A21:A23"/>
    <mergeCell ref="B21:C21"/>
    <mergeCell ref="D21:E21"/>
    <mergeCell ref="F21:G21"/>
    <mergeCell ref="H21:I21"/>
    <mergeCell ref="J21:K21"/>
    <mergeCell ref="L21:M21"/>
    <mergeCell ref="N21:O21"/>
    <mergeCell ref="P21:Q21"/>
    <mergeCell ref="L18:M18"/>
    <mergeCell ref="N18:O18"/>
    <mergeCell ref="P18:Q18"/>
    <mergeCell ref="R18:S18"/>
    <mergeCell ref="T18:U18"/>
    <mergeCell ref="V18:W18"/>
    <mergeCell ref="R15:S15"/>
    <mergeCell ref="T15:U15"/>
    <mergeCell ref="V15:W15"/>
    <mergeCell ref="X15:Y15"/>
    <mergeCell ref="A18:A20"/>
    <mergeCell ref="B18:C18"/>
    <mergeCell ref="D18:E18"/>
    <mergeCell ref="F18:G18"/>
    <mergeCell ref="H18:I18"/>
    <mergeCell ref="J18:K18"/>
    <mergeCell ref="X12:Y12"/>
    <mergeCell ref="A15:A17"/>
    <mergeCell ref="B15:C15"/>
    <mergeCell ref="D15:E15"/>
    <mergeCell ref="F15:G15"/>
    <mergeCell ref="H15:I15"/>
    <mergeCell ref="J15:K15"/>
    <mergeCell ref="L15:M15"/>
    <mergeCell ref="N15:O15"/>
    <mergeCell ref="P15:Q15"/>
    <mergeCell ref="L12:M12"/>
    <mergeCell ref="N12:O12"/>
    <mergeCell ref="P12:Q12"/>
    <mergeCell ref="R12:S12"/>
    <mergeCell ref="T12:U12"/>
    <mergeCell ref="V12:W12"/>
    <mergeCell ref="R9:S9"/>
    <mergeCell ref="T9:U9"/>
    <mergeCell ref="V9:W9"/>
    <mergeCell ref="X9:Y9"/>
    <mergeCell ref="A12:A14"/>
    <mergeCell ref="B12:C12"/>
    <mergeCell ref="D12:E12"/>
    <mergeCell ref="F12:G12"/>
    <mergeCell ref="H12:I12"/>
    <mergeCell ref="J12:K12"/>
    <mergeCell ref="X6:Y6"/>
    <mergeCell ref="A9:A11"/>
    <mergeCell ref="B9:C9"/>
    <mergeCell ref="D9:E9"/>
    <mergeCell ref="F9:G9"/>
    <mergeCell ref="H9:I9"/>
    <mergeCell ref="J9:K9"/>
    <mergeCell ref="L9:M9"/>
    <mergeCell ref="N9:O9"/>
    <mergeCell ref="P9:Q9"/>
    <mergeCell ref="L6:M6"/>
    <mergeCell ref="N6:O6"/>
    <mergeCell ref="P6:Q6"/>
    <mergeCell ref="R6:S6"/>
    <mergeCell ref="T6:U6"/>
    <mergeCell ref="V6:W6"/>
    <mergeCell ref="A6:A8"/>
    <mergeCell ref="B6:C6"/>
    <mergeCell ref="D6:E6"/>
    <mergeCell ref="F6:G6"/>
    <mergeCell ref="H6:I6"/>
    <mergeCell ref="J6:K6"/>
    <mergeCell ref="N3:O3"/>
    <mergeCell ref="P3:Q3"/>
    <mergeCell ref="R3:S3"/>
    <mergeCell ref="T3:U3"/>
    <mergeCell ref="V3:W3"/>
    <mergeCell ref="X3:Y3"/>
    <mergeCell ref="T2:U2"/>
    <mergeCell ref="V2:W2"/>
    <mergeCell ref="X2:Y2"/>
    <mergeCell ref="A3:A5"/>
    <mergeCell ref="B3:C3"/>
    <mergeCell ref="D3:E3"/>
    <mergeCell ref="F3:G3"/>
    <mergeCell ref="H3:I3"/>
    <mergeCell ref="J3:K3"/>
    <mergeCell ref="L3:M3"/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honeticPr fontId="1" type="noConversion"/>
  <conditionalFormatting sqref="B3:Y32">
    <cfRule type="containsText" dxfId="0" priority="4" operator="containsText" text="1부">
      <formula>NOT(ISERROR(SEARCH("1부",B3)))</formula>
    </cfRule>
    <cfRule type="containsText" dxfId="1" priority="3" operator="containsText" text="2부">
      <formula>NOT(ISERROR(SEARCH("2부",B3)))</formula>
    </cfRule>
    <cfRule type="containsText" dxfId="2" priority="2" operator="containsText" text="3부">
      <formula>NOT(ISERROR(SEARCH("3부",B3)))</formula>
    </cfRule>
    <cfRule type="containsText" dxfId="3" priority="1" operator="containsText" text="관내부">
      <formula>NOT(ISERROR(SEARCH("관내부",B3)))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9210-EDF0-40F1-ACB4-141B95914A0A}">
  <sheetPr>
    <pageSetUpPr fitToPage="1"/>
  </sheetPr>
  <dimension ref="A1:O6"/>
  <sheetViews>
    <sheetView showGridLines="0" zoomScaleNormal="100" workbookViewId="0">
      <selection activeCell="E11" sqref="E11"/>
    </sheetView>
  </sheetViews>
  <sheetFormatPr defaultRowHeight="16.5" x14ac:dyDescent="0.3"/>
  <cols>
    <col min="1" max="1" width="5.25" bestFit="1" customWidth="1"/>
    <col min="2" max="2" width="18.5" customWidth="1"/>
    <col min="3" max="9" width="7.125" customWidth="1"/>
    <col min="10" max="10" width="5.25" bestFit="1" customWidth="1"/>
    <col min="11" max="11" width="8.5" bestFit="1" customWidth="1"/>
    <col min="12" max="12" width="5.25" bestFit="1" customWidth="1"/>
    <col min="13" max="13" width="7.125" bestFit="1" customWidth="1"/>
    <col min="14" max="14" width="7.75" bestFit="1" customWidth="1"/>
  </cols>
  <sheetData>
    <row r="1" spans="1:15" ht="49.5" customHeight="1" x14ac:dyDescent="0.3">
      <c r="A1" s="112" t="s">
        <v>625</v>
      </c>
      <c r="B1" s="112" t="s">
        <v>626</v>
      </c>
      <c r="C1" s="112" t="s">
        <v>627</v>
      </c>
      <c r="D1" s="281" t="s">
        <v>628</v>
      </c>
      <c r="E1" s="281" t="s">
        <v>629</v>
      </c>
      <c r="F1" s="112" t="s">
        <v>630</v>
      </c>
      <c r="G1" s="281" t="s">
        <v>631</v>
      </c>
      <c r="H1" s="281" t="s">
        <v>632</v>
      </c>
      <c r="I1" s="281" t="s">
        <v>633</v>
      </c>
      <c r="J1" s="112" t="s">
        <v>634</v>
      </c>
      <c r="K1" s="112" t="s">
        <v>635</v>
      </c>
      <c r="L1" s="112" t="s">
        <v>636</v>
      </c>
      <c r="M1" s="112" t="s">
        <v>637</v>
      </c>
      <c r="N1" s="281" t="s">
        <v>638</v>
      </c>
      <c r="O1" s="112" t="s">
        <v>639</v>
      </c>
    </row>
    <row r="2" spans="1:15" ht="26.25" customHeight="1" x14ac:dyDescent="0.3">
      <c r="A2" s="281">
        <v>1</v>
      </c>
      <c r="B2" s="282" t="s">
        <v>225</v>
      </c>
      <c r="C2" s="283">
        <v>0</v>
      </c>
      <c r="D2" s="283">
        <v>0</v>
      </c>
      <c r="E2" s="283">
        <v>0</v>
      </c>
      <c r="F2" s="283">
        <v>4</v>
      </c>
      <c r="G2" s="283">
        <v>2</v>
      </c>
      <c r="H2" s="283">
        <v>2</v>
      </c>
      <c r="I2" s="283">
        <v>0</v>
      </c>
      <c r="J2" s="283">
        <v>0</v>
      </c>
      <c r="K2" s="284">
        <v>0</v>
      </c>
      <c r="L2" s="283">
        <v>-6</v>
      </c>
      <c r="M2" s="283">
        <v>-32</v>
      </c>
      <c r="N2" s="281" t="s">
        <v>554</v>
      </c>
      <c r="O2" s="281">
        <v>5</v>
      </c>
    </row>
    <row r="3" spans="1:15" ht="26.25" customHeight="1" x14ac:dyDescent="0.3">
      <c r="A3" s="281">
        <v>2</v>
      </c>
      <c r="B3" s="282" t="s">
        <v>237</v>
      </c>
      <c r="C3" s="283">
        <v>1</v>
      </c>
      <c r="D3" s="283">
        <v>0</v>
      </c>
      <c r="E3" s="283">
        <v>1</v>
      </c>
      <c r="F3" s="283">
        <v>3</v>
      </c>
      <c r="G3" s="283">
        <v>0</v>
      </c>
      <c r="H3" s="283">
        <v>3</v>
      </c>
      <c r="I3" s="283">
        <v>0</v>
      </c>
      <c r="J3" s="283">
        <v>2</v>
      </c>
      <c r="K3" s="284">
        <v>0.25</v>
      </c>
      <c r="L3" s="283">
        <v>-5</v>
      </c>
      <c r="M3" s="283">
        <v>-20</v>
      </c>
      <c r="N3" s="281" t="s">
        <v>554</v>
      </c>
      <c r="O3" s="281">
        <v>4</v>
      </c>
    </row>
    <row r="4" spans="1:15" ht="26.25" customHeight="1" x14ac:dyDescent="0.3">
      <c r="A4" s="293">
        <v>3</v>
      </c>
      <c r="B4" s="294" t="s">
        <v>492</v>
      </c>
      <c r="C4" s="295">
        <v>3</v>
      </c>
      <c r="D4" s="295">
        <v>2</v>
      </c>
      <c r="E4" s="295">
        <v>1</v>
      </c>
      <c r="F4" s="295">
        <v>1</v>
      </c>
      <c r="G4" s="295">
        <v>0</v>
      </c>
      <c r="H4" s="295">
        <v>1</v>
      </c>
      <c r="I4" s="295">
        <v>0</v>
      </c>
      <c r="J4" s="295">
        <v>6</v>
      </c>
      <c r="K4" s="296">
        <v>0.75</v>
      </c>
      <c r="L4" s="295">
        <v>3</v>
      </c>
      <c r="M4" s="295">
        <v>2</v>
      </c>
      <c r="N4" s="293" t="s">
        <v>554</v>
      </c>
      <c r="O4" s="293">
        <v>3</v>
      </c>
    </row>
    <row r="5" spans="1:15" ht="26.25" customHeight="1" x14ac:dyDescent="0.3">
      <c r="A5" s="285">
        <v>4</v>
      </c>
      <c r="B5" s="286" t="s">
        <v>493</v>
      </c>
      <c r="C5" s="287">
        <v>3</v>
      </c>
      <c r="D5" s="287">
        <v>3</v>
      </c>
      <c r="E5" s="287">
        <v>0</v>
      </c>
      <c r="F5" s="287">
        <v>1</v>
      </c>
      <c r="G5" s="287">
        <v>1</v>
      </c>
      <c r="H5" s="287">
        <v>0</v>
      </c>
      <c r="I5" s="287">
        <v>0</v>
      </c>
      <c r="J5" s="287">
        <v>6</v>
      </c>
      <c r="K5" s="288">
        <v>0.75</v>
      </c>
      <c r="L5" s="287">
        <v>5</v>
      </c>
      <c r="M5" s="287">
        <v>26</v>
      </c>
      <c r="N5" s="285" t="s">
        <v>554</v>
      </c>
      <c r="O5" s="285">
        <v>1</v>
      </c>
    </row>
    <row r="6" spans="1:15" ht="26.25" customHeight="1" x14ac:dyDescent="0.3">
      <c r="A6" s="289">
        <v>5</v>
      </c>
      <c r="B6" s="290" t="s">
        <v>224</v>
      </c>
      <c r="C6" s="291">
        <v>3</v>
      </c>
      <c r="D6" s="291">
        <v>2</v>
      </c>
      <c r="E6" s="291">
        <v>1</v>
      </c>
      <c r="F6" s="291">
        <v>1</v>
      </c>
      <c r="G6" s="291">
        <v>0</v>
      </c>
      <c r="H6" s="291">
        <v>1</v>
      </c>
      <c r="I6" s="291">
        <v>0</v>
      </c>
      <c r="J6" s="291">
        <v>6</v>
      </c>
      <c r="K6" s="292">
        <v>0.75</v>
      </c>
      <c r="L6" s="291">
        <v>3</v>
      </c>
      <c r="M6" s="291">
        <v>24</v>
      </c>
      <c r="N6" s="289" t="s">
        <v>554</v>
      </c>
      <c r="O6" s="289">
        <v>2</v>
      </c>
    </row>
  </sheetData>
  <phoneticPr fontId="1" type="noConversion"/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CB70-FB1E-43E1-A995-AE05475ADD35}">
  <sheetPr>
    <pageSetUpPr fitToPage="1"/>
  </sheetPr>
  <dimension ref="B2:AV35"/>
  <sheetViews>
    <sheetView showGridLines="0" zoomScale="55" zoomScaleNormal="55" workbookViewId="0">
      <selection activeCell="AF19" sqref="AF19"/>
    </sheetView>
  </sheetViews>
  <sheetFormatPr defaultColWidth="3.75" defaultRowHeight="24.75" customHeight="1" x14ac:dyDescent="0.3"/>
  <cols>
    <col min="1" max="16384" width="3.75" style="42"/>
  </cols>
  <sheetData>
    <row r="2" spans="2:48" ht="24.75" customHeight="1" x14ac:dyDescent="0.3">
      <c r="B2" s="332" t="s">
        <v>598</v>
      </c>
      <c r="C2" s="332"/>
      <c r="D2" s="332"/>
      <c r="E2" s="332"/>
      <c r="F2" s="332"/>
      <c r="I2" s="332" t="s">
        <v>87</v>
      </c>
      <c r="J2" s="332"/>
      <c r="K2" s="332"/>
      <c r="L2" s="332"/>
      <c r="M2" s="332"/>
      <c r="P2" s="332" t="s">
        <v>88</v>
      </c>
      <c r="Q2" s="332"/>
      <c r="R2" s="332"/>
      <c r="S2" s="332"/>
      <c r="T2" s="332"/>
      <c r="W2" s="332" t="s">
        <v>89</v>
      </c>
      <c r="X2" s="332"/>
      <c r="Y2" s="332"/>
      <c r="Z2" s="332"/>
      <c r="AA2" s="332"/>
      <c r="AD2" s="332" t="s">
        <v>88</v>
      </c>
      <c r="AE2" s="332"/>
      <c r="AF2" s="332"/>
      <c r="AG2" s="332"/>
      <c r="AH2" s="332"/>
      <c r="AK2" s="332" t="s">
        <v>87</v>
      </c>
      <c r="AL2" s="332"/>
      <c r="AM2" s="332"/>
      <c r="AN2" s="332"/>
      <c r="AO2" s="332"/>
      <c r="AR2" s="332" t="s">
        <v>598</v>
      </c>
      <c r="AS2" s="332"/>
      <c r="AT2" s="332"/>
      <c r="AU2" s="332"/>
      <c r="AV2" s="332"/>
    </row>
    <row r="6" spans="2:48" ht="24.75" customHeight="1" x14ac:dyDescent="0.3">
      <c r="B6" s="333"/>
      <c r="C6" s="334"/>
      <c r="D6" s="334"/>
      <c r="E6" s="334"/>
      <c r="F6" s="335"/>
      <c r="AR6" s="333"/>
      <c r="AS6" s="334"/>
      <c r="AT6" s="334"/>
      <c r="AU6" s="334"/>
      <c r="AV6" s="335"/>
    </row>
    <row r="7" spans="2:48" ht="24.75" customHeight="1" x14ac:dyDescent="0.3">
      <c r="B7" s="336"/>
      <c r="C7" s="337"/>
      <c r="D7" s="337"/>
      <c r="E7" s="337"/>
      <c r="F7" s="338"/>
      <c r="G7" s="96"/>
      <c r="T7" s="339" t="str">
        <f>'1.참가현황'!K3</f>
        <v>J5[2부]</v>
      </c>
      <c r="U7" s="339"/>
      <c r="V7" s="339"/>
      <c r="W7" s="339"/>
      <c r="X7" s="339"/>
      <c r="Y7" s="339"/>
      <c r="Z7" s="339"/>
      <c r="AA7" s="339"/>
      <c r="AB7" s="339"/>
      <c r="AC7" s="339"/>
      <c r="AQ7" s="99"/>
      <c r="AR7" s="336"/>
      <c r="AS7" s="337"/>
      <c r="AT7" s="337"/>
      <c r="AU7" s="337"/>
      <c r="AV7" s="338"/>
    </row>
    <row r="8" spans="2:48" ht="24.75" customHeight="1" x14ac:dyDescent="0.3">
      <c r="G8" s="97"/>
      <c r="I8" s="333" t="s">
        <v>659</v>
      </c>
      <c r="J8" s="334"/>
      <c r="K8" s="334"/>
      <c r="L8" s="334"/>
      <c r="M8" s="335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K8" s="333" t="s">
        <v>664</v>
      </c>
      <c r="AL8" s="334"/>
      <c r="AM8" s="334"/>
      <c r="AN8" s="334"/>
      <c r="AO8" s="335"/>
      <c r="AQ8" s="100"/>
    </row>
    <row r="9" spans="2:48" ht="24.75" customHeight="1" x14ac:dyDescent="0.3">
      <c r="G9" s="97"/>
      <c r="H9" s="99"/>
      <c r="I9" s="336"/>
      <c r="J9" s="337"/>
      <c r="K9" s="337"/>
      <c r="L9" s="337"/>
      <c r="M9" s="338"/>
      <c r="N9" s="130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J9" s="99"/>
      <c r="AK9" s="336"/>
      <c r="AL9" s="337"/>
      <c r="AM9" s="337"/>
      <c r="AN9" s="337"/>
      <c r="AO9" s="338"/>
      <c r="AP9" s="99"/>
      <c r="AQ9" s="100"/>
    </row>
    <row r="10" spans="2:48" ht="24.75" customHeight="1" x14ac:dyDescent="0.3">
      <c r="B10" s="333"/>
      <c r="C10" s="334"/>
      <c r="D10" s="334"/>
      <c r="E10" s="334"/>
      <c r="F10" s="335"/>
      <c r="G10" s="98"/>
      <c r="N10" s="131"/>
      <c r="AJ10" s="100"/>
      <c r="AQ10" s="101"/>
      <c r="AR10" s="333"/>
      <c r="AS10" s="334"/>
      <c r="AT10" s="334"/>
      <c r="AU10" s="334"/>
      <c r="AV10" s="335"/>
    </row>
    <row r="11" spans="2:48" ht="24.75" customHeight="1" x14ac:dyDescent="0.3">
      <c r="B11" s="336"/>
      <c r="C11" s="337"/>
      <c r="D11" s="337"/>
      <c r="E11" s="337"/>
      <c r="F11" s="338"/>
      <c r="N11" s="131"/>
      <c r="AJ11" s="100"/>
      <c r="AR11" s="336"/>
      <c r="AS11" s="337"/>
      <c r="AT11" s="337"/>
      <c r="AU11" s="337"/>
      <c r="AV11" s="338"/>
    </row>
    <row r="12" spans="2:48" ht="24.75" customHeight="1" x14ac:dyDescent="0.3">
      <c r="N12" s="131"/>
      <c r="P12" s="333" t="s">
        <v>665</v>
      </c>
      <c r="Q12" s="334"/>
      <c r="R12" s="334"/>
      <c r="S12" s="334"/>
      <c r="T12" s="335"/>
      <c r="AD12" s="333" t="s">
        <v>666</v>
      </c>
      <c r="AE12" s="334"/>
      <c r="AF12" s="334"/>
      <c r="AG12" s="334"/>
      <c r="AH12" s="335"/>
      <c r="AJ12" s="100"/>
    </row>
    <row r="13" spans="2:48" ht="24.75" customHeight="1" x14ac:dyDescent="0.3">
      <c r="N13" s="97"/>
      <c r="O13" s="129"/>
      <c r="P13" s="336"/>
      <c r="Q13" s="337"/>
      <c r="R13" s="337"/>
      <c r="S13" s="337"/>
      <c r="T13" s="338"/>
      <c r="U13" s="96"/>
      <c r="AB13" s="97"/>
      <c r="AC13" s="128"/>
      <c r="AD13" s="336"/>
      <c r="AE13" s="337"/>
      <c r="AF13" s="337"/>
      <c r="AG13" s="337"/>
      <c r="AH13" s="338"/>
      <c r="AI13" s="132"/>
    </row>
    <row r="14" spans="2:48" ht="24.75" customHeight="1" x14ac:dyDescent="0.3">
      <c r="B14" s="333" t="s">
        <v>657</v>
      </c>
      <c r="C14" s="334"/>
      <c r="D14" s="334"/>
      <c r="E14" s="334"/>
      <c r="F14" s="335"/>
      <c r="N14" s="97"/>
      <c r="U14" s="97"/>
      <c r="AB14" s="97"/>
      <c r="AI14" s="131"/>
      <c r="AR14" s="333" t="s">
        <v>666</v>
      </c>
      <c r="AS14" s="334"/>
      <c r="AT14" s="334"/>
      <c r="AU14" s="334"/>
      <c r="AV14" s="335"/>
    </row>
    <row r="15" spans="2:48" ht="24.75" customHeight="1" x14ac:dyDescent="0.3">
      <c r="B15" s="336"/>
      <c r="C15" s="337"/>
      <c r="D15" s="337"/>
      <c r="E15" s="337"/>
      <c r="F15" s="338"/>
      <c r="G15" s="130"/>
      <c r="N15" s="97"/>
      <c r="U15" s="97"/>
      <c r="AB15" s="97"/>
      <c r="AI15" s="131"/>
      <c r="AP15" s="131"/>
      <c r="AQ15" s="128"/>
      <c r="AR15" s="336"/>
      <c r="AS15" s="337"/>
      <c r="AT15" s="337"/>
      <c r="AU15" s="337"/>
      <c r="AV15" s="338"/>
    </row>
    <row r="16" spans="2:48" ht="24.75" customHeight="1" x14ac:dyDescent="0.3">
      <c r="G16" s="131"/>
      <c r="I16" s="333" t="s">
        <v>657</v>
      </c>
      <c r="J16" s="334"/>
      <c r="K16" s="334"/>
      <c r="L16" s="334"/>
      <c r="M16" s="335"/>
      <c r="N16" s="98"/>
      <c r="U16" s="97"/>
      <c r="AB16" s="97"/>
      <c r="AI16" s="131"/>
      <c r="AK16" s="333" t="s">
        <v>666</v>
      </c>
      <c r="AL16" s="334"/>
      <c r="AM16" s="334"/>
      <c r="AN16" s="334"/>
      <c r="AO16" s="335"/>
      <c r="AP16" s="133"/>
    </row>
    <row r="17" spans="2:48" ht="24.75" customHeight="1" x14ac:dyDescent="0.3">
      <c r="G17" s="97"/>
      <c r="H17" s="129"/>
      <c r="I17" s="336"/>
      <c r="J17" s="337"/>
      <c r="K17" s="337"/>
      <c r="L17" s="337"/>
      <c r="M17" s="338"/>
      <c r="U17" s="97"/>
      <c r="AB17" s="97"/>
      <c r="AJ17" s="128"/>
      <c r="AK17" s="336"/>
      <c r="AL17" s="337"/>
      <c r="AM17" s="337"/>
      <c r="AN17" s="337"/>
      <c r="AO17" s="338"/>
      <c r="AP17" s="100"/>
      <c r="AQ17" s="100"/>
      <c r="AT17" s="120"/>
    </row>
    <row r="18" spans="2:48" ht="24.75" customHeight="1" x14ac:dyDescent="0.3">
      <c r="B18" s="333" t="s">
        <v>658</v>
      </c>
      <c r="C18" s="334"/>
      <c r="D18" s="334"/>
      <c r="E18" s="334"/>
      <c r="F18" s="335"/>
      <c r="G18" s="98"/>
      <c r="U18" s="97"/>
      <c r="AB18" s="97"/>
      <c r="AQ18" s="101"/>
      <c r="AR18" s="333" t="s">
        <v>667</v>
      </c>
      <c r="AS18" s="334"/>
      <c r="AT18" s="334"/>
      <c r="AU18" s="334"/>
      <c r="AV18" s="335"/>
    </row>
    <row r="19" spans="2:48" ht="24.75" customHeight="1" x14ac:dyDescent="0.3">
      <c r="B19" s="336"/>
      <c r="C19" s="337"/>
      <c r="D19" s="337"/>
      <c r="E19" s="337"/>
      <c r="F19" s="338"/>
      <c r="U19" s="97"/>
      <c r="AB19" s="97"/>
      <c r="AR19" s="336"/>
      <c r="AS19" s="337"/>
      <c r="AT19" s="337"/>
      <c r="AU19" s="337"/>
      <c r="AV19" s="338"/>
    </row>
    <row r="20" spans="2:48" ht="24.75" customHeight="1" x14ac:dyDescent="0.3">
      <c r="U20" s="97"/>
      <c r="AB20" s="98"/>
    </row>
    <row r="21" spans="2:48" ht="24.75" customHeight="1" x14ac:dyDescent="0.3">
      <c r="U21" s="131"/>
      <c r="V21" s="95"/>
      <c r="W21" s="95"/>
      <c r="X21" s="95"/>
      <c r="Y21" s="95"/>
      <c r="Z21" s="95"/>
      <c r="AA21" s="95"/>
      <c r="AB21" s="95"/>
      <c r="AC21" s="100"/>
    </row>
    <row r="22" spans="2:48" ht="24.75" customHeight="1" x14ac:dyDescent="0.3">
      <c r="B22" s="333" t="s">
        <v>660</v>
      </c>
      <c r="C22" s="334"/>
      <c r="D22" s="334"/>
      <c r="E22" s="334"/>
      <c r="F22" s="335"/>
      <c r="U22" s="131"/>
      <c r="W22" s="333" t="s">
        <v>715</v>
      </c>
      <c r="X22" s="334"/>
      <c r="Y22" s="334"/>
      <c r="Z22" s="334"/>
      <c r="AA22" s="335"/>
      <c r="AC22" s="100"/>
      <c r="AR22" s="333" t="s">
        <v>668</v>
      </c>
      <c r="AS22" s="334"/>
      <c r="AT22" s="334"/>
      <c r="AU22" s="334"/>
      <c r="AV22" s="335"/>
    </row>
    <row r="23" spans="2:48" ht="24.75" customHeight="1" x14ac:dyDescent="0.3">
      <c r="B23" s="336"/>
      <c r="C23" s="337"/>
      <c r="D23" s="337"/>
      <c r="E23" s="337"/>
      <c r="F23" s="338"/>
      <c r="G23" s="96"/>
      <c r="U23" s="131"/>
      <c r="W23" s="336"/>
      <c r="X23" s="337"/>
      <c r="Y23" s="337"/>
      <c r="Z23" s="337"/>
      <c r="AA23" s="338"/>
      <c r="AC23" s="100"/>
      <c r="AQ23" s="99"/>
      <c r="AR23" s="336"/>
      <c r="AS23" s="337"/>
      <c r="AT23" s="337"/>
      <c r="AU23" s="337"/>
      <c r="AV23" s="338"/>
    </row>
    <row r="24" spans="2:48" ht="24.75" customHeight="1" x14ac:dyDescent="0.3">
      <c r="G24" s="97"/>
      <c r="I24" s="333" t="s">
        <v>715</v>
      </c>
      <c r="J24" s="334"/>
      <c r="K24" s="334"/>
      <c r="L24" s="334"/>
      <c r="M24" s="335"/>
      <c r="U24" s="131"/>
      <c r="AC24" s="100"/>
      <c r="AK24" s="333" t="s">
        <v>670</v>
      </c>
      <c r="AL24" s="334"/>
      <c r="AM24" s="334"/>
      <c r="AN24" s="334"/>
      <c r="AO24" s="335"/>
      <c r="AQ24" s="100"/>
    </row>
    <row r="25" spans="2:48" ht="24.75" customHeight="1" x14ac:dyDescent="0.3">
      <c r="G25" s="131"/>
      <c r="H25" s="128"/>
      <c r="I25" s="336"/>
      <c r="J25" s="337"/>
      <c r="K25" s="337"/>
      <c r="L25" s="337"/>
      <c r="M25" s="338"/>
      <c r="N25" s="96"/>
      <c r="U25" s="131"/>
      <c r="AC25" s="100"/>
      <c r="AJ25" s="99"/>
      <c r="AK25" s="336"/>
      <c r="AL25" s="337"/>
      <c r="AM25" s="337"/>
      <c r="AN25" s="337"/>
      <c r="AO25" s="338"/>
      <c r="AP25" s="132"/>
    </row>
    <row r="26" spans="2:48" ht="24.75" customHeight="1" x14ac:dyDescent="0.3">
      <c r="B26" s="333" t="s">
        <v>715</v>
      </c>
      <c r="C26" s="334"/>
      <c r="D26" s="334"/>
      <c r="E26" s="334"/>
      <c r="F26" s="335"/>
      <c r="G26" s="133"/>
      <c r="N26" s="97"/>
      <c r="U26" s="131"/>
      <c r="AC26" s="100"/>
      <c r="AJ26" s="100"/>
      <c r="AP26" s="131"/>
      <c r="AR26" s="333" t="s">
        <v>669</v>
      </c>
      <c r="AS26" s="334"/>
      <c r="AT26" s="334"/>
      <c r="AU26" s="334"/>
      <c r="AV26" s="335"/>
    </row>
    <row r="27" spans="2:48" ht="24.75" customHeight="1" x14ac:dyDescent="0.3">
      <c r="B27" s="336"/>
      <c r="C27" s="337"/>
      <c r="D27" s="337"/>
      <c r="E27" s="337"/>
      <c r="F27" s="338"/>
      <c r="N27" s="97"/>
      <c r="U27" s="131"/>
      <c r="AC27" s="100"/>
      <c r="AJ27" s="100"/>
      <c r="AQ27" s="128"/>
      <c r="AR27" s="336"/>
      <c r="AS27" s="337"/>
      <c r="AT27" s="337"/>
      <c r="AU27" s="337"/>
      <c r="AV27" s="338"/>
    </row>
    <row r="28" spans="2:48" ht="24.75" customHeight="1" x14ac:dyDescent="0.3">
      <c r="N28" s="97"/>
      <c r="P28" s="333" t="s">
        <v>715</v>
      </c>
      <c r="Q28" s="334"/>
      <c r="R28" s="334"/>
      <c r="S28" s="334"/>
      <c r="T28" s="335"/>
      <c r="U28" s="133"/>
      <c r="AC28" s="101"/>
      <c r="AD28" s="333" t="s">
        <v>703</v>
      </c>
      <c r="AE28" s="334"/>
      <c r="AF28" s="334"/>
      <c r="AG28" s="334"/>
      <c r="AH28" s="335"/>
      <c r="AJ28" s="100"/>
    </row>
    <row r="29" spans="2:48" ht="24.75" customHeight="1" x14ac:dyDescent="0.3">
      <c r="N29" s="131"/>
      <c r="O29" s="128"/>
      <c r="P29" s="336"/>
      <c r="Q29" s="337"/>
      <c r="R29" s="337"/>
      <c r="S29" s="337"/>
      <c r="T29" s="338"/>
      <c r="AD29" s="336"/>
      <c r="AE29" s="337"/>
      <c r="AF29" s="337"/>
      <c r="AG29" s="337"/>
      <c r="AH29" s="338"/>
      <c r="AI29" s="132"/>
    </row>
    <row r="30" spans="2:48" ht="24.75" customHeight="1" x14ac:dyDescent="0.3">
      <c r="B30" s="333" t="s">
        <v>661</v>
      </c>
      <c r="C30" s="334"/>
      <c r="D30" s="334"/>
      <c r="E30" s="334"/>
      <c r="F30" s="335"/>
      <c r="N30" s="131"/>
      <c r="AI30" s="131"/>
      <c r="AR30" s="333" t="s">
        <v>671</v>
      </c>
      <c r="AS30" s="334"/>
      <c r="AT30" s="334"/>
      <c r="AU30" s="334"/>
      <c r="AV30" s="335"/>
    </row>
    <row r="31" spans="2:48" ht="24.75" customHeight="1" x14ac:dyDescent="0.3">
      <c r="B31" s="336"/>
      <c r="C31" s="337"/>
      <c r="D31" s="337"/>
      <c r="E31" s="337"/>
      <c r="F31" s="338"/>
      <c r="G31" s="96"/>
      <c r="N31" s="131"/>
      <c r="AI31" s="131"/>
      <c r="AQ31" s="99"/>
      <c r="AR31" s="336"/>
      <c r="AS31" s="337"/>
      <c r="AT31" s="337"/>
      <c r="AU31" s="337"/>
      <c r="AV31" s="338"/>
    </row>
    <row r="32" spans="2:48" ht="24.75" customHeight="1" x14ac:dyDescent="0.3">
      <c r="G32" s="97"/>
      <c r="I32" s="333" t="s">
        <v>663</v>
      </c>
      <c r="J32" s="334"/>
      <c r="K32" s="334"/>
      <c r="L32" s="334"/>
      <c r="M32" s="335"/>
      <c r="N32" s="133"/>
      <c r="T32" s="42" t="s">
        <v>100</v>
      </c>
      <c r="W32" s="333" t="s">
        <v>616</v>
      </c>
      <c r="X32" s="334"/>
      <c r="Y32" s="334"/>
      <c r="Z32" s="334"/>
      <c r="AA32" s="335"/>
      <c r="AI32" s="131"/>
      <c r="AK32" s="333" t="s">
        <v>671</v>
      </c>
      <c r="AL32" s="334"/>
      <c r="AM32" s="334"/>
      <c r="AN32" s="334"/>
      <c r="AO32" s="335"/>
      <c r="AQ32" s="100"/>
    </row>
    <row r="33" spans="2:48" ht="24.75" customHeight="1" x14ac:dyDescent="0.3">
      <c r="G33" s="131"/>
      <c r="H33" s="128"/>
      <c r="I33" s="336"/>
      <c r="J33" s="337"/>
      <c r="K33" s="337"/>
      <c r="L33" s="337"/>
      <c r="M33" s="338"/>
      <c r="W33" s="336"/>
      <c r="X33" s="337"/>
      <c r="Y33" s="337"/>
      <c r="Z33" s="337"/>
      <c r="AA33" s="338"/>
      <c r="AJ33" s="128"/>
      <c r="AK33" s="336"/>
      <c r="AL33" s="337"/>
      <c r="AM33" s="337"/>
      <c r="AN33" s="337"/>
      <c r="AO33" s="338"/>
      <c r="AP33" s="132"/>
    </row>
    <row r="34" spans="2:48" ht="24.75" customHeight="1" x14ac:dyDescent="0.3">
      <c r="B34" s="333" t="s">
        <v>662</v>
      </c>
      <c r="C34" s="334"/>
      <c r="D34" s="334"/>
      <c r="E34" s="334"/>
      <c r="F34" s="335"/>
      <c r="G34" s="133"/>
      <c r="W34" s="333" t="s">
        <v>622</v>
      </c>
      <c r="X34" s="334"/>
      <c r="Y34" s="334"/>
      <c r="Z34" s="334"/>
      <c r="AA34" s="335"/>
      <c r="AP34" s="131"/>
      <c r="AR34" s="333" t="s">
        <v>672</v>
      </c>
      <c r="AS34" s="334"/>
      <c r="AT34" s="334"/>
      <c r="AU34" s="334"/>
      <c r="AV34" s="335"/>
    </row>
    <row r="35" spans="2:48" ht="24.75" customHeight="1" x14ac:dyDescent="0.3">
      <c r="B35" s="336"/>
      <c r="C35" s="337"/>
      <c r="D35" s="337"/>
      <c r="E35" s="337"/>
      <c r="F35" s="338"/>
      <c r="W35" s="336"/>
      <c r="X35" s="337"/>
      <c r="Y35" s="337"/>
      <c r="Z35" s="337"/>
      <c r="AA35" s="338"/>
      <c r="AQ35" s="128"/>
      <c r="AR35" s="336"/>
      <c r="AS35" s="337"/>
      <c r="AT35" s="337"/>
      <c r="AU35" s="337"/>
      <c r="AV35" s="338"/>
    </row>
  </sheetData>
  <mergeCells count="39">
    <mergeCell ref="B34:F35"/>
    <mergeCell ref="AR34:AV35"/>
    <mergeCell ref="B30:F31"/>
    <mergeCell ref="AR30:AV31"/>
    <mergeCell ref="I32:M33"/>
    <mergeCell ref="AK32:AO33"/>
    <mergeCell ref="W32:AA33"/>
    <mergeCell ref="W34:AA35"/>
    <mergeCell ref="P28:T29"/>
    <mergeCell ref="AD28:AH29"/>
    <mergeCell ref="I24:M25"/>
    <mergeCell ref="AK24:AO25"/>
    <mergeCell ref="B26:F27"/>
    <mergeCell ref="AR26:AV27"/>
    <mergeCell ref="B22:F23"/>
    <mergeCell ref="AR22:AV23"/>
    <mergeCell ref="B18:F19"/>
    <mergeCell ref="AR18:AV19"/>
    <mergeCell ref="W22:AA23"/>
    <mergeCell ref="B14:F15"/>
    <mergeCell ref="AR14:AV15"/>
    <mergeCell ref="I16:M17"/>
    <mergeCell ref="AK16:AO17"/>
    <mergeCell ref="P12:T13"/>
    <mergeCell ref="AD12:AH13"/>
    <mergeCell ref="I8:M9"/>
    <mergeCell ref="AK8:AO9"/>
    <mergeCell ref="B10:F11"/>
    <mergeCell ref="AR10:AV11"/>
    <mergeCell ref="T7:AC9"/>
    <mergeCell ref="AK2:AO2"/>
    <mergeCell ref="AR2:AV2"/>
    <mergeCell ref="B6:F7"/>
    <mergeCell ref="AR6:AV7"/>
    <mergeCell ref="B2:F2"/>
    <mergeCell ref="I2:M2"/>
    <mergeCell ref="P2:T2"/>
    <mergeCell ref="W2:AA2"/>
    <mergeCell ref="AD2:AH2"/>
  </mergeCells>
  <phoneticPr fontId="1" type="noConversion"/>
  <conditionalFormatting sqref="B6:AV35">
    <cfRule type="containsText" dxfId="15" priority="1" operator="containsText" text="[2]">
      <formula>NOT(ISERROR(SEARCH("[2]",B6)))</formula>
    </cfRule>
    <cfRule type="containsText" dxfId="14" priority="2" operator="containsText" text="[1]">
      <formula>NOT(ISERROR(SEARCH("[1]",B6)))</formula>
    </cfRule>
    <cfRule type="containsText" dxfId="13" priority="4" operator="containsText" text="2위">
      <formula>NOT(ISERROR(SEARCH("2위",B6)))</formula>
    </cfRule>
    <cfRule type="containsText" dxfId="12" priority="5" operator="containsText" text="추첨">
      <formula>NOT(ISERROR(SEARCH("추첨",B6)))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8393-6DB6-4654-9935-F0E071AFBB34}">
  <sheetPr>
    <pageSetUpPr fitToPage="1"/>
  </sheetPr>
  <dimension ref="B2:AV35"/>
  <sheetViews>
    <sheetView showGridLines="0" zoomScale="55" zoomScaleNormal="55" workbookViewId="0">
      <selection activeCell="Q6" sqref="Q6"/>
    </sheetView>
  </sheetViews>
  <sheetFormatPr defaultColWidth="3.75" defaultRowHeight="24.75" customHeight="1" x14ac:dyDescent="0.3"/>
  <cols>
    <col min="1" max="16384" width="3.75" style="42"/>
  </cols>
  <sheetData>
    <row r="2" spans="2:48" ht="24.75" customHeight="1" x14ac:dyDescent="0.3">
      <c r="B2" s="332" t="s">
        <v>599</v>
      </c>
      <c r="C2" s="332"/>
      <c r="D2" s="332"/>
      <c r="E2" s="332"/>
      <c r="F2" s="332"/>
      <c r="I2" s="332" t="s">
        <v>87</v>
      </c>
      <c r="J2" s="332"/>
      <c r="K2" s="332"/>
      <c r="L2" s="332"/>
      <c r="M2" s="332"/>
      <c r="P2" s="332" t="s">
        <v>88</v>
      </c>
      <c r="Q2" s="332"/>
      <c r="R2" s="332"/>
      <c r="S2" s="332"/>
      <c r="T2" s="332"/>
      <c r="W2" s="332" t="s">
        <v>89</v>
      </c>
      <c r="X2" s="332"/>
      <c r="Y2" s="332"/>
      <c r="Z2" s="332"/>
      <c r="AA2" s="332"/>
      <c r="AD2" s="332" t="s">
        <v>88</v>
      </c>
      <c r="AE2" s="332"/>
      <c r="AF2" s="332"/>
      <c r="AG2" s="332"/>
      <c r="AH2" s="332"/>
      <c r="AK2" s="332" t="s">
        <v>87</v>
      </c>
      <c r="AL2" s="332"/>
      <c r="AM2" s="332"/>
      <c r="AN2" s="332"/>
      <c r="AO2" s="332"/>
      <c r="AR2" s="332" t="s">
        <v>599</v>
      </c>
      <c r="AS2" s="332"/>
      <c r="AT2" s="332"/>
      <c r="AU2" s="332"/>
      <c r="AV2" s="332"/>
    </row>
    <row r="6" spans="2:48" ht="24.75" customHeight="1" x14ac:dyDescent="0.3">
      <c r="B6" s="333"/>
      <c r="C6" s="334"/>
      <c r="D6" s="334"/>
      <c r="E6" s="334"/>
      <c r="F6" s="335"/>
      <c r="AR6" s="333"/>
      <c r="AS6" s="334"/>
      <c r="AT6" s="334"/>
      <c r="AU6" s="334"/>
      <c r="AV6" s="335"/>
    </row>
    <row r="7" spans="2:48" ht="24.75" customHeight="1" x14ac:dyDescent="0.3">
      <c r="B7" s="336"/>
      <c r="C7" s="337"/>
      <c r="D7" s="337"/>
      <c r="E7" s="337"/>
      <c r="F7" s="338"/>
      <c r="G7" s="96"/>
      <c r="T7" s="340" t="s">
        <v>119</v>
      </c>
      <c r="U7" s="340"/>
      <c r="V7" s="340"/>
      <c r="W7" s="340"/>
      <c r="X7" s="340"/>
      <c r="Y7" s="340"/>
      <c r="Z7" s="340"/>
      <c r="AA7" s="340"/>
      <c r="AB7" s="340"/>
      <c r="AC7" s="340"/>
      <c r="AQ7" s="99"/>
      <c r="AR7" s="336"/>
      <c r="AS7" s="337"/>
      <c r="AT7" s="337"/>
      <c r="AU7" s="337"/>
      <c r="AV7" s="338"/>
    </row>
    <row r="8" spans="2:48" ht="24.75" customHeight="1" x14ac:dyDescent="0.3">
      <c r="G8" s="97"/>
      <c r="I8" s="333" t="s">
        <v>673</v>
      </c>
      <c r="J8" s="334"/>
      <c r="K8" s="334"/>
      <c r="L8" s="334"/>
      <c r="M8" s="335"/>
      <c r="T8" s="340"/>
      <c r="U8" s="340"/>
      <c r="V8" s="340"/>
      <c r="W8" s="340"/>
      <c r="X8" s="340"/>
      <c r="Y8" s="340"/>
      <c r="Z8" s="340"/>
      <c r="AA8" s="340"/>
      <c r="AB8" s="340"/>
      <c r="AC8" s="340"/>
      <c r="AK8" s="333" t="s">
        <v>681</v>
      </c>
      <c r="AL8" s="334"/>
      <c r="AM8" s="334"/>
      <c r="AN8" s="334"/>
      <c r="AO8" s="335"/>
      <c r="AQ8" s="100"/>
    </row>
    <row r="9" spans="2:48" ht="24.75" customHeight="1" x14ac:dyDescent="0.3">
      <c r="G9" s="97"/>
      <c r="H9" s="99"/>
      <c r="I9" s="336"/>
      <c r="J9" s="337"/>
      <c r="K9" s="337"/>
      <c r="L9" s="337"/>
      <c r="M9" s="338"/>
      <c r="N9" s="13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J9" s="99"/>
      <c r="AK9" s="336"/>
      <c r="AL9" s="337"/>
      <c r="AM9" s="337"/>
      <c r="AN9" s="337"/>
      <c r="AO9" s="338"/>
      <c r="AP9" s="99"/>
      <c r="AQ9" s="100"/>
    </row>
    <row r="10" spans="2:48" ht="24.75" customHeight="1" x14ac:dyDescent="0.3">
      <c r="B10" s="333"/>
      <c r="C10" s="334"/>
      <c r="D10" s="334"/>
      <c r="E10" s="334"/>
      <c r="F10" s="335"/>
      <c r="G10" s="98"/>
      <c r="N10" s="131"/>
      <c r="AJ10" s="100"/>
      <c r="AQ10" s="101"/>
      <c r="AR10" s="333"/>
      <c r="AS10" s="334"/>
      <c r="AT10" s="334"/>
      <c r="AU10" s="334"/>
      <c r="AV10" s="335"/>
    </row>
    <row r="11" spans="2:48" ht="24.75" customHeight="1" x14ac:dyDescent="0.3">
      <c r="B11" s="336"/>
      <c r="C11" s="337"/>
      <c r="D11" s="337"/>
      <c r="E11" s="337"/>
      <c r="F11" s="338"/>
      <c r="N11" s="131"/>
      <c r="AJ11" s="100"/>
      <c r="AR11" s="336"/>
      <c r="AS11" s="337"/>
      <c r="AT11" s="337"/>
      <c r="AU11" s="337"/>
      <c r="AV11" s="338"/>
    </row>
    <row r="12" spans="2:48" ht="24.75" customHeight="1" x14ac:dyDescent="0.3">
      <c r="N12" s="131"/>
      <c r="P12" s="333" t="s">
        <v>673</v>
      </c>
      <c r="Q12" s="334"/>
      <c r="R12" s="334"/>
      <c r="S12" s="334"/>
      <c r="T12" s="335"/>
      <c r="AD12" s="333" t="s">
        <v>709</v>
      </c>
      <c r="AE12" s="334"/>
      <c r="AF12" s="334"/>
      <c r="AG12" s="334"/>
      <c r="AH12" s="335"/>
      <c r="AJ12" s="100"/>
    </row>
    <row r="13" spans="2:48" ht="24.75" customHeight="1" x14ac:dyDescent="0.3">
      <c r="N13" s="97"/>
      <c r="O13" s="129"/>
      <c r="P13" s="336"/>
      <c r="Q13" s="337"/>
      <c r="R13" s="337"/>
      <c r="S13" s="337"/>
      <c r="T13" s="338"/>
      <c r="U13" s="96"/>
      <c r="AB13" s="97"/>
      <c r="AC13" s="128"/>
      <c r="AD13" s="336"/>
      <c r="AE13" s="337"/>
      <c r="AF13" s="337"/>
      <c r="AG13" s="337"/>
      <c r="AH13" s="338"/>
      <c r="AI13" s="132"/>
    </row>
    <row r="14" spans="2:48" ht="24.75" customHeight="1" x14ac:dyDescent="0.3">
      <c r="B14" s="333" t="s">
        <v>674</v>
      </c>
      <c r="C14" s="334"/>
      <c r="D14" s="334"/>
      <c r="E14" s="334"/>
      <c r="F14" s="335"/>
      <c r="N14" s="97"/>
      <c r="U14" s="97"/>
      <c r="AB14" s="97"/>
      <c r="AI14" s="131"/>
      <c r="AR14" s="333" t="s">
        <v>683</v>
      </c>
      <c r="AS14" s="334"/>
      <c r="AT14" s="334"/>
      <c r="AU14" s="334"/>
      <c r="AV14" s="335"/>
    </row>
    <row r="15" spans="2:48" ht="24.75" customHeight="1" x14ac:dyDescent="0.3">
      <c r="B15" s="336"/>
      <c r="C15" s="337"/>
      <c r="D15" s="337"/>
      <c r="E15" s="337"/>
      <c r="F15" s="338"/>
      <c r="G15" s="130"/>
      <c r="N15" s="97"/>
      <c r="U15" s="97"/>
      <c r="AB15" s="97"/>
      <c r="AI15" s="131"/>
      <c r="AP15" s="131"/>
      <c r="AQ15" s="128"/>
      <c r="AR15" s="336"/>
      <c r="AS15" s="337"/>
      <c r="AT15" s="337"/>
      <c r="AU15" s="337"/>
      <c r="AV15" s="338"/>
    </row>
    <row r="16" spans="2:48" ht="24.75" customHeight="1" x14ac:dyDescent="0.3">
      <c r="G16" s="131"/>
      <c r="I16" s="333" t="s">
        <v>675</v>
      </c>
      <c r="J16" s="334"/>
      <c r="K16" s="334"/>
      <c r="L16" s="334"/>
      <c r="M16" s="335"/>
      <c r="N16" s="98"/>
      <c r="U16" s="97"/>
      <c r="AB16" s="97"/>
      <c r="AI16" s="131"/>
      <c r="AK16" s="333" t="s">
        <v>682</v>
      </c>
      <c r="AL16" s="334"/>
      <c r="AM16" s="334"/>
      <c r="AN16" s="334"/>
      <c r="AO16" s="335"/>
      <c r="AP16" s="133"/>
    </row>
    <row r="17" spans="2:48" ht="24.75" customHeight="1" x14ac:dyDescent="0.3">
      <c r="G17" s="97"/>
      <c r="H17" s="129"/>
      <c r="I17" s="336"/>
      <c r="J17" s="337"/>
      <c r="K17" s="337"/>
      <c r="L17" s="337"/>
      <c r="M17" s="338"/>
      <c r="U17" s="97"/>
      <c r="AB17" s="97"/>
      <c r="AJ17" s="128"/>
      <c r="AK17" s="336"/>
      <c r="AL17" s="337"/>
      <c r="AM17" s="337"/>
      <c r="AN17" s="337"/>
      <c r="AO17" s="338"/>
      <c r="AP17" s="100"/>
      <c r="AQ17" s="100"/>
      <c r="AT17" s="120"/>
    </row>
    <row r="18" spans="2:48" ht="24.75" customHeight="1" x14ac:dyDescent="0.3">
      <c r="B18" s="333" t="s">
        <v>676</v>
      </c>
      <c r="C18" s="334"/>
      <c r="D18" s="334"/>
      <c r="E18" s="334"/>
      <c r="F18" s="335"/>
      <c r="G18" s="98"/>
      <c r="U18" s="97"/>
      <c r="AB18" s="97"/>
      <c r="AQ18" s="101"/>
      <c r="AR18" s="333" t="s">
        <v>684</v>
      </c>
      <c r="AS18" s="334"/>
      <c r="AT18" s="334"/>
      <c r="AU18" s="334"/>
      <c r="AV18" s="335"/>
    </row>
    <row r="19" spans="2:48" ht="24.75" customHeight="1" x14ac:dyDescent="0.3">
      <c r="B19" s="336"/>
      <c r="C19" s="337"/>
      <c r="D19" s="337"/>
      <c r="E19" s="337"/>
      <c r="F19" s="338"/>
      <c r="U19" s="97"/>
      <c r="AB19" s="97"/>
      <c r="AR19" s="336"/>
      <c r="AS19" s="337"/>
      <c r="AT19" s="337"/>
      <c r="AU19" s="337"/>
      <c r="AV19" s="338"/>
    </row>
    <row r="20" spans="2:48" ht="24.75" customHeight="1" x14ac:dyDescent="0.3">
      <c r="U20" s="97"/>
      <c r="AB20" s="98"/>
    </row>
    <row r="21" spans="2:48" ht="24.75" customHeight="1" x14ac:dyDescent="0.3">
      <c r="U21" s="131"/>
      <c r="V21" s="95"/>
      <c r="W21" s="95"/>
      <c r="X21" s="95"/>
      <c r="Y21" s="95"/>
      <c r="Z21" s="95"/>
      <c r="AA21" s="95"/>
      <c r="AB21" s="95"/>
      <c r="AC21" s="100"/>
    </row>
    <row r="22" spans="2:48" ht="24.75" customHeight="1" x14ac:dyDescent="0.3">
      <c r="B22" s="333"/>
      <c r="C22" s="334"/>
      <c r="D22" s="334"/>
      <c r="E22" s="334"/>
      <c r="F22" s="335"/>
      <c r="U22" s="131"/>
      <c r="W22" s="333" t="s">
        <v>728</v>
      </c>
      <c r="X22" s="334"/>
      <c r="Y22" s="334"/>
      <c r="Z22" s="334"/>
      <c r="AA22" s="335"/>
      <c r="AC22" s="100"/>
      <c r="AR22" s="333"/>
      <c r="AS22" s="334"/>
      <c r="AT22" s="334"/>
      <c r="AU22" s="334"/>
      <c r="AV22" s="335"/>
    </row>
    <row r="23" spans="2:48" ht="24.75" customHeight="1" x14ac:dyDescent="0.3">
      <c r="B23" s="336"/>
      <c r="C23" s="337"/>
      <c r="D23" s="337"/>
      <c r="E23" s="337"/>
      <c r="F23" s="338"/>
      <c r="G23" s="96"/>
      <c r="U23" s="131"/>
      <c r="W23" s="336"/>
      <c r="X23" s="337"/>
      <c r="Y23" s="337"/>
      <c r="Z23" s="337"/>
      <c r="AA23" s="338"/>
      <c r="AC23" s="100"/>
      <c r="AQ23" s="99"/>
      <c r="AR23" s="336"/>
      <c r="AS23" s="337"/>
      <c r="AT23" s="337"/>
      <c r="AU23" s="337"/>
      <c r="AV23" s="338"/>
    </row>
    <row r="24" spans="2:48" ht="24.75" customHeight="1" x14ac:dyDescent="0.3">
      <c r="G24" s="97"/>
      <c r="I24" s="333" t="s">
        <v>677</v>
      </c>
      <c r="J24" s="334"/>
      <c r="K24" s="334"/>
      <c r="L24" s="334"/>
      <c r="M24" s="335"/>
      <c r="U24" s="131"/>
      <c r="AC24" s="100"/>
      <c r="AK24" s="333" t="s">
        <v>728</v>
      </c>
      <c r="AL24" s="334"/>
      <c r="AM24" s="334"/>
      <c r="AN24" s="334"/>
      <c r="AO24" s="335"/>
      <c r="AQ24" s="100"/>
    </row>
    <row r="25" spans="2:48" ht="24.75" customHeight="1" x14ac:dyDescent="0.3">
      <c r="G25" s="131"/>
      <c r="H25" s="128"/>
      <c r="I25" s="336"/>
      <c r="J25" s="337"/>
      <c r="K25" s="337"/>
      <c r="L25" s="337"/>
      <c r="M25" s="338"/>
      <c r="N25" s="96"/>
      <c r="U25" s="131"/>
      <c r="AC25" s="100"/>
      <c r="AJ25" s="99"/>
      <c r="AK25" s="336"/>
      <c r="AL25" s="337"/>
      <c r="AM25" s="337"/>
      <c r="AN25" s="337"/>
      <c r="AO25" s="338"/>
      <c r="AP25" s="132"/>
    </row>
    <row r="26" spans="2:48" ht="24.75" customHeight="1" x14ac:dyDescent="0.3">
      <c r="B26" s="333"/>
      <c r="C26" s="334"/>
      <c r="D26" s="334"/>
      <c r="E26" s="334"/>
      <c r="F26" s="335"/>
      <c r="G26" s="133"/>
      <c r="N26" s="97"/>
      <c r="U26" s="131"/>
      <c r="AC26" s="100"/>
      <c r="AJ26" s="100"/>
      <c r="AP26" s="131"/>
      <c r="AR26" s="333"/>
      <c r="AS26" s="334"/>
      <c r="AT26" s="334"/>
      <c r="AU26" s="334"/>
      <c r="AV26" s="335"/>
    </row>
    <row r="27" spans="2:48" ht="24.75" customHeight="1" x14ac:dyDescent="0.3">
      <c r="B27" s="336"/>
      <c r="C27" s="337"/>
      <c r="D27" s="337"/>
      <c r="E27" s="337"/>
      <c r="F27" s="338"/>
      <c r="N27" s="97"/>
      <c r="U27" s="131"/>
      <c r="AC27" s="100"/>
      <c r="AJ27" s="100"/>
      <c r="AQ27" s="128"/>
      <c r="AR27" s="336"/>
      <c r="AS27" s="337"/>
      <c r="AT27" s="337"/>
      <c r="AU27" s="337"/>
      <c r="AV27" s="338"/>
    </row>
    <row r="28" spans="2:48" ht="24.75" customHeight="1" x14ac:dyDescent="0.3">
      <c r="N28" s="97"/>
      <c r="P28" s="333" t="s">
        <v>714</v>
      </c>
      <c r="Q28" s="334"/>
      <c r="R28" s="334"/>
      <c r="S28" s="334"/>
      <c r="T28" s="335"/>
      <c r="U28" s="133"/>
      <c r="AC28" s="101"/>
      <c r="AD28" s="333" t="s">
        <v>728</v>
      </c>
      <c r="AE28" s="334"/>
      <c r="AF28" s="334"/>
      <c r="AG28" s="334"/>
      <c r="AH28" s="335"/>
      <c r="AJ28" s="100"/>
    </row>
    <row r="29" spans="2:48" ht="24.75" customHeight="1" x14ac:dyDescent="0.3">
      <c r="N29" s="131"/>
      <c r="O29" s="128"/>
      <c r="P29" s="336"/>
      <c r="Q29" s="337"/>
      <c r="R29" s="337"/>
      <c r="S29" s="337"/>
      <c r="T29" s="338"/>
      <c r="AD29" s="336"/>
      <c r="AE29" s="337"/>
      <c r="AF29" s="337"/>
      <c r="AG29" s="337"/>
      <c r="AH29" s="338"/>
      <c r="AI29" s="132"/>
    </row>
    <row r="30" spans="2:48" ht="24.75" customHeight="1" x14ac:dyDescent="0.3">
      <c r="B30" s="333" t="s">
        <v>678</v>
      </c>
      <c r="C30" s="334"/>
      <c r="D30" s="334"/>
      <c r="E30" s="334"/>
      <c r="F30" s="335"/>
      <c r="N30" s="131"/>
      <c r="AI30" s="131"/>
      <c r="AR30" s="333" t="s">
        <v>685</v>
      </c>
      <c r="AS30" s="334"/>
      <c r="AT30" s="334"/>
      <c r="AU30" s="334"/>
      <c r="AV30" s="335"/>
    </row>
    <row r="31" spans="2:48" ht="24.75" customHeight="1" x14ac:dyDescent="0.3">
      <c r="B31" s="336"/>
      <c r="C31" s="337"/>
      <c r="D31" s="337"/>
      <c r="E31" s="337"/>
      <c r="F31" s="338"/>
      <c r="G31" s="96"/>
      <c r="N31" s="131"/>
      <c r="AI31" s="131"/>
      <c r="AQ31" s="99"/>
      <c r="AR31" s="336"/>
      <c r="AS31" s="337"/>
      <c r="AT31" s="337"/>
      <c r="AU31" s="337"/>
      <c r="AV31" s="338"/>
    </row>
    <row r="32" spans="2:48" ht="24.75" customHeight="1" x14ac:dyDescent="0.3">
      <c r="G32" s="97"/>
      <c r="I32" s="333" t="s">
        <v>680</v>
      </c>
      <c r="J32" s="334"/>
      <c r="K32" s="334"/>
      <c r="L32" s="334"/>
      <c r="M32" s="335"/>
      <c r="N32" s="133"/>
      <c r="T32" s="42" t="s">
        <v>100</v>
      </c>
      <c r="W32" s="333" t="s">
        <v>620</v>
      </c>
      <c r="X32" s="334"/>
      <c r="Y32" s="334"/>
      <c r="Z32" s="334"/>
      <c r="AA32" s="335"/>
      <c r="AI32" s="131"/>
      <c r="AK32" s="333" t="s">
        <v>687</v>
      </c>
      <c r="AL32" s="334"/>
      <c r="AM32" s="334"/>
      <c r="AN32" s="334"/>
      <c r="AO32" s="335"/>
      <c r="AQ32" s="100"/>
    </row>
    <row r="33" spans="2:48" ht="24.75" customHeight="1" x14ac:dyDescent="0.3">
      <c r="G33" s="131"/>
      <c r="H33" s="128"/>
      <c r="I33" s="336"/>
      <c r="J33" s="337"/>
      <c r="K33" s="337"/>
      <c r="L33" s="337"/>
      <c r="M33" s="338"/>
      <c r="W33" s="336"/>
      <c r="X33" s="337"/>
      <c r="Y33" s="337"/>
      <c r="Z33" s="337"/>
      <c r="AA33" s="338"/>
      <c r="AJ33" s="128"/>
      <c r="AK33" s="336"/>
      <c r="AL33" s="337"/>
      <c r="AM33" s="337"/>
      <c r="AN33" s="337"/>
      <c r="AO33" s="338"/>
      <c r="AP33" s="132"/>
    </row>
    <row r="34" spans="2:48" ht="24.75" customHeight="1" x14ac:dyDescent="0.3">
      <c r="B34" s="333" t="s">
        <v>679</v>
      </c>
      <c r="C34" s="334"/>
      <c r="D34" s="334"/>
      <c r="E34" s="334"/>
      <c r="F34" s="335"/>
      <c r="G34" s="133"/>
      <c r="W34" s="333" t="s">
        <v>619</v>
      </c>
      <c r="X34" s="334"/>
      <c r="Y34" s="334"/>
      <c r="Z34" s="334"/>
      <c r="AA34" s="335"/>
      <c r="AP34" s="131"/>
      <c r="AR34" s="333" t="s">
        <v>686</v>
      </c>
      <c r="AS34" s="334"/>
      <c r="AT34" s="334"/>
      <c r="AU34" s="334"/>
      <c r="AV34" s="335"/>
    </row>
    <row r="35" spans="2:48" ht="24.75" customHeight="1" x14ac:dyDescent="0.3">
      <c r="B35" s="336"/>
      <c r="C35" s="337"/>
      <c r="D35" s="337"/>
      <c r="E35" s="337"/>
      <c r="F35" s="338"/>
      <c r="W35" s="336"/>
      <c r="X35" s="337"/>
      <c r="Y35" s="337"/>
      <c r="Z35" s="337"/>
      <c r="AA35" s="338"/>
      <c r="AQ35" s="128"/>
      <c r="AR35" s="336"/>
      <c r="AS35" s="337"/>
      <c r="AT35" s="337"/>
      <c r="AU35" s="337"/>
      <c r="AV35" s="338"/>
    </row>
  </sheetData>
  <mergeCells count="39"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  <mergeCell ref="B10:F11"/>
    <mergeCell ref="AR10:AV11"/>
    <mergeCell ref="P12:T13"/>
    <mergeCell ref="AD12:AH13"/>
    <mergeCell ref="B14:F15"/>
    <mergeCell ref="AR14:AV15"/>
    <mergeCell ref="I16:M17"/>
    <mergeCell ref="AK16:AO17"/>
    <mergeCell ref="B18:F19"/>
    <mergeCell ref="AR18:AV19"/>
    <mergeCell ref="B22:F23"/>
    <mergeCell ref="W22:AA23"/>
    <mergeCell ref="AR22:AV23"/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</mergeCells>
  <phoneticPr fontId="1" type="noConversion"/>
  <conditionalFormatting sqref="B6:AV35">
    <cfRule type="containsText" dxfId="11" priority="1" operator="containsText" text="[2]">
      <formula>NOT(ISERROR(SEARCH("[2]",B6)))</formula>
    </cfRule>
    <cfRule type="containsText" dxfId="10" priority="2" operator="containsText" text="[1]">
      <formula>NOT(ISERROR(SEARCH("[1]",B6)))</formula>
    </cfRule>
    <cfRule type="containsText" dxfId="9" priority="4" operator="containsText" text="2위">
      <formula>NOT(ISERROR(SEARCH("2위",B6)))</formula>
    </cfRule>
    <cfRule type="containsText" dxfId="8" priority="5" operator="containsText" text="추첨">
      <formula>NOT(ISERROR(SEARCH("추첨",B6)))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F36AA-C35A-46BE-A950-17BC7FDEFA86}">
  <sheetPr>
    <pageSetUpPr fitToPage="1"/>
  </sheetPr>
  <dimension ref="B2:AV35"/>
  <sheetViews>
    <sheetView showGridLines="0" zoomScale="55" zoomScaleNormal="55" workbookViewId="0">
      <selection activeCell="AR34" sqref="B1:AV35"/>
    </sheetView>
  </sheetViews>
  <sheetFormatPr defaultColWidth="3.75" defaultRowHeight="24.75" customHeight="1" x14ac:dyDescent="0.3"/>
  <cols>
    <col min="1" max="16384" width="3.75" style="42"/>
  </cols>
  <sheetData>
    <row r="2" spans="2:48" ht="24.75" customHeight="1" x14ac:dyDescent="0.3">
      <c r="B2" s="332" t="s">
        <v>599</v>
      </c>
      <c r="C2" s="332"/>
      <c r="D2" s="332"/>
      <c r="E2" s="332"/>
      <c r="F2" s="332"/>
      <c r="I2" s="332" t="s">
        <v>87</v>
      </c>
      <c r="J2" s="332"/>
      <c r="K2" s="332"/>
      <c r="L2" s="332"/>
      <c r="M2" s="332"/>
      <c r="P2" s="332" t="s">
        <v>88</v>
      </c>
      <c r="Q2" s="332"/>
      <c r="R2" s="332"/>
      <c r="S2" s="332"/>
      <c r="T2" s="332"/>
      <c r="W2" s="332" t="s">
        <v>89</v>
      </c>
      <c r="X2" s="332"/>
      <c r="Y2" s="332"/>
      <c r="Z2" s="332"/>
      <c r="AA2" s="332"/>
      <c r="AD2" s="332" t="s">
        <v>88</v>
      </c>
      <c r="AE2" s="332"/>
      <c r="AF2" s="332"/>
      <c r="AG2" s="332"/>
      <c r="AH2" s="332"/>
      <c r="AK2" s="332" t="s">
        <v>87</v>
      </c>
      <c r="AL2" s="332"/>
      <c r="AM2" s="332"/>
      <c r="AN2" s="332"/>
      <c r="AO2" s="332"/>
      <c r="AR2" s="332" t="s">
        <v>599</v>
      </c>
      <c r="AS2" s="332"/>
      <c r="AT2" s="332"/>
      <c r="AU2" s="332"/>
      <c r="AV2" s="332"/>
    </row>
    <row r="6" spans="2:48" ht="24.75" customHeight="1" x14ac:dyDescent="0.3">
      <c r="B6" s="333"/>
      <c r="C6" s="334"/>
      <c r="D6" s="334"/>
      <c r="E6" s="334"/>
      <c r="F6" s="335"/>
      <c r="AR6" s="333"/>
      <c r="AS6" s="334"/>
      <c r="AT6" s="334"/>
      <c r="AU6" s="334"/>
      <c r="AV6" s="335"/>
    </row>
    <row r="7" spans="2:48" ht="24.75" customHeight="1" x14ac:dyDescent="0.3">
      <c r="B7" s="336"/>
      <c r="C7" s="337"/>
      <c r="D7" s="337"/>
      <c r="E7" s="337"/>
      <c r="F7" s="338"/>
      <c r="G7" s="96"/>
      <c r="T7" s="341" t="s">
        <v>194</v>
      </c>
      <c r="U7" s="341"/>
      <c r="V7" s="341"/>
      <c r="W7" s="341"/>
      <c r="X7" s="341"/>
      <c r="Y7" s="341"/>
      <c r="Z7" s="341"/>
      <c r="AA7" s="341"/>
      <c r="AB7" s="341"/>
      <c r="AC7" s="341"/>
      <c r="AQ7" s="99"/>
      <c r="AR7" s="336"/>
      <c r="AS7" s="337"/>
      <c r="AT7" s="337"/>
      <c r="AU7" s="337"/>
      <c r="AV7" s="338"/>
    </row>
    <row r="8" spans="2:48" ht="24.75" customHeight="1" x14ac:dyDescent="0.3">
      <c r="G8" s="97"/>
      <c r="I8" s="333" t="s">
        <v>725</v>
      </c>
      <c r="J8" s="334"/>
      <c r="K8" s="334"/>
      <c r="L8" s="334"/>
      <c r="M8" s="335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K8" s="333" t="s">
        <v>694</v>
      </c>
      <c r="AL8" s="334"/>
      <c r="AM8" s="334"/>
      <c r="AN8" s="334"/>
      <c r="AO8" s="335"/>
      <c r="AQ8" s="100"/>
    </row>
    <row r="9" spans="2:48" ht="24.75" customHeight="1" x14ac:dyDescent="0.3">
      <c r="G9" s="97"/>
      <c r="H9" s="99"/>
      <c r="I9" s="336"/>
      <c r="J9" s="337"/>
      <c r="K9" s="337"/>
      <c r="L9" s="337"/>
      <c r="M9" s="338"/>
      <c r="N9" s="130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J9" s="99"/>
      <c r="AK9" s="336"/>
      <c r="AL9" s="337"/>
      <c r="AM9" s="337"/>
      <c r="AN9" s="337"/>
      <c r="AO9" s="338"/>
      <c r="AP9" s="99"/>
      <c r="AQ9" s="100"/>
    </row>
    <row r="10" spans="2:48" ht="24.75" customHeight="1" x14ac:dyDescent="0.3">
      <c r="B10" s="333"/>
      <c r="C10" s="334"/>
      <c r="D10" s="334"/>
      <c r="E10" s="334"/>
      <c r="F10" s="335"/>
      <c r="G10" s="98"/>
      <c r="N10" s="131"/>
      <c r="AJ10" s="100"/>
      <c r="AQ10" s="101"/>
      <c r="AR10" s="333"/>
      <c r="AS10" s="334"/>
      <c r="AT10" s="334"/>
      <c r="AU10" s="334"/>
      <c r="AV10" s="335"/>
    </row>
    <row r="11" spans="2:48" ht="24.75" customHeight="1" x14ac:dyDescent="0.3">
      <c r="B11" s="336"/>
      <c r="C11" s="337"/>
      <c r="D11" s="337"/>
      <c r="E11" s="337"/>
      <c r="F11" s="338"/>
      <c r="N11" s="131"/>
      <c r="AJ11" s="100"/>
      <c r="AR11" s="336"/>
      <c r="AS11" s="337"/>
      <c r="AT11" s="337"/>
      <c r="AU11" s="337"/>
      <c r="AV11" s="338"/>
    </row>
    <row r="12" spans="2:48" ht="24.75" customHeight="1" x14ac:dyDescent="0.3">
      <c r="N12" s="131"/>
      <c r="P12" s="333" t="s">
        <v>725</v>
      </c>
      <c r="Q12" s="334"/>
      <c r="R12" s="334"/>
      <c r="S12" s="334"/>
      <c r="T12" s="335"/>
      <c r="AD12" s="333" t="s">
        <v>696</v>
      </c>
      <c r="AE12" s="334"/>
      <c r="AF12" s="334"/>
      <c r="AG12" s="334"/>
      <c r="AH12" s="335"/>
      <c r="AJ12" s="100"/>
    </row>
    <row r="13" spans="2:48" ht="24.75" customHeight="1" x14ac:dyDescent="0.3">
      <c r="N13" s="97"/>
      <c r="O13" s="129"/>
      <c r="P13" s="336"/>
      <c r="Q13" s="337"/>
      <c r="R13" s="337"/>
      <c r="S13" s="337"/>
      <c r="T13" s="338"/>
      <c r="U13" s="96"/>
      <c r="AB13" s="97"/>
      <c r="AC13" s="128"/>
      <c r="AD13" s="336"/>
      <c r="AE13" s="337"/>
      <c r="AF13" s="337"/>
      <c r="AG13" s="337"/>
      <c r="AH13" s="338"/>
      <c r="AI13" s="132"/>
    </row>
    <row r="14" spans="2:48" ht="24.75" customHeight="1" x14ac:dyDescent="0.3">
      <c r="B14" s="333" t="s">
        <v>688</v>
      </c>
      <c r="C14" s="334"/>
      <c r="D14" s="334"/>
      <c r="E14" s="334"/>
      <c r="F14" s="335"/>
      <c r="N14" s="97"/>
      <c r="U14" s="97"/>
      <c r="AB14" s="97"/>
      <c r="AI14" s="131"/>
      <c r="AR14" s="333" t="s">
        <v>695</v>
      </c>
      <c r="AS14" s="334"/>
      <c r="AT14" s="334"/>
      <c r="AU14" s="334"/>
      <c r="AV14" s="335"/>
    </row>
    <row r="15" spans="2:48" ht="24.75" customHeight="1" x14ac:dyDescent="0.3">
      <c r="B15" s="336"/>
      <c r="C15" s="337"/>
      <c r="D15" s="337"/>
      <c r="E15" s="337"/>
      <c r="F15" s="338"/>
      <c r="G15" s="130"/>
      <c r="N15" s="97"/>
      <c r="U15" s="97"/>
      <c r="AB15" s="97"/>
      <c r="AI15" s="131"/>
      <c r="AP15" s="131"/>
      <c r="AQ15" s="128"/>
      <c r="AR15" s="336"/>
      <c r="AS15" s="337"/>
      <c r="AT15" s="337"/>
      <c r="AU15" s="337"/>
      <c r="AV15" s="338"/>
    </row>
    <row r="16" spans="2:48" ht="24.75" customHeight="1" x14ac:dyDescent="0.3">
      <c r="G16" s="131"/>
      <c r="I16" s="333" t="s">
        <v>690</v>
      </c>
      <c r="J16" s="334"/>
      <c r="K16" s="334"/>
      <c r="L16" s="334"/>
      <c r="M16" s="335"/>
      <c r="N16" s="98"/>
      <c r="U16" s="97"/>
      <c r="AB16" s="97"/>
      <c r="AI16" s="131"/>
      <c r="AK16" s="333" t="s">
        <v>696</v>
      </c>
      <c r="AL16" s="334"/>
      <c r="AM16" s="334"/>
      <c r="AN16" s="334"/>
      <c r="AO16" s="335"/>
      <c r="AP16" s="133"/>
    </row>
    <row r="17" spans="2:48" ht="24.75" customHeight="1" x14ac:dyDescent="0.3">
      <c r="G17" s="97"/>
      <c r="H17" s="129"/>
      <c r="I17" s="336"/>
      <c r="J17" s="337"/>
      <c r="K17" s="337"/>
      <c r="L17" s="337"/>
      <c r="M17" s="338"/>
      <c r="U17" s="97"/>
      <c r="AB17" s="97"/>
      <c r="AJ17" s="128"/>
      <c r="AK17" s="336"/>
      <c r="AL17" s="337"/>
      <c r="AM17" s="337"/>
      <c r="AN17" s="337"/>
      <c r="AO17" s="338"/>
      <c r="AP17" s="100"/>
      <c r="AQ17" s="100"/>
      <c r="AT17" s="120"/>
    </row>
    <row r="18" spans="2:48" ht="24.75" customHeight="1" x14ac:dyDescent="0.3">
      <c r="B18" s="333" t="s">
        <v>689</v>
      </c>
      <c r="C18" s="334"/>
      <c r="D18" s="334"/>
      <c r="E18" s="334"/>
      <c r="F18" s="335"/>
      <c r="G18" s="98"/>
      <c r="U18" s="97"/>
      <c r="AB18" s="97"/>
      <c r="AQ18" s="101"/>
      <c r="AR18" s="333" t="s">
        <v>696</v>
      </c>
      <c r="AS18" s="334"/>
      <c r="AT18" s="334"/>
      <c r="AU18" s="334"/>
      <c r="AV18" s="335"/>
    </row>
    <row r="19" spans="2:48" ht="24.75" customHeight="1" x14ac:dyDescent="0.3">
      <c r="B19" s="336"/>
      <c r="C19" s="337"/>
      <c r="D19" s="337"/>
      <c r="E19" s="337"/>
      <c r="F19" s="338"/>
      <c r="U19" s="97"/>
      <c r="AB19" s="97"/>
      <c r="AR19" s="336"/>
      <c r="AS19" s="337"/>
      <c r="AT19" s="337"/>
      <c r="AU19" s="337"/>
      <c r="AV19" s="338"/>
    </row>
    <row r="20" spans="2:48" ht="24.75" customHeight="1" x14ac:dyDescent="0.3">
      <c r="U20" s="97"/>
      <c r="AB20" s="98"/>
    </row>
    <row r="21" spans="2:48" ht="24.75" customHeight="1" x14ac:dyDescent="0.3">
      <c r="U21" s="131"/>
      <c r="V21" s="95"/>
      <c r="W21" s="95"/>
      <c r="X21" s="95"/>
      <c r="Y21" s="95"/>
      <c r="Z21" s="95"/>
      <c r="AA21" s="95"/>
      <c r="AB21" s="95"/>
      <c r="AC21" s="100"/>
    </row>
    <row r="22" spans="2:48" ht="24.75" customHeight="1" x14ac:dyDescent="0.3">
      <c r="B22" s="333"/>
      <c r="C22" s="334"/>
      <c r="D22" s="334"/>
      <c r="E22" s="334"/>
      <c r="F22" s="335"/>
      <c r="U22" s="131"/>
      <c r="W22" s="333" t="s">
        <v>725</v>
      </c>
      <c r="X22" s="334"/>
      <c r="Y22" s="334"/>
      <c r="Z22" s="334"/>
      <c r="AA22" s="335"/>
      <c r="AC22" s="100"/>
      <c r="AR22" s="333"/>
      <c r="AS22" s="334"/>
      <c r="AT22" s="334"/>
      <c r="AU22" s="334"/>
      <c r="AV22" s="335"/>
    </row>
    <row r="23" spans="2:48" ht="24.75" customHeight="1" x14ac:dyDescent="0.3">
      <c r="B23" s="336"/>
      <c r="C23" s="337"/>
      <c r="D23" s="337"/>
      <c r="E23" s="337"/>
      <c r="F23" s="338"/>
      <c r="G23" s="96"/>
      <c r="U23" s="131"/>
      <c r="W23" s="336"/>
      <c r="X23" s="337"/>
      <c r="Y23" s="337"/>
      <c r="Z23" s="337"/>
      <c r="AA23" s="338"/>
      <c r="AC23" s="100"/>
      <c r="AQ23" s="99"/>
      <c r="AR23" s="336"/>
      <c r="AS23" s="337"/>
      <c r="AT23" s="337"/>
      <c r="AU23" s="337"/>
      <c r="AV23" s="338"/>
    </row>
    <row r="24" spans="2:48" ht="24.75" customHeight="1" x14ac:dyDescent="0.3">
      <c r="G24" s="97"/>
      <c r="I24" s="333" t="s">
        <v>691</v>
      </c>
      <c r="J24" s="334"/>
      <c r="K24" s="334"/>
      <c r="L24" s="334"/>
      <c r="M24" s="335"/>
      <c r="U24" s="131"/>
      <c r="AC24" s="100"/>
      <c r="AK24" s="333" t="s">
        <v>699</v>
      </c>
      <c r="AL24" s="334"/>
      <c r="AM24" s="334"/>
      <c r="AN24" s="334"/>
      <c r="AO24" s="335"/>
      <c r="AQ24" s="100"/>
    </row>
    <row r="25" spans="2:48" ht="24.75" customHeight="1" x14ac:dyDescent="0.3">
      <c r="G25" s="131"/>
      <c r="H25" s="128"/>
      <c r="I25" s="336"/>
      <c r="J25" s="337"/>
      <c r="K25" s="337"/>
      <c r="L25" s="337"/>
      <c r="M25" s="338"/>
      <c r="N25" s="96"/>
      <c r="U25" s="131"/>
      <c r="AC25" s="100"/>
      <c r="AJ25" s="99"/>
      <c r="AK25" s="336"/>
      <c r="AL25" s="337"/>
      <c r="AM25" s="337"/>
      <c r="AN25" s="337"/>
      <c r="AO25" s="338"/>
      <c r="AP25" s="132"/>
    </row>
    <row r="26" spans="2:48" ht="24.75" customHeight="1" x14ac:dyDescent="0.3">
      <c r="B26" s="333"/>
      <c r="C26" s="334"/>
      <c r="D26" s="334"/>
      <c r="E26" s="334"/>
      <c r="F26" s="335"/>
      <c r="G26" s="133"/>
      <c r="N26" s="97"/>
      <c r="U26" s="131"/>
      <c r="AC26" s="100"/>
      <c r="AJ26" s="100"/>
      <c r="AP26" s="131"/>
      <c r="AR26" s="333"/>
      <c r="AS26" s="334"/>
      <c r="AT26" s="334"/>
      <c r="AU26" s="334"/>
      <c r="AV26" s="335"/>
    </row>
    <row r="27" spans="2:48" ht="24.75" customHeight="1" x14ac:dyDescent="0.3">
      <c r="B27" s="336"/>
      <c r="C27" s="337"/>
      <c r="D27" s="337"/>
      <c r="E27" s="337"/>
      <c r="F27" s="338"/>
      <c r="N27" s="97"/>
      <c r="U27" s="131"/>
      <c r="AC27" s="100"/>
      <c r="AJ27" s="100"/>
      <c r="AQ27" s="128"/>
      <c r="AR27" s="336"/>
      <c r="AS27" s="337"/>
      <c r="AT27" s="337"/>
      <c r="AU27" s="337"/>
      <c r="AV27" s="338"/>
    </row>
    <row r="28" spans="2:48" ht="24.75" customHeight="1" x14ac:dyDescent="0.3">
      <c r="N28" s="97"/>
      <c r="P28" s="333" t="s">
        <v>705</v>
      </c>
      <c r="Q28" s="334"/>
      <c r="R28" s="334"/>
      <c r="S28" s="334"/>
      <c r="T28" s="335"/>
      <c r="U28" s="133"/>
      <c r="AC28" s="101"/>
      <c r="AD28" s="333" t="s">
        <v>704</v>
      </c>
      <c r="AE28" s="334"/>
      <c r="AF28" s="334"/>
      <c r="AG28" s="334"/>
      <c r="AH28" s="335"/>
      <c r="AJ28" s="100"/>
    </row>
    <row r="29" spans="2:48" ht="24.75" customHeight="1" x14ac:dyDescent="0.3">
      <c r="N29" s="131"/>
      <c r="O29" s="128"/>
      <c r="P29" s="336"/>
      <c r="Q29" s="337"/>
      <c r="R29" s="337"/>
      <c r="S29" s="337"/>
      <c r="T29" s="338"/>
      <c r="AD29" s="336"/>
      <c r="AE29" s="337"/>
      <c r="AF29" s="337"/>
      <c r="AG29" s="337"/>
      <c r="AH29" s="338"/>
      <c r="AI29" s="132"/>
    </row>
    <row r="30" spans="2:48" ht="24.75" customHeight="1" x14ac:dyDescent="0.3">
      <c r="B30" s="333" t="s">
        <v>692</v>
      </c>
      <c r="C30" s="334"/>
      <c r="D30" s="334"/>
      <c r="E30" s="334"/>
      <c r="F30" s="335"/>
      <c r="N30" s="131"/>
      <c r="AI30" s="131"/>
      <c r="AR30" s="333" t="s">
        <v>700</v>
      </c>
      <c r="AS30" s="334"/>
      <c r="AT30" s="334"/>
      <c r="AU30" s="334"/>
      <c r="AV30" s="335"/>
    </row>
    <row r="31" spans="2:48" ht="24.75" customHeight="1" x14ac:dyDescent="0.3">
      <c r="B31" s="336"/>
      <c r="C31" s="337"/>
      <c r="D31" s="337"/>
      <c r="E31" s="337"/>
      <c r="F31" s="338"/>
      <c r="G31" s="96"/>
      <c r="N31" s="131"/>
      <c r="AI31" s="131"/>
      <c r="AQ31" s="99"/>
      <c r="AR31" s="336"/>
      <c r="AS31" s="337"/>
      <c r="AT31" s="337"/>
      <c r="AU31" s="337"/>
      <c r="AV31" s="338"/>
    </row>
    <row r="32" spans="2:48" ht="24.75" customHeight="1" x14ac:dyDescent="0.3">
      <c r="G32" s="97"/>
      <c r="I32" s="333" t="s">
        <v>693</v>
      </c>
      <c r="J32" s="334"/>
      <c r="K32" s="334"/>
      <c r="L32" s="334"/>
      <c r="M32" s="335"/>
      <c r="N32" s="133"/>
      <c r="T32" s="42" t="s">
        <v>100</v>
      </c>
      <c r="W32" s="333" t="s">
        <v>615</v>
      </c>
      <c r="X32" s="334"/>
      <c r="Y32" s="334"/>
      <c r="Z32" s="334"/>
      <c r="AA32" s="335"/>
      <c r="AI32" s="131"/>
      <c r="AK32" s="333" t="s">
        <v>701</v>
      </c>
      <c r="AL32" s="334"/>
      <c r="AM32" s="334"/>
      <c r="AN32" s="334"/>
      <c r="AO32" s="335"/>
      <c r="AQ32" s="100"/>
    </row>
    <row r="33" spans="2:48" ht="24.75" customHeight="1" x14ac:dyDescent="0.3">
      <c r="G33" s="131"/>
      <c r="H33" s="128"/>
      <c r="I33" s="336"/>
      <c r="J33" s="337"/>
      <c r="K33" s="337"/>
      <c r="L33" s="337"/>
      <c r="M33" s="338"/>
      <c r="W33" s="336"/>
      <c r="X33" s="337"/>
      <c r="Y33" s="337"/>
      <c r="Z33" s="337"/>
      <c r="AA33" s="338"/>
      <c r="AJ33" s="128"/>
      <c r="AK33" s="336"/>
      <c r="AL33" s="337"/>
      <c r="AM33" s="337"/>
      <c r="AN33" s="337"/>
      <c r="AO33" s="338"/>
      <c r="AP33" s="132"/>
    </row>
    <row r="34" spans="2:48" ht="24.75" customHeight="1" x14ac:dyDescent="0.3">
      <c r="B34" s="333" t="s">
        <v>693</v>
      </c>
      <c r="C34" s="334"/>
      <c r="D34" s="334"/>
      <c r="E34" s="334"/>
      <c r="F34" s="335"/>
      <c r="G34" s="133"/>
      <c r="W34" s="333" t="s">
        <v>614</v>
      </c>
      <c r="X34" s="334"/>
      <c r="Y34" s="334"/>
      <c r="Z34" s="334"/>
      <c r="AA34" s="335"/>
      <c r="AP34" s="131"/>
      <c r="AR34" s="333" t="s">
        <v>702</v>
      </c>
      <c r="AS34" s="334"/>
      <c r="AT34" s="334"/>
      <c r="AU34" s="334"/>
      <c r="AV34" s="335"/>
    </row>
    <row r="35" spans="2:48" ht="24.75" customHeight="1" x14ac:dyDescent="0.3">
      <c r="B35" s="336"/>
      <c r="C35" s="337"/>
      <c r="D35" s="337"/>
      <c r="E35" s="337"/>
      <c r="F35" s="338"/>
      <c r="W35" s="336"/>
      <c r="X35" s="337"/>
      <c r="Y35" s="337"/>
      <c r="Z35" s="337"/>
      <c r="AA35" s="338"/>
      <c r="AQ35" s="128"/>
      <c r="AR35" s="336"/>
      <c r="AS35" s="337"/>
      <c r="AT35" s="337"/>
      <c r="AU35" s="337"/>
      <c r="AV35" s="338"/>
    </row>
  </sheetData>
  <mergeCells count="39"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  <mergeCell ref="B10:F11"/>
    <mergeCell ref="AR10:AV11"/>
    <mergeCell ref="P12:T13"/>
    <mergeCell ref="AD12:AH13"/>
    <mergeCell ref="B14:F15"/>
    <mergeCell ref="AR14:AV15"/>
    <mergeCell ref="I16:M17"/>
    <mergeCell ref="AK16:AO17"/>
    <mergeCell ref="B18:F19"/>
    <mergeCell ref="AR18:AV19"/>
    <mergeCell ref="B22:F23"/>
    <mergeCell ref="W22:AA23"/>
    <mergeCell ref="AR22:AV23"/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</mergeCells>
  <phoneticPr fontId="1" type="noConversion"/>
  <conditionalFormatting sqref="B6:AV35">
    <cfRule type="containsText" dxfId="7" priority="1" operator="containsText" text="[2]">
      <formula>NOT(ISERROR(SEARCH("[2]",B6)))</formula>
    </cfRule>
    <cfRule type="containsText" dxfId="6" priority="2" operator="containsText" text="[1]">
      <formula>NOT(ISERROR(SEARCH("[1]",B6)))</formula>
    </cfRule>
    <cfRule type="containsText" dxfId="5" priority="4" operator="containsText" text="2위">
      <formula>NOT(ISERROR(SEARCH("2위",B6)))</formula>
    </cfRule>
    <cfRule type="containsText" dxfId="4" priority="5" operator="containsText" text="추첨">
      <formula>NOT(ISERROR(SEARCH("추첨",B6)))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5E7F-4BFC-46F3-966B-5998CDD2BCCA}">
  <sheetPr>
    <pageSetUpPr fitToPage="1"/>
  </sheetPr>
  <dimension ref="A1:X21"/>
  <sheetViews>
    <sheetView showGridLines="0" workbookViewId="0">
      <selection activeCell="F19" sqref="A1:L21"/>
    </sheetView>
  </sheetViews>
  <sheetFormatPr defaultRowHeight="16.5" x14ac:dyDescent="0.3"/>
  <cols>
    <col min="1" max="1" width="12.125" bestFit="1" customWidth="1"/>
    <col min="2" max="2" width="10" style="1" customWidth="1"/>
    <col min="3" max="3" width="24.625" customWidth="1"/>
    <col min="4" max="4" width="10.875" style="1" customWidth="1"/>
    <col min="5" max="11" width="10.875" customWidth="1"/>
    <col min="12" max="12" width="14" customWidth="1"/>
    <col min="23" max="23" width="10" bestFit="1" customWidth="1"/>
  </cols>
  <sheetData>
    <row r="1" spans="1:24" ht="48.75" customHeight="1" x14ac:dyDescent="0.3">
      <c r="C1" s="3" t="str">
        <f>'1.참가현황'!C1</f>
        <v>제16회 해남땅끝배 영.호남 초청 족구대회</v>
      </c>
      <c r="D1" s="2"/>
      <c r="E1" s="2"/>
      <c r="F1" s="2"/>
      <c r="G1" s="2"/>
      <c r="H1" s="2"/>
      <c r="I1" s="2"/>
      <c r="J1" s="2"/>
    </row>
    <row r="2" spans="1:24" s="1" customFormat="1" ht="36.75" customHeight="1" x14ac:dyDescent="0.3">
      <c r="A2" s="109" t="s">
        <v>11</v>
      </c>
      <c r="B2" s="109" t="s">
        <v>82</v>
      </c>
      <c r="C2" s="109" t="s">
        <v>14</v>
      </c>
      <c r="D2" s="109" t="s">
        <v>0</v>
      </c>
      <c r="E2" s="109" t="s">
        <v>3</v>
      </c>
      <c r="F2" s="109" t="s">
        <v>4</v>
      </c>
      <c r="G2" s="109" t="s">
        <v>5</v>
      </c>
      <c r="H2" s="109" t="s">
        <v>6</v>
      </c>
      <c r="I2" s="109" t="s">
        <v>7</v>
      </c>
      <c r="J2" s="109" t="s">
        <v>8</v>
      </c>
      <c r="K2" s="110" t="s">
        <v>9</v>
      </c>
      <c r="L2" s="111" t="s">
        <v>81</v>
      </c>
      <c r="X2" s="31"/>
    </row>
    <row r="3" spans="1:24" s="43" customFormat="1" ht="19.5" customHeight="1" x14ac:dyDescent="0.3">
      <c r="A3" s="179" t="str">
        <f>'1.참가현황'!H3</f>
        <v>J4[1부]</v>
      </c>
      <c r="B3" s="180" t="s">
        <v>96</v>
      </c>
      <c r="C3" s="377" t="s">
        <v>493</v>
      </c>
      <c r="D3" s="181"/>
      <c r="E3" s="181" t="s">
        <v>499</v>
      </c>
      <c r="F3" s="181" t="s">
        <v>500</v>
      </c>
      <c r="G3" s="181" t="s">
        <v>501</v>
      </c>
      <c r="H3" s="181" t="s">
        <v>502</v>
      </c>
      <c r="I3" s="181"/>
      <c r="J3" s="181"/>
      <c r="K3" s="182"/>
      <c r="L3" s="183"/>
    </row>
    <row r="4" spans="1:24" s="43" customFormat="1" ht="19.5" customHeight="1" x14ac:dyDescent="0.3">
      <c r="A4" s="184"/>
      <c r="B4" s="180" t="s">
        <v>98</v>
      </c>
      <c r="C4" s="377" t="s">
        <v>224</v>
      </c>
      <c r="D4" s="181" t="s">
        <v>600</v>
      </c>
      <c r="E4" s="181" t="s">
        <v>228</v>
      </c>
      <c r="F4" s="181" t="s">
        <v>229</v>
      </c>
      <c r="G4" s="181" t="s">
        <v>230</v>
      </c>
      <c r="H4" s="181" t="s">
        <v>231</v>
      </c>
      <c r="I4" s="181"/>
      <c r="J4" s="181"/>
      <c r="K4" s="182"/>
      <c r="L4" s="183"/>
    </row>
    <row r="5" spans="1:24" s="43" customFormat="1" ht="19.5" customHeight="1" x14ac:dyDescent="0.3">
      <c r="A5" s="184"/>
      <c r="B5" s="179" t="s">
        <v>735</v>
      </c>
      <c r="C5" s="378" t="s">
        <v>492</v>
      </c>
      <c r="D5" s="185"/>
      <c r="E5" s="185" t="s">
        <v>494</v>
      </c>
      <c r="F5" s="185" t="s">
        <v>495</v>
      </c>
      <c r="G5" s="185" t="s">
        <v>497</v>
      </c>
      <c r="H5" s="185" t="s">
        <v>602</v>
      </c>
      <c r="I5" s="185"/>
      <c r="J5" s="185"/>
      <c r="K5" s="186"/>
      <c r="L5" s="187"/>
    </row>
    <row r="6" spans="1:24" s="43" customFormat="1" ht="19.5" hidden="1" customHeight="1" x14ac:dyDescent="0.3">
      <c r="A6" s="184"/>
      <c r="B6" s="179" t="s">
        <v>99</v>
      </c>
      <c r="C6" s="378"/>
      <c r="D6" s="185"/>
      <c r="E6" s="185"/>
      <c r="F6" s="185"/>
      <c r="G6" s="185"/>
      <c r="H6" s="185"/>
      <c r="I6" s="185"/>
      <c r="J6" s="185"/>
      <c r="K6" s="186"/>
      <c r="L6" s="187"/>
    </row>
    <row r="7" spans="1:24" s="43" customFormat="1" ht="19.5" customHeight="1" x14ac:dyDescent="0.3">
      <c r="A7" s="227" t="str">
        <f>'1.참가현황'!K3</f>
        <v>J5[2부]</v>
      </c>
      <c r="B7" s="228" t="s">
        <v>95</v>
      </c>
      <c r="C7" s="379" t="s">
        <v>322</v>
      </c>
      <c r="D7" s="229" t="s">
        <v>328</v>
      </c>
      <c r="E7" s="229" t="s">
        <v>367</v>
      </c>
      <c r="F7" s="229" t="s">
        <v>368</v>
      </c>
      <c r="G7" s="229" t="s">
        <v>369</v>
      </c>
      <c r="H7" s="229" t="s">
        <v>370</v>
      </c>
      <c r="I7" s="229"/>
      <c r="J7" s="229"/>
      <c r="K7" s="230"/>
      <c r="L7" s="231"/>
    </row>
    <row r="8" spans="1:24" s="43" customFormat="1" ht="19.5" customHeight="1" x14ac:dyDescent="0.3">
      <c r="A8" s="232"/>
      <c r="B8" s="233" t="s">
        <v>97</v>
      </c>
      <c r="C8" s="380" t="s">
        <v>323</v>
      </c>
      <c r="D8" s="234" t="s">
        <v>328</v>
      </c>
      <c r="E8" s="234" t="s">
        <v>371</v>
      </c>
      <c r="F8" s="234" t="s">
        <v>372</v>
      </c>
      <c r="G8" s="234" t="s">
        <v>373</v>
      </c>
      <c r="H8" s="234" t="s">
        <v>374</v>
      </c>
      <c r="I8" s="234"/>
      <c r="J8" s="234"/>
      <c r="K8" s="235"/>
      <c r="L8" s="236"/>
    </row>
    <row r="9" spans="1:24" s="43" customFormat="1" ht="19.5" customHeight="1" x14ac:dyDescent="0.3">
      <c r="A9" s="232"/>
      <c r="B9" s="237" t="s">
        <v>99</v>
      </c>
      <c r="C9" s="381" t="s">
        <v>314</v>
      </c>
      <c r="D9" s="238" t="s">
        <v>280</v>
      </c>
      <c r="E9" s="238" t="s">
        <v>288</v>
      </c>
      <c r="F9" s="238" t="s">
        <v>289</v>
      </c>
      <c r="G9" s="238" t="s">
        <v>290</v>
      </c>
      <c r="H9" s="238" t="s">
        <v>291</v>
      </c>
      <c r="I9" s="238"/>
      <c r="J9" s="238"/>
      <c r="K9" s="239"/>
      <c r="L9" s="240"/>
    </row>
    <row r="10" spans="1:24" s="43" customFormat="1" ht="19.5" customHeight="1" x14ac:dyDescent="0.3">
      <c r="A10" s="241"/>
      <c r="B10" s="242" t="s">
        <v>99</v>
      </c>
      <c r="C10" s="382" t="s">
        <v>469</v>
      </c>
      <c r="D10" s="243" t="s">
        <v>600</v>
      </c>
      <c r="E10" s="243" t="s">
        <v>470</v>
      </c>
      <c r="F10" s="243" t="s">
        <v>471</v>
      </c>
      <c r="G10" s="243" t="s">
        <v>472</v>
      </c>
      <c r="H10" s="243" t="s">
        <v>473</v>
      </c>
      <c r="I10" s="243"/>
      <c r="J10" s="243"/>
      <c r="K10" s="244"/>
      <c r="L10" s="245"/>
    </row>
    <row r="11" spans="1:24" s="43" customFormat="1" ht="19.5" customHeight="1" x14ac:dyDescent="0.3">
      <c r="A11" s="213" t="str">
        <f>'1.참가현황'!N3</f>
        <v>J6[3부]</v>
      </c>
      <c r="B11" s="214" t="s">
        <v>95</v>
      </c>
      <c r="C11" s="383" t="s">
        <v>621</v>
      </c>
      <c r="D11" s="215"/>
      <c r="E11" s="215" t="s">
        <v>413</v>
      </c>
      <c r="F11" s="215" t="s">
        <v>414</v>
      </c>
      <c r="G11" s="215" t="s">
        <v>415</v>
      </c>
      <c r="H11" s="215" t="s">
        <v>417</v>
      </c>
      <c r="I11" s="215" t="s">
        <v>418</v>
      </c>
      <c r="J11" s="215" t="s">
        <v>419</v>
      </c>
      <c r="K11" s="216"/>
      <c r="L11" s="217"/>
    </row>
    <row r="12" spans="1:24" s="43" customFormat="1" ht="19.5" customHeight="1" x14ac:dyDescent="0.3">
      <c r="A12" s="213"/>
      <c r="B12" s="218" t="s">
        <v>97</v>
      </c>
      <c r="C12" s="384" t="s">
        <v>618</v>
      </c>
      <c r="D12" s="219" t="s">
        <v>267</v>
      </c>
      <c r="E12" s="219" t="s">
        <v>256</v>
      </c>
      <c r="F12" s="219" t="s">
        <v>257</v>
      </c>
      <c r="G12" s="219" t="s">
        <v>258</v>
      </c>
      <c r="H12" s="219" t="s">
        <v>259</v>
      </c>
      <c r="I12" s="219" t="s">
        <v>260</v>
      </c>
      <c r="J12" s="219"/>
      <c r="K12" s="220"/>
      <c r="L12" s="221"/>
    </row>
    <row r="13" spans="1:24" s="43" customFormat="1" ht="19.5" customHeight="1" x14ac:dyDescent="0.3">
      <c r="A13" s="213"/>
      <c r="B13" s="218" t="s">
        <v>99</v>
      </c>
      <c r="C13" s="384" t="s">
        <v>377</v>
      </c>
      <c r="D13" s="219" t="s">
        <v>382</v>
      </c>
      <c r="E13" s="219" t="s">
        <v>397</v>
      </c>
      <c r="F13" s="219" t="s">
        <v>398</v>
      </c>
      <c r="G13" s="219" t="s">
        <v>399</v>
      </c>
      <c r="H13" s="219" t="s">
        <v>400</v>
      </c>
      <c r="I13" s="219" t="s">
        <v>401</v>
      </c>
      <c r="J13" s="219" t="s">
        <v>402</v>
      </c>
      <c r="K13" s="220"/>
      <c r="L13" s="221"/>
    </row>
    <row r="14" spans="1:24" s="43" customFormat="1" ht="19.5" customHeight="1" x14ac:dyDescent="0.3">
      <c r="A14" s="222"/>
      <c r="B14" s="223" t="s">
        <v>99</v>
      </c>
      <c r="C14" s="385" t="s">
        <v>523</v>
      </c>
      <c r="D14" s="224" t="s">
        <v>303</v>
      </c>
      <c r="E14" s="224" t="s">
        <v>534</v>
      </c>
      <c r="F14" s="224" t="s">
        <v>535</v>
      </c>
      <c r="G14" s="224" t="s">
        <v>536</v>
      </c>
      <c r="H14" s="224" t="s">
        <v>537</v>
      </c>
      <c r="I14" s="224" t="s">
        <v>538</v>
      </c>
      <c r="J14" s="224"/>
      <c r="K14" s="225"/>
      <c r="L14" s="226"/>
    </row>
    <row r="15" spans="1:24" s="43" customFormat="1" ht="19.5" customHeight="1" x14ac:dyDescent="0.3">
      <c r="A15" s="200" t="str">
        <f>'1.참가현황'!H4</f>
        <v>관내부</v>
      </c>
      <c r="B15" s="201" t="s">
        <v>95</v>
      </c>
      <c r="C15" s="386" t="s">
        <v>249</v>
      </c>
      <c r="D15" s="202" t="s">
        <v>267</v>
      </c>
      <c r="E15" s="202" t="s">
        <v>269</v>
      </c>
      <c r="F15" s="202" t="s">
        <v>270</v>
      </c>
      <c r="G15" s="202" t="s">
        <v>271</v>
      </c>
      <c r="H15" s="202" t="s">
        <v>272</v>
      </c>
      <c r="I15" s="202"/>
      <c r="J15" s="202"/>
      <c r="K15" s="203"/>
      <c r="L15" s="204"/>
    </row>
    <row r="16" spans="1:24" ht="19.5" customHeight="1" x14ac:dyDescent="0.3">
      <c r="A16" s="200"/>
      <c r="B16" s="205" t="s">
        <v>97</v>
      </c>
      <c r="C16" s="387" t="s">
        <v>266</v>
      </c>
      <c r="D16" s="206" t="s">
        <v>226</v>
      </c>
      <c r="E16" s="206" t="s">
        <v>273</v>
      </c>
      <c r="F16" s="206" t="s">
        <v>274</v>
      </c>
      <c r="G16" s="206" t="s">
        <v>275</v>
      </c>
      <c r="H16" s="206" t="s">
        <v>276</v>
      </c>
      <c r="I16" s="206" t="s">
        <v>277</v>
      </c>
      <c r="J16" s="206" t="s">
        <v>431</v>
      </c>
      <c r="K16" s="207"/>
      <c r="L16" s="208"/>
    </row>
    <row r="17" spans="1:12" ht="19.5" customHeight="1" x14ac:dyDescent="0.3">
      <c r="A17" s="200"/>
      <c r="B17" s="205" t="s">
        <v>99</v>
      </c>
      <c r="C17" s="387" t="s">
        <v>562</v>
      </c>
      <c r="D17" s="206" t="s">
        <v>238</v>
      </c>
      <c r="E17" s="206" t="s">
        <v>563</v>
      </c>
      <c r="F17" s="206" t="s">
        <v>564</v>
      </c>
      <c r="G17" s="206" t="s">
        <v>565</v>
      </c>
      <c r="H17" s="206" t="s">
        <v>566</v>
      </c>
      <c r="I17" s="206" t="s">
        <v>567</v>
      </c>
      <c r="J17" s="206" t="s">
        <v>568</v>
      </c>
      <c r="K17" s="207" t="s">
        <v>569</v>
      </c>
      <c r="L17" s="208"/>
    </row>
    <row r="18" spans="1:12" ht="19.5" customHeight="1" thickBot="1" x14ac:dyDescent="0.35">
      <c r="A18" s="200"/>
      <c r="B18" s="209" t="s">
        <v>99</v>
      </c>
      <c r="C18" s="388" t="s">
        <v>481</v>
      </c>
      <c r="D18" s="210"/>
      <c r="E18" s="210" t="s">
        <v>486</v>
      </c>
      <c r="F18" s="210" t="s">
        <v>487</v>
      </c>
      <c r="G18" s="210" t="s">
        <v>488</v>
      </c>
      <c r="H18" s="210" t="s">
        <v>489</v>
      </c>
      <c r="I18" s="210" t="s">
        <v>490</v>
      </c>
      <c r="J18" s="210" t="s">
        <v>491</v>
      </c>
      <c r="K18" s="211"/>
      <c r="L18" s="212"/>
    </row>
    <row r="19" spans="1:12" ht="24" customHeight="1" thickTop="1" x14ac:dyDescent="0.3">
      <c r="A19" s="351" t="s">
        <v>102</v>
      </c>
      <c r="B19" s="354" t="s">
        <v>103</v>
      </c>
      <c r="C19" s="357" t="s">
        <v>104</v>
      </c>
      <c r="D19" s="357"/>
      <c r="E19" s="121" t="s">
        <v>738</v>
      </c>
      <c r="F19" s="342" t="s">
        <v>195</v>
      </c>
      <c r="G19" s="343"/>
      <c r="H19" s="343"/>
      <c r="I19" s="343"/>
      <c r="J19" s="343"/>
      <c r="K19" s="343"/>
      <c r="L19" s="344"/>
    </row>
    <row r="20" spans="1:12" ht="24" customHeight="1" x14ac:dyDescent="0.3">
      <c r="A20" s="352"/>
      <c r="B20" s="355"/>
      <c r="C20" s="358" t="s">
        <v>105</v>
      </c>
      <c r="D20" s="359"/>
      <c r="E20" s="112" t="s">
        <v>740</v>
      </c>
      <c r="F20" s="345"/>
      <c r="G20" s="346"/>
      <c r="H20" s="346"/>
      <c r="I20" s="346"/>
      <c r="J20" s="346"/>
      <c r="K20" s="346"/>
      <c r="L20" s="347"/>
    </row>
    <row r="21" spans="1:12" ht="24" customHeight="1" thickBot="1" x14ac:dyDescent="0.35">
      <c r="A21" s="353"/>
      <c r="B21" s="356"/>
      <c r="C21" s="360" t="s">
        <v>105</v>
      </c>
      <c r="D21" s="360"/>
      <c r="E21" s="122" t="s">
        <v>742</v>
      </c>
      <c r="F21" s="348"/>
      <c r="G21" s="349"/>
      <c r="H21" s="349"/>
      <c r="I21" s="349"/>
      <c r="J21" s="349"/>
      <c r="K21" s="349"/>
      <c r="L21" s="350"/>
    </row>
  </sheetData>
  <mergeCells count="6">
    <mergeCell ref="F19:L21"/>
    <mergeCell ref="A19:A21"/>
    <mergeCell ref="B19:B21"/>
    <mergeCell ref="C19:D19"/>
    <mergeCell ref="C20:D20"/>
    <mergeCell ref="C21:D2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 지정된 범위</vt:lpstr>
      </vt:variant>
      <vt:variant>
        <vt:i4>9</vt:i4>
      </vt:variant>
    </vt:vector>
  </HeadingPairs>
  <TitlesOfParts>
    <vt:vector size="24" baseType="lpstr">
      <vt:lpstr>1.참가현황</vt:lpstr>
      <vt:lpstr>2.참가현황(요약)</vt:lpstr>
      <vt:lpstr>3.조편성</vt:lpstr>
      <vt:lpstr>경기진행표</vt:lpstr>
      <vt:lpstr>J4(1부)</vt:lpstr>
      <vt:lpstr>J5(2부)</vt:lpstr>
      <vt:lpstr>J6(3부)</vt:lpstr>
      <vt:lpstr>관내부</vt:lpstr>
      <vt:lpstr>경기결과</vt:lpstr>
      <vt:lpstr>입금계좌</vt:lpstr>
      <vt:lpstr>입금영수증</vt:lpstr>
      <vt:lpstr>심판상장</vt:lpstr>
      <vt:lpstr>선서문</vt:lpstr>
      <vt:lpstr>행사참석요인</vt:lpstr>
      <vt:lpstr>직인</vt:lpstr>
      <vt:lpstr>'1.참가현황'!Print_Area</vt:lpstr>
      <vt:lpstr>'3.조편성'!Print_Area</vt:lpstr>
      <vt:lpstr>'J5(2부)'!Print_Area</vt:lpstr>
      <vt:lpstr>'J6(3부)'!Print_Area</vt:lpstr>
      <vt:lpstr>관내부!Print_Area</vt:lpstr>
      <vt:lpstr>심판상장!Print_Area</vt:lpstr>
      <vt:lpstr>입금영수증!Print_Area</vt:lpstr>
      <vt:lpstr>행사참석요인!Print_Area</vt:lpstr>
      <vt:lpstr>'1.참가현황'!Print_Titles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 Ki Kang</cp:lastModifiedBy>
  <cp:lastPrinted>2026-05-10T06:44:47Z</cp:lastPrinted>
  <dcterms:created xsi:type="dcterms:W3CDTF">2025-02-18T04:27:13Z</dcterms:created>
  <dcterms:modified xsi:type="dcterms:W3CDTF">2026-05-10T12:02:33Z</dcterms:modified>
</cp:coreProperties>
</file>