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구로장애인전산교육장_수업자료(2026)\"/>
    </mc:Choice>
  </mc:AlternateContent>
  <xr:revisionPtr revIDLastSave="0" documentId="13_ncr:1_{28B45D1C-C2A1-4A17-ABFB-4DEBB22056D3}" xr6:coauthVersionLast="47" xr6:coauthVersionMax="47" xr10:uidLastSave="{00000000-0000-0000-0000-000000000000}"/>
  <bookViews>
    <workbookView xWindow="2730" yWindow="600" windowWidth="24180" windowHeight="15600" xr2:uid="{68A147F4-DAF0-4B3D-A0E0-9ACED1B7E8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L8" i="1"/>
  <c r="S39" i="1"/>
  <c r="S38" i="1"/>
  <c r="S37" i="1"/>
  <c r="S36" i="1"/>
  <c r="S35" i="1"/>
  <c r="S34" i="1"/>
  <c r="Q34" i="1"/>
  <c r="S33" i="1"/>
  <c r="Q33" i="1"/>
  <c r="S32" i="1"/>
  <c r="S31" i="1"/>
  <c r="S30" i="1"/>
  <c r="Q30" i="1"/>
  <c r="S29" i="1"/>
  <c r="S28" i="1"/>
  <c r="S27" i="1"/>
  <c r="Q27" i="1"/>
  <c r="S26" i="1"/>
  <c r="Q26" i="1"/>
  <c r="S25" i="1"/>
  <c r="S24" i="1"/>
  <c r="Q24" i="1"/>
  <c r="S23" i="1"/>
  <c r="S22" i="1"/>
  <c r="S21" i="1"/>
  <c r="Q21" i="1"/>
  <c r="S20" i="1"/>
  <c r="S19" i="1"/>
  <c r="S18" i="1"/>
  <c r="Q18" i="1"/>
  <c r="S17" i="1"/>
  <c r="S16" i="1"/>
  <c r="S15" i="1"/>
  <c r="S14" i="1"/>
  <c r="S13" i="1"/>
  <c r="S12" i="1"/>
  <c r="Q12" i="1"/>
  <c r="Q41" i="1" l="1"/>
  <c r="F9" i="1" s="1"/>
</calcChain>
</file>

<file path=xl/sharedStrings.xml><?xml version="1.0" encoding="utf-8"?>
<sst xmlns="http://schemas.openxmlformats.org/spreadsheetml/2006/main" count="129" uniqueCount="99">
  <si>
    <t>6월 지출</t>
    <phoneticPr fontId="1" type="noConversion"/>
  </si>
  <si>
    <t>이번달 총사용액(합계)</t>
    <phoneticPr fontId="1" type="noConversion"/>
  </si>
  <si>
    <t>수입</t>
    <phoneticPr fontId="1" type="noConversion"/>
  </si>
  <si>
    <t>잔여 예산</t>
    <phoneticPr fontId="1" type="noConversion"/>
  </si>
  <si>
    <t>날짜</t>
  </si>
  <si>
    <t>분류</t>
    <phoneticPr fontId="1" type="noConversion"/>
  </si>
  <si>
    <t>내용</t>
  </si>
  <si>
    <t>금액</t>
  </si>
  <si>
    <t>결제방법</t>
    <phoneticPr fontId="1" type="noConversion"/>
  </si>
  <si>
    <t>분류</t>
  </si>
  <si>
    <t>총 예산</t>
  </si>
  <si>
    <t>예산</t>
  </si>
  <si>
    <t>실 사용액</t>
  </si>
  <si>
    <t>1일</t>
  </si>
  <si>
    <t>의류</t>
  </si>
  <si>
    <t>바지</t>
  </si>
  <si>
    <t>삼성카드</t>
    <phoneticPr fontId="1" type="noConversion"/>
  </si>
  <si>
    <t>1일</t>
    <phoneticPr fontId="1" type="noConversion"/>
  </si>
  <si>
    <t>부수입</t>
    <phoneticPr fontId="1" type="noConversion"/>
  </si>
  <si>
    <t>로또</t>
    <phoneticPr fontId="1" type="noConversion"/>
  </si>
  <si>
    <t>식비</t>
  </si>
  <si>
    <t>장보기</t>
  </si>
  <si>
    <t>이마트</t>
  </si>
  <si>
    <t>5일</t>
    <phoneticPr fontId="1" type="noConversion"/>
  </si>
  <si>
    <t>조카 용돈</t>
    <phoneticPr fontId="1" type="noConversion"/>
  </si>
  <si>
    <t>운동</t>
    <phoneticPr fontId="1" type="noConversion"/>
  </si>
  <si>
    <t>헬스장 결제</t>
    <phoneticPr fontId="1" type="noConversion"/>
  </si>
  <si>
    <t>10일</t>
    <phoneticPr fontId="1" type="noConversion"/>
  </si>
  <si>
    <t>주수입</t>
    <phoneticPr fontId="1" type="noConversion"/>
  </si>
  <si>
    <t>급여</t>
    <phoneticPr fontId="1" type="noConversion"/>
  </si>
  <si>
    <t>술</t>
  </si>
  <si>
    <t>2일</t>
  </si>
  <si>
    <t>간식</t>
  </si>
  <si>
    <t>츄러스</t>
  </si>
  <si>
    <t>카페</t>
  </si>
  <si>
    <t>저녁</t>
  </si>
  <si>
    <t>채선당</t>
  </si>
  <si>
    <t>3일</t>
  </si>
  <si>
    <t>택시</t>
  </si>
  <si>
    <t>구로~영등포 택시</t>
    <phoneticPr fontId="1" type="noConversion"/>
  </si>
  <si>
    <t>현금</t>
    <phoneticPr fontId="1" type="noConversion"/>
  </si>
  <si>
    <t>문화생활</t>
    <phoneticPr fontId="1" type="noConversion"/>
  </si>
  <si>
    <t>영화</t>
    <phoneticPr fontId="1" type="noConversion"/>
  </si>
  <si>
    <t>꾸밈</t>
  </si>
  <si>
    <t>화장품</t>
  </si>
  <si>
    <t>미용실</t>
  </si>
  <si>
    <t>선물</t>
  </si>
  <si>
    <t>지인</t>
    <phoneticPr fontId="1" type="noConversion"/>
  </si>
  <si>
    <t>가족</t>
    <phoneticPr fontId="1" type="noConversion"/>
  </si>
  <si>
    <t>친구</t>
    <phoneticPr fontId="1" type="noConversion"/>
  </si>
  <si>
    <t>공부</t>
  </si>
  <si>
    <t>교재</t>
    <phoneticPr fontId="1" type="noConversion"/>
  </si>
  <si>
    <t>시험</t>
  </si>
  <si>
    <t>여행</t>
    <phoneticPr fontId="1" type="noConversion"/>
  </si>
  <si>
    <t>교통</t>
  </si>
  <si>
    <t>유류비</t>
    <phoneticPr fontId="1" type="noConversion"/>
  </si>
  <si>
    <t>대중교통</t>
  </si>
  <si>
    <t>건강</t>
    <phoneticPr fontId="1" type="noConversion"/>
  </si>
  <si>
    <t>보험료</t>
    <phoneticPr fontId="1" type="noConversion"/>
  </si>
  <si>
    <t>병원/약</t>
    <phoneticPr fontId="1" type="noConversion"/>
  </si>
  <si>
    <t>거주</t>
    <phoneticPr fontId="1" type="noConversion"/>
  </si>
  <si>
    <t>월세</t>
    <phoneticPr fontId="1" type="noConversion"/>
  </si>
  <si>
    <t>기타</t>
  </si>
  <si>
    <t>생활용품</t>
  </si>
  <si>
    <t>세탁/수선</t>
  </si>
  <si>
    <t>통신료</t>
  </si>
  <si>
    <t>구독</t>
    <phoneticPr fontId="1" type="noConversion"/>
  </si>
  <si>
    <t>문화생활</t>
  </si>
  <si>
    <t>합계</t>
    <phoneticPr fontId="1" type="noConversion"/>
  </si>
  <si>
    <t>4일</t>
    <phoneticPr fontId="1" type="noConversion"/>
  </si>
  <si>
    <t>영어회화</t>
    <phoneticPr fontId="1" type="noConversion"/>
  </si>
  <si>
    <t>현대카드</t>
    <phoneticPr fontId="1" type="noConversion"/>
  </si>
  <si>
    <t>점심</t>
    <phoneticPr fontId="1" type="noConversion"/>
  </si>
  <si>
    <t>설렁탕</t>
    <phoneticPr fontId="1" type="noConversion"/>
  </si>
  <si>
    <t>6일</t>
    <phoneticPr fontId="1" type="noConversion"/>
  </si>
  <si>
    <t>서울수목원</t>
    <phoneticPr fontId="1" type="noConversion"/>
  </si>
  <si>
    <t>간식</t>
    <phoneticPr fontId="1" type="noConversion"/>
  </si>
  <si>
    <t>핫도그</t>
    <phoneticPr fontId="1" type="noConversion"/>
  </si>
  <si>
    <t>현금결재</t>
    <phoneticPr fontId="1" type="noConversion"/>
  </si>
  <si>
    <t>11일</t>
    <phoneticPr fontId="1" type="noConversion"/>
  </si>
  <si>
    <t>병원</t>
    <phoneticPr fontId="1" type="noConversion"/>
  </si>
  <si>
    <t>내과/진료</t>
    <phoneticPr fontId="1" type="noConversion"/>
  </si>
  <si>
    <t>국민카드</t>
    <phoneticPr fontId="1" type="noConversion"/>
  </si>
  <si>
    <t>약조제비</t>
    <phoneticPr fontId="1" type="noConversion"/>
  </si>
  <si>
    <t>우리체크카드</t>
    <phoneticPr fontId="1" type="noConversion"/>
  </si>
  <si>
    <t>15일</t>
    <phoneticPr fontId="1" type="noConversion"/>
  </si>
  <si>
    <t>임차료</t>
    <phoneticPr fontId="1" type="noConversion"/>
  </si>
  <si>
    <t>20일</t>
    <phoneticPr fontId="1" type="noConversion"/>
  </si>
  <si>
    <t>대중교통</t>
    <phoneticPr fontId="1" type="noConversion"/>
  </si>
  <si>
    <t>지하철</t>
    <phoneticPr fontId="1" type="noConversion"/>
  </si>
  <si>
    <t>25일</t>
    <phoneticPr fontId="1" type="noConversion"/>
  </si>
  <si>
    <t>통신료</t>
    <phoneticPr fontId="1" type="noConversion"/>
  </si>
  <si>
    <t>휴대폰/인터넷</t>
    <phoneticPr fontId="1" type="noConversion"/>
  </si>
  <si>
    <t>30일</t>
    <phoneticPr fontId="1" type="noConversion"/>
  </si>
  <si>
    <t>장보기</t>
    <phoneticPr fontId="1" type="noConversion"/>
  </si>
  <si>
    <t>구로시장</t>
    <phoneticPr fontId="1" type="noConversion"/>
  </si>
  <si>
    <t>아르바이트</t>
    <phoneticPr fontId="1" type="noConversion"/>
  </si>
  <si>
    <t>이번달 총수입액(합계)</t>
    <phoneticPr fontId="1" type="noConversion"/>
  </si>
  <si>
    <t>저녁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</si>
</sst>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₩&quot;* #,##0_-;\-&quot;₩&quot;* #,##0_-;_-&quot;₩&quot;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8"/>
      <color rgb="FF0070C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/>
    <xf numFmtId="42" fontId="0" fillId="0" borderId="0" xfId="0" applyNumberForma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2" borderId="1" xfId="0" applyFill="1" applyBorder="1" applyAlignment="1"/>
    <xf numFmtId="0" fontId="0" fillId="0" borderId="1" xfId="0" applyBorder="1" applyAlignment="1"/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0" fontId="0" fillId="6" borderId="2" xfId="0" applyFill="1" applyBorder="1">
      <alignment vertical="center"/>
    </xf>
    <xf numFmtId="0" fontId="0" fillId="6" borderId="2" xfId="0" applyFill="1" applyBorder="1" applyAlignment="1"/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2" fontId="3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3" fillId="4" borderId="2" xfId="0" applyFont="1" applyFill="1" applyBorder="1" applyAlignment="1">
      <alignment horizontal="center" vertical="center"/>
    </xf>
    <xf numFmtId="42" fontId="3" fillId="4" borderId="2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5" fillId="7" borderId="0" xfId="0" applyFont="1" applyFill="1" applyAlignment="1"/>
    <xf numFmtId="0" fontId="0" fillId="5" borderId="2" xfId="0" applyFill="1" applyBorder="1" applyAlignment="1"/>
    <xf numFmtId="0" fontId="0" fillId="5" borderId="0" xfId="0" applyFill="1" applyAlignment="1"/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2" xfId="0" applyFill="1" applyBorder="1">
      <alignment vertical="center"/>
    </xf>
    <xf numFmtId="0" fontId="0" fillId="0" borderId="0" xfId="0" applyFill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233045</xdr:rowOff>
    </xdr:from>
    <xdr:to>
      <xdr:col>19</xdr:col>
      <xdr:colOff>9525</xdr:colOff>
      <xdr:row>9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C86F52-C557-4C5F-8A2C-A605239F735E}"/>
            </a:ext>
          </a:extLst>
        </xdr:cNvPr>
        <xdr:cNvSpPr txBox="1"/>
      </xdr:nvSpPr>
      <xdr:spPr>
        <a:xfrm>
          <a:off x="10401300" y="3176270"/>
          <a:ext cx="3705225" cy="5289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/>
            <a:t>분류목록</a:t>
          </a:r>
          <a:endParaRPr lang="en-US" sz="2000" b="1"/>
        </a:p>
      </xdr:txBody>
    </xdr:sp>
    <xdr:clientData/>
  </xdr:twoCellAnchor>
  <xdr:twoCellAnchor>
    <xdr:from>
      <xdr:col>1</xdr:col>
      <xdr:colOff>76200</xdr:colOff>
      <xdr:row>0</xdr:row>
      <xdr:rowOff>180975</xdr:rowOff>
    </xdr:from>
    <xdr:to>
      <xdr:col>9</xdr:col>
      <xdr:colOff>19050</xdr:colOff>
      <xdr:row>5</xdr:row>
      <xdr:rowOff>66675</xdr:rowOff>
    </xdr:to>
    <xdr:sp macro="" textlink="">
      <xdr:nvSpPr>
        <xdr:cNvPr id="4" name="사각형: 잘린 위쪽 모서리 3">
          <a:extLst>
            <a:ext uri="{FF2B5EF4-FFF2-40B4-BE49-F238E27FC236}">
              <a16:creationId xmlns:a16="http://schemas.microsoft.com/office/drawing/2014/main" id="{39584D12-CDAB-F54B-3FBB-189E894593F8}"/>
            </a:ext>
          </a:extLst>
        </xdr:cNvPr>
        <xdr:cNvSpPr/>
      </xdr:nvSpPr>
      <xdr:spPr>
        <a:xfrm>
          <a:off x="742950" y="180975"/>
          <a:ext cx="6000750" cy="933450"/>
        </a:xfrm>
        <a:prstGeom prst="snip2Same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3600" b="1"/>
            <a:t>2026</a:t>
          </a:r>
          <a:r>
            <a:rPr lang="ko-KR" altLang="en-US" sz="3600" b="1"/>
            <a:t>년 </a:t>
          </a:r>
          <a:r>
            <a:rPr lang="en-US" altLang="ko-KR" sz="3600" b="1"/>
            <a:t>6</a:t>
          </a:r>
          <a:r>
            <a:rPr lang="ko-KR" altLang="en-US" sz="3600" b="1"/>
            <a:t>월 가계부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D49D-1847-467E-9B9F-F95EB44B748C}">
  <dimension ref="C7:S44"/>
  <sheetViews>
    <sheetView tabSelected="1" workbookViewId="0">
      <selection activeCell="K21" sqref="K21"/>
    </sheetView>
  </sheetViews>
  <sheetFormatPr defaultColWidth="8.75" defaultRowHeight="16.5" x14ac:dyDescent="0.3"/>
  <cols>
    <col min="1" max="1" width="8.75" style="1"/>
    <col min="2" max="2" width="3.5" style="1" customWidth="1"/>
    <col min="3" max="3" width="6.125" style="1" customWidth="1"/>
    <col min="4" max="4" width="8.75" style="1"/>
    <col min="5" max="5" width="21" style="1" customWidth="1"/>
    <col min="6" max="6" width="13.125" style="2" customWidth="1"/>
    <col min="7" max="7" width="13" style="1" bestFit="1" customWidth="1"/>
    <col min="8" max="10" width="7" style="1" customWidth="1"/>
    <col min="11" max="11" width="15.125" style="1" customWidth="1"/>
    <col min="12" max="12" width="12.125" style="1" customWidth="1"/>
    <col min="13" max="14" width="7" style="1" customWidth="1"/>
    <col min="15" max="15" width="8.75" style="1"/>
    <col min="16" max="16" width="10.25" style="1" customWidth="1"/>
    <col min="17" max="17" width="10.25" style="3" customWidth="1"/>
    <col min="18" max="18" width="9.125" style="1" customWidth="1"/>
    <col min="19" max="19" width="10.125" style="1" customWidth="1"/>
    <col min="20" max="16384" width="8.75" style="1"/>
  </cols>
  <sheetData>
    <row r="7" spans="3:19" ht="17.25" thickBot="1" x14ac:dyDescent="0.35"/>
    <row r="8" spans="3:19" ht="27" thickBot="1" x14ac:dyDescent="0.5">
      <c r="C8" s="20" t="s">
        <v>0</v>
      </c>
      <c r="D8" s="20"/>
      <c r="E8" s="4" t="s">
        <v>1</v>
      </c>
      <c r="F8" s="5">
        <f>SUM(F12:F28)</f>
        <v>864180</v>
      </c>
      <c r="I8" s="21" t="s">
        <v>2</v>
      </c>
      <c r="K8" s="4" t="s">
        <v>97</v>
      </c>
      <c r="L8" s="5">
        <f>SUM(L12:L15)</f>
        <v>3405000</v>
      </c>
    </row>
    <row r="9" spans="3:19" ht="17.25" thickBot="1" x14ac:dyDescent="0.35">
      <c r="E9" s="4" t="s">
        <v>3</v>
      </c>
      <c r="F9" s="6">
        <f>Q41-F8</f>
        <v>725820</v>
      </c>
      <c r="K9" s="4"/>
      <c r="L9" s="2"/>
    </row>
    <row r="11" spans="3:19" ht="20.100000000000001" customHeight="1" x14ac:dyDescent="0.3">
      <c r="C11" s="15" t="s">
        <v>4</v>
      </c>
      <c r="D11" s="15" t="s">
        <v>5</v>
      </c>
      <c r="E11" s="15" t="s">
        <v>6</v>
      </c>
      <c r="F11" s="16" t="s">
        <v>7</v>
      </c>
      <c r="G11" s="15" t="s">
        <v>8</v>
      </c>
      <c r="I11" s="18" t="s">
        <v>4</v>
      </c>
      <c r="J11" s="18" t="s">
        <v>5</v>
      </c>
      <c r="K11" s="18" t="s">
        <v>6</v>
      </c>
      <c r="L11" s="19" t="s">
        <v>7</v>
      </c>
      <c r="M11" s="7"/>
      <c r="O11" s="12" t="s">
        <v>9</v>
      </c>
      <c r="P11" s="12"/>
      <c r="Q11" s="8" t="s">
        <v>10</v>
      </c>
      <c r="R11" s="8" t="s">
        <v>11</v>
      </c>
      <c r="S11" s="8" t="s">
        <v>12</v>
      </c>
    </row>
    <row r="12" spans="3:19" ht="20.100000000000001" customHeight="1" x14ac:dyDescent="0.3">
      <c r="C12" s="17" t="s">
        <v>13</v>
      </c>
      <c r="D12" s="22" t="s">
        <v>14</v>
      </c>
      <c r="E12" s="17" t="s">
        <v>15</v>
      </c>
      <c r="F12" s="17">
        <v>57000</v>
      </c>
      <c r="G12" s="17" t="s">
        <v>16</v>
      </c>
      <c r="I12" s="17" t="s">
        <v>17</v>
      </c>
      <c r="J12" s="17" t="s">
        <v>18</v>
      </c>
      <c r="K12" s="17" t="s">
        <v>19</v>
      </c>
      <c r="L12" s="17">
        <v>5000</v>
      </c>
      <c r="O12" s="24" t="s">
        <v>20</v>
      </c>
      <c r="P12" s="37" t="s">
        <v>72</v>
      </c>
      <c r="Q12" s="30">
        <f>SUM(R12:R17)</f>
        <v>310000</v>
      </c>
      <c r="R12" s="10">
        <v>50000</v>
      </c>
      <c r="S12" s="11">
        <f>SUMIF(D:D,P12,F:F)</f>
        <v>10000</v>
      </c>
    </row>
    <row r="13" spans="3:19" ht="20.100000000000001" customHeight="1" x14ac:dyDescent="0.3">
      <c r="C13" s="17"/>
      <c r="D13" s="22" t="s">
        <v>21</v>
      </c>
      <c r="E13" s="17" t="s">
        <v>22</v>
      </c>
      <c r="F13" s="17">
        <v>9380</v>
      </c>
      <c r="G13" s="17" t="s">
        <v>16</v>
      </c>
      <c r="I13" s="17" t="s">
        <v>23</v>
      </c>
      <c r="J13" s="17" t="s">
        <v>18</v>
      </c>
      <c r="K13" s="17" t="s">
        <v>24</v>
      </c>
      <c r="L13" s="17">
        <v>100000</v>
      </c>
      <c r="O13" s="24"/>
      <c r="P13" s="37" t="s">
        <v>98</v>
      </c>
      <c r="Q13" s="30"/>
      <c r="R13" s="10">
        <v>100000</v>
      </c>
      <c r="S13" s="11">
        <f>SUMIF(D:D,P13,F:F)</f>
        <v>21000</v>
      </c>
    </row>
    <row r="14" spans="3:19" ht="20.100000000000001" customHeight="1" x14ac:dyDescent="0.3">
      <c r="C14" s="17"/>
      <c r="D14" s="22" t="s">
        <v>25</v>
      </c>
      <c r="E14" s="17" t="s">
        <v>26</v>
      </c>
      <c r="F14" s="17">
        <v>50000</v>
      </c>
      <c r="G14" s="17" t="s">
        <v>16</v>
      </c>
      <c r="I14" s="17" t="s">
        <v>27</v>
      </c>
      <c r="J14" s="17" t="s">
        <v>28</v>
      </c>
      <c r="K14" s="17" t="s">
        <v>29</v>
      </c>
      <c r="L14" s="17">
        <v>2500000</v>
      </c>
      <c r="O14" s="24"/>
      <c r="P14" s="37" t="s">
        <v>30</v>
      </c>
      <c r="Q14" s="30"/>
      <c r="R14" s="10">
        <v>20000</v>
      </c>
      <c r="S14" s="11">
        <f>SUMIF(D:D,P14,F:F)</f>
        <v>0</v>
      </c>
    </row>
    <row r="15" spans="3:19" ht="20.100000000000001" customHeight="1" x14ac:dyDescent="0.3">
      <c r="C15" s="17" t="s">
        <v>31</v>
      </c>
      <c r="D15" s="22" t="s">
        <v>32</v>
      </c>
      <c r="E15" s="17" t="s">
        <v>33</v>
      </c>
      <c r="F15" s="17">
        <v>2500</v>
      </c>
      <c r="G15" s="17" t="s">
        <v>16</v>
      </c>
      <c r="I15" s="17" t="s">
        <v>90</v>
      </c>
      <c r="J15" s="17" t="s">
        <v>18</v>
      </c>
      <c r="K15" s="17" t="s">
        <v>96</v>
      </c>
      <c r="L15" s="17">
        <v>800000</v>
      </c>
      <c r="O15" s="24"/>
      <c r="P15" s="37" t="s">
        <v>34</v>
      </c>
      <c r="Q15" s="30"/>
      <c r="R15" s="10">
        <v>30000</v>
      </c>
      <c r="S15" s="11">
        <f>SUMIF(D:D,P15,F:F)</f>
        <v>0</v>
      </c>
    </row>
    <row r="16" spans="3:19" ht="20.100000000000001" customHeight="1" x14ac:dyDescent="0.3">
      <c r="C16" s="9"/>
      <c r="D16" s="22" t="s">
        <v>35</v>
      </c>
      <c r="E16" s="17" t="s">
        <v>36</v>
      </c>
      <c r="F16" s="17">
        <v>21000</v>
      </c>
      <c r="G16" s="17" t="s">
        <v>16</v>
      </c>
      <c r="I16"/>
      <c r="L16" s="2"/>
      <c r="O16" s="24"/>
      <c r="P16" s="37" t="s">
        <v>32</v>
      </c>
      <c r="Q16" s="30"/>
      <c r="R16" s="10">
        <v>10000</v>
      </c>
      <c r="S16" s="11">
        <f>SUMIF(D:D,P16,F:F)</f>
        <v>5500</v>
      </c>
    </row>
    <row r="17" spans="3:19" ht="20.100000000000001" customHeight="1" x14ac:dyDescent="0.3">
      <c r="C17" s="17" t="s">
        <v>37</v>
      </c>
      <c r="D17" s="22" t="s">
        <v>38</v>
      </c>
      <c r="E17" s="17" t="s">
        <v>39</v>
      </c>
      <c r="F17" s="17">
        <v>4900</v>
      </c>
      <c r="G17" s="17" t="s">
        <v>40</v>
      </c>
      <c r="L17" s="2"/>
      <c r="O17" s="24"/>
      <c r="P17" s="37" t="s">
        <v>21</v>
      </c>
      <c r="Q17" s="30"/>
      <c r="R17" s="10">
        <v>100000</v>
      </c>
      <c r="S17" s="11">
        <f>SUMIF(D:D,P17,F:F)</f>
        <v>89380</v>
      </c>
    </row>
    <row r="18" spans="3:19" ht="20.100000000000001" customHeight="1" x14ac:dyDescent="0.3">
      <c r="C18" s="17"/>
      <c r="D18" s="22" t="s">
        <v>41</v>
      </c>
      <c r="E18" s="17" t="s">
        <v>42</v>
      </c>
      <c r="F18" s="17">
        <v>18000</v>
      </c>
      <c r="G18" s="17" t="s">
        <v>16</v>
      </c>
      <c r="L18" s="2"/>
      <c r="O18" s="24" t="s">
        <v>43</v>
      </c>
      <c r="P18" s="37" t="s">
        <v>14</v>
      </c>
      <c r="Q18" s="30">
        <f>SUM(R18:R20)</f>
        <v>110000</v>
      </c>
      <c r="R18" s="10">
        <v>100000</v>
      </c>
      <c r="S18" s="11">
        <f>SUMIF(D:D,P18,F:F)</f>
        <v>57000</v>
      </c>
    </row>
    <row r="19" spans="3:19" ht="20.100000000000001" customHeight="1" x14ac:dyDescent="0.3">
      <c r="C19" s="9" t="s">
        <v>69</v>
      </c>
      <c r="D19" s="22" t="s">
        <v>51</v>
      </c>
      <c r="E19" s="17" t="s">
        <v>70</v>
      </c>
      <c r="F19" s="9">
        <v>19000</v>
      </c>
      <c r="G19" s="17" t="s">
        <v>71</v>
      </c>
      <c r="O19" s="24"/>
      <c r="P19" s="37" t="s">
        <v>44</v>
      </c>
      <c r="Q19" s="30"/>
      <c r="R19" s="10">
        <v>10000</v>
      </c>
      <c r="S19" s="11">
        <f>SUMIF(D:D,P19,F:F)</f>
        <v>0</v>
      </c>
    </row>
    <row r="20" spans="3:19" ht="20.100000000000001" customHeight="1" x14ac:dyDescent="0.3">
      <c r="C20" s="17"/>
      <c r="D20" s="22" t="s">
        <v>72</v>
      </c>
      <c r="E20" s="17" t="s">
        <v>73</v>
      </c>
      <c r="F20" s="17">
        <v>10000</v>
      </c>
      <c r="G20" s="17" t="s">
        <v>71</v>
      </c>
      <c r="O20" s="24"/>
      <c r="P20" s="37" t="s">
        <v>45</v>
      </c>
      <c r="Q20" s="30"/>
      <c r="R20" s="10">
        <v>0</v>
      </c>
      <c r="S20" s="11">
        <f>SUMIF(D:D,P20,F:F)</f>
        <v>0</v>
      </c>
    </row>
    <row r="21" spans="3:19" ht="20.100000000000001" customHeight="1" x14ac:dyDescent="0.3">
      <c r="C21" s="17" t="s">
        <v>74</v>
      </c>
      <c r="D21" s="22" t="s">
        <v>53</v>
      </c>
      <c r="E21" s="17" t="s">
        <v>75</v>
      </c>
      <c r="F21" s="17">
        <v>5000</v>
      </c>
      <c r="G21" s="17" t="s">
        <v>16</v>
      </c>
      <c r="O21" s="24" t="s">
        <v>46</v>
      </c>
      <c r="P21" s="37" t="s">
        <v>47</v>
      </c>
      <c r="Q21" s="30">
        <f>SUM(R21:R23)</f>
        <v>130000</v>
      </c>
      <c r="R21" s="10">
        <v>30000</v>
      </c>
      <c r="S21" s="11">
        <f>SUMIF(D:D,P21,F:F)</f>
        <v>0</v>
      </c>
    </row>
    <row r="22" spans="3:19" ht="20.100000000000001" customHeight="1" x14ac:dyDescent="0.3">
      <c r="C22" s="17"/>
      <c r="D22" s="22" t="s">
        <v>76</v>
      </c>
      <c r="E22" s="17" t="s">
        <v>77</v>
      </c>
      <c r="F22" s="17">
        <v>3000</v>
      </c>
      <c r="G22" s="17" t="s">
        <v>78</v>
      </c>
      <c r="O22" s="24"/>
      <c r="P22" s="37" t="s">
        <v>48</v>
      </c>
      <c r="Q22" s="30"/>
      <c r="R22" s="10">
        <v>50000</v>
      </c>
      <c r="S22" s="11">
        <f>SUMIF(D:D,P22,F:F)</f>
        <v>0</v>
      </c>
    </row>
    <row r="23" spans="3:19" ht="20.100000000000001" customHeight="1" x14ac:dyDescent="0.3">
      <c r="C23" s="17" t="s">
        <v>79</v>
      </c>
      <c r="D23" s="22" t="s">
        <v>80</v>
      </c>
      <c r="E23" s="17" t="s">
        <v>81</v>
      </c>
      <c r="F23" s="17">
        <v>9600</v>
      </c>
      <c r="G23" s="17" t="s">
        <v>82</v>
      </c>
      <c r="O23" s="24"/>
      <c r="P23" s="37" t="s">
        <v>49</v>
      </c>
      <c r="Q23" s="30"/>
      <c r="R23" s="10">
        <v>50000</v>
      </c>
      <c r="S23" s="11">
        <f>SUMIF(D:D,P23,F:F)</f>
        <v>0</v>
      </c>
    </row>
    <row r="24" spans="3:19" ht="20.100000000000001" customHeight="1" x14ac:dyDescent="0.3">
      <c r="C24" s="17"/>
      <c r="D24" s="22" t="s">
        <v>59</v>
      </c>
      <c r="E24" s="17" t="s">
        <v>83</v>
      </c>
      <c r="F24" s="17">
        <v>3800</v>
      </c>
      <c r="G24" s="17" t="s">
        <v>82</v>
      </c>
      <c r="O24" s="24" t="s">
        <v>50</v>
      </c>
      <c r="P24" s="37" t="s">
        <v>51</v>
      </c>
      <c r="Q24" s="31">
        <f>SUM(R24:R25)</f>
        <v>20000</v>
      </c>
      <c r="R24" s="10">
        <v>20000</v>
      </c>
      <c r="S24" s="11">
        <f>SUMIF(D:D,P24,F:F)</f>
        <v>19000</v>
      </c>
    </row>
    <row r="25" spans="3:19" ht="20.100000000000001" customHeight="1" x14ac:dyDescent="0.3">
      <c r="C25" s="17" t="s">
        <v>85</v>
      </c>
      <c r="D25" s="22" t="s">
        <v>61</v>
      </c>
      <c r="E25" s="17" t="s">
        <v>86</v>
      </c>
      <c r="F25" s="17">
        <v>500000</v>
      </c>
      <c r="G25" s="17" t="s">
        <v>40</v>
      </c>
      <c r="O25" s="24"/>
      <c r="P25" s="37" t="s">
        <v>52</v>
      </c>
      <c r="Q25" s="32"/>
      <c r="R25" s="10">
        <v>0</v>
      </c>
      <c r="S25" s="11">
        <f>SUMIF(D:D,P25,F:F)</f>
        <v>0</v>
      </c>
    </row>
    <row r="26" spans="3:19" ht="20.100000000000001" customHeight="1" x14ac:dyDescent="0.3">
      <c r="C26" s="17" t="s">
        <v>87</v>
      </c>
      <c r="D26" s="22" t="s">
        <v>88</v>
      </c>
      <c r="E26" s="17" t="s">
        <v>89</v>
      </c>
      <c r="F26" s="17">
        <v>36000</v>
      </c>
      <c r="G26" s="17" t="s">
        <v>84</v>
      </c>
      <c r="O26" s="25" t="s">
        <v>53</v>
      </c>
      <c r="P26" s="37" t="s">
        <v>53</v>
      </c>
      <c r="Q26" s="33">
        <f>R26</f>
        <v>200000</v>
      </c>
      <c r="R26" s="10">
        <v>200000</v>
      </c>
      <c r="S26" s="11">
        <f>SUMIF(D:D,P26,F:F)</f>
        <v>5000</v>
      </c>
    </row>
    <row r="27" spans="3:19" ht="20.100000000000001" customHeight="1" x14ac:dyDescent="0.3">
      <c r="C27" s="17" t="s">
        <v>90</v>
      </c>
      <c r="D27" s="22" t="s">
        <v>91</v>
      </c>
      <c r="E27" s="17" t="s">
        <v>92</v>
      </c>
      <c r="F27" s="17">
        <v>35000</v>
      </c>
      <c r="G27" s="17" t="s">
        <v>71</v>
      </c>
      <c r="O27" s="24" t="s">
        <v>54</v>
      </c>
      <c r="P27" s="37" t="s">
        <v>38</v>
      </c>
      <c r="Q27" s="31">
        <f>SUM(R27:R29)</f>
        <v>120000</v>
      </c>
      <c r="R27" s="10">
        <v>30000</v>
      </c>
      <c r="S27" s="11">
        <f>SUMIF(D:D,P27,F:F)</f>
        <v>4900</v>
      </c>
    </row>
    <row r="28" spans="3:19" ht="20.100000000000001" customHeight="1" x14ac:dyDescent="0.3">
      <c r="C28" s="17" t="s">
        <v>93</v>
      </c>
      <c r="D28" s="22" t="s">
        <v>94</v>
      </c>
      <c r="E28" s="17" t="s">
        <v>95</v>
      </c>
      <c r="F28" s="17">
        <v>80000</v>
      </c>
      <c r="G28" s="17" t="s">
        <v>40</v>
      </c>
      <c r="O28" s="24"/>
      <c r="P28" s="37" t="s">
        <v>55</v>
      </c>
      <c r="Q28" s="34"/>
      <c r="R28" s="10">
        <v>30000</v>
      </c>
      <c r="S28" s="11">
        <f>SUMIF(D:D,P28,F:F)</f>
        <v>0</v>
      </c>
    </row>
    <row r="29" spans="3:19" ht="20.100000000000001" customHeight="1" x14ac:dyDescent="0.3">
      <c r="D29" s="23"/>
      <c r="F29" s="1"/>
      <c r="O29" s="24"/>
      <c r="P29" s="37" t="s">
        <v>56</v>
      </c>
      <c r="Q29" s="32"/>
      <c r="R29" s="11">
        <v>60000</v>
      </c>
      <c r="S29" s="11">
        <f>SUMIF(D:D,P29,F:F)</f>
        <v>36000</v>
      </c>
    </row>
    <row r="30" spans="3:19" ht="20.100000000000001" customHeight="1" x14ac:dyDescent="0.3">
      <c r="D30" s="23"/>
      <c r="F30" s="1"/>
      <c r="O30" s="26" t="s">
        <v>57</v>
      </c>
      <c r="P30" s="37" t="s">
        <v>25</v>
      </c>
      <c r="Q30" s="30">
        <f>SUM(R30:R32)</f>
        <v>90000</v>
      </c>
      <c r="R30" s="11">
        <v>50000</v>
      </c>
      <c r="S30" s="11">
        <f>SUMIF(D:D,P30,F:F)</f>
        <v>50000</v>
      </c>
    </row>
    <row r="31" spans="3:19" ht="20.100000000000001" customHeight="1" x14ac:dyDescent="0.3">
      <c r="D31" s="23"/>
      <c r="F31" s="1"/>
      <c r="O31" s="27"/>
      <c r="P31" s="37" t="s">
        <v>58</v>
      </c>
      <c r="Q31" s="30"/>
      <c r="R31" s="11">
        <v>30000</v>
      </c>
      <c r="S31" s="11">
        <f>SUMIF(D:D,P31,F:F)</f>
        <v>0</v>
      </c>
    </row>
    <row r="32" spans="3:19" ht="20.100000000000001" customHeight="1" x14ac:dyDescent="0.3">
      <c r="D32" s="23"/>
      <c r="F32" s="1"/>
      <c r="O32" s="28"/>
      <c r="P32" s="37" t="s">
        <v>59</v>
      </c>
      <c r="Q32" s="30"/>
      <c r="R32" s="11">
        <v>10000</v>
      </c>
      <c r="S32" s="11">
        <f>SUMIF(D:D,P32,F:F)</f>
        <v>3800</v>
      </c>
    </row>
    <row r="33" spans="4:19" ht="20.100000000000001" customHeight="1" x14ac:dyDescent="0.3">
      <c r="D33" s="23"/>
      <c r="F33" s="1"/>
      <c r="O33" s="29" t="s">
        <v>60</v>
      </c>
      <c r="P33" s="37" t="s">
        <v>61</v>
      </c>
      <c r="Q33" s="35">
        <f>R33</f>
        <v>500000</v>
      </c>
      <c r="R33" s="11">
        <v>500000</v>
      </c>
      <c r="S33" s="11">
        <f>SUMIF(D:D,P33,F:F)</f>
        <v>500000</v>
      </c>
    </row>
    <row r="34" spans="4:19" ht="20.100000000000001" customHeight="1" x14ac:dyDescent="0.3">
      <c r="D34" s="23"/>
      <c r="F34" s="1"/>
      <c r="O34" s="24" t="s">
        <v>62</v>
      </c>
      <c r="P34" s="37" t="s">
        <v>63</v>
      </c>
      <c r="Q34" s="31">
        <f>SUM(R34:R38)</f>
        <v>110000</v>
      </c>
      <c r="R34" s="10">
        <v>20000</v>
      </c>
      <c r="S34" s="11">
        <f>SUMIF(D:D,P34,F:F)</f>
        <v>0</v>
      </c>
    </row>
    <row r="35" spans="4:19" ht="20.100000000000001" customHeight="1" x14ac:dyDescent="0.3">
      <c r="D35" s="23"/>
      <c r="O35" s="24"/>
      <c r="P35" s="37" t="s">
        <v>64</v>
      </c>
      <c r="Q35" s="34"/>
      <c r="R35" s="10">
        <v>20000</v>
      </c>
      <c r="S35" s="11">
        <f>SUMIF(D:D,P35,F:F)</f>
        <v>0</v>
      </c>
    </row>
    <row r="36" spans="4:19" ht="20.100000000000001" customHeight="1" x14ac:dyDescent="0.3">
      <c r="D36" s="23"/>
      <c r="O36" s="24"/>
      <c r="P36" s="37" t="s">
        <v>65</v>
      </c>
      <c r="Q36" s="34"/>
      <c r="R36" s="10">
        <v>30000</v>
      </c>
      <c r="S36" s="11">
        <f>SUMIF(D:D,P36,F:F)</f>
        <v>35000</v>
      </c>
    </row>
    <row r="37" spans="4:19" ht="20.100000000000001" customHeight="1" x14ac:dyDescent="0.3">
      <c r="D37" s="23"/>
      <c r="O37" s="24"/>
      <c r="P37" s="37" t="s">
        <v>66</v>
      </c>
      <c r="Q37" s="34"/>
      <c r="R37" s="10">
        <v>10000</v>
      </c>
      <c r="S37" s="11">
        <f>SUMIF(D:D,P37,F:F)</f>
        <v>0</v>
      </c>
    </row>
    <row r="38" spans="4:19" ht="20.100000000000001" customHeight="1" x14ac:dyDescent="0.3">
      <c r="D38" s="23"/>
      <c r="O38" s="24"/>
      <c r="P38" s="37" t="s">
        <v>62</v>
      </c>
      <c r="Q38" s="34"/>
      <c r="R38" s="10">
        <v>30000</v>
      </c>
      <c r="S38" s="11">
        <f>SUMIF(D:D,P38,F:F)</f>
        <v>0</v>
      </c>
    </row>
    <row r="39" spans="4:19" ht="20.100000000000001" customHeight="1" x14ac:dyDescent="0.3">
      <c r="D39" s="23"/>
      <c r="O39" s="24"/>
      <c r="P39" s="37" t="s">
        <v>67</v>
      </c>
      <c r="Q39" s="32"/>
      <c r="R39" s="11">
        <v>50000</v>
      </c>
      <c r="S39" s="11">
        <f>SUMIF(D:D,P39,F:F)</f>
        <v>18000</v>
      </c>
    </row>
    <row r="40" spans="4:19" ht="20.100000000000001" customHeight="1" thickBot="1" x14ac:dyDescent="0.35">
      <c r="D40" s="38"/>
    </row>
    <row r="41" spans="4:19" ht="20.100000000000001" customHeight="1" thickBot="1" x14ac:dyDescent="0.35">
      <c r="D41" s="38"/>
      <c r="O41" s="13" t="s">
        <v>68</v>
      </c>
      <c r="P41" s="14"/>
      <c r="Q41" s="36">
        <f>SUM(Q12:Q39)</f>
        <v>1590000</v>
      </c>
      <c r="S41" s="3"/>
    </row>
    <row r="42" spans="4:19" x14ac:dyDescent="0.3">
      <c r="D42" s="38"/>
    </row>
    <row r="43" spans="4:19" x14ac:dyDescent="0.3">
      <c r="D43" s="38"/>
    </row>
    <row r="44" spans="4:19" x14ac:dyDescent="0.3">
      <c r="D44" s="38"/>
    </row>
  </sheetData>
  <mergeCells count="17">
    <mergeCell ref="C8:D8"/>
    <mergeCell ref="O34:O39"/>
    <mergeCell ref="Q34:Q39"/>
    <mergeCell ref="O41:P41"/>
    <mergeCell ref="O24:O25"/>
    <mergeCell ref="Q24:Q25"/>
    <mergeCell ref="O27:O29"/>
    <mergeCell ref="Q27:Q29"/>
    <mergeCell ref="O30:O32"/>
    <mergeCell ref="Q30:Q32"/>
    <mergeCell ref="O21:O23"/>
    <mergeCell ref="Q21:Q23"/>
    <mergeCell ref="O11:P11"/>
    <mergeCell ref="O12:O17"/>
    <mergeCell ref="Q12:Q17"/>
    <mergeCell ref="O18:O20"/>
    <mergeCell ref="Q18:Q2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poponara5329@gmail.com</dc:creator>
  <cp:lastModifiedBy>poponara5329@gmail.com</cp:lastModifiedBy>
  <dcterms:created xsi:type="dcterms:W3CDTF">2026-06-03T22:49:16Z</dcterms:created>
  <dcterms:modified xsi:type="dcterms:W3CDTF">2026-06-08T02:43:28Z</dcterms:modified>
</cp:coreProperties>
</file>