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F4444719-89D2-4726-B599-A769AE1EC8E4}" xr6:coauthVersionLast="47" xr6:coauthVersionMax="47" xr10:uidLastSave="{00000000-0000-0000-0000-000000000000}"/>
  <bookViews>
    <workbookView xWindow="-60" yWindow="-60" windowWidth="28920" windowHeight="16320" activeTab="1" xr2:uid="{FCEE5CB5-373B-4A6D-9B46-4800E1ECD910}"/>
  </bookViews>
  <sheets>
    <sheet name="가산금" sheetId="1" r:id="rId1"/>
    <sheet name="납부지연가산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C16" i="2"/>
  <c r="C22" i="2"/>
  <c r="C15" i="2"/>
  <c r="C14" i="2"/>
  <c r="C13" i="2"/>
  <c r="C12" i="2"/>
  <c r="C10" i="2"/>
  <c r="C20" i="2" s="1"/>
  <c r="C21" i="2" s="1"/>
  <c r="C23" i="2" s="1"/>
  <c r="C27" i="2" s="1"/>
  <c r="C28" i="2" s="1"/>
  <c r="C29" i="2" s="1"/>
  <c r="B3" i="2"/>
  <c r="B4" i="2"/>
  <c r="C19" i="2" s="1"/>
  <c r="D2" i="2"/>
  <c r="D20" i="1"/>
  <c r="E22" i="1"/>
  <c r="E24" i="1" s="1"/>
  <c r="E20" i="1"/>
  <c r="G17" i="1"/>
  <c r="G15" i="1"/>
  <c r="E13" i="1"/>
  <c r="E8" i="1"/>
  <c r="E7" i="1"/>
</calcChain>
</file>

<file path=xl/sharedStrings.xml><?xml version="1.0" encoding="utf-8"?>
<sst xmlns="http://schemas.openxmlformats.org/spreadsheetml/2006/main" count="20" uniqueCount="19">
  <si>
    <t>종합소득세 중간예납</t>
    <phoneticPr fontId="1" type="noConversion"/>
  </si>
  <si>
    <t>가산금(150만원 이상)</t>
    <phoneticPr fontId="1" type="noConversion"/>
  </si>
  <si>
    <t>소계</t>
    <phoneticPr fontId="1" type="noConversion"/>
  </si>
  <si>
    <t>체납세액</t>
    <phoneticPr fontId="1" type="noConversion"/>
  </si>
  <si>
    <t>A+B</t>
    <phoneticPr fontId="1" type="noConversion"/>
  </si>
  <si>
    <t>A</t>
    <phoneticPr fontId="1" type="noConversion"/>
  </si>
  <si>
    <t>B</t>
    <phoneticPr fontId="1" type="noConversion"/>
  </si>
  <si>
    <t>차액</t>
    <phoneticPr fontId="1" type="noConversion"/>
  </si>
  <si>
    <t>=3,138,000*17일*0.022%</t>
    <phoneticPr fontId="1" type="noConversion"/>
  </si>
  <si>
    <t>국세청 홈택스</t>
    <phoneticPr fontId="1" type="noConversion"/>
  </si>
  <si>
    <t>국세청 홈택스 고지세액 조회</t>
    <phoneticPr fontId="1" type="noConversion"/>
  </si>
  <si>
    <t>납부일</t>
    <phoneticPr fontId="1" type="noConversion"/>
  </si>
  <si>
    <t>정기</t>
    <phoneticPr fontId="1" type="noConversion"/>
  </si>
  <si>
    <t>실제</t>
    <phoneticPr fontId="1" type="noConversion"/>
  </si>
  <si>
    <t>납부금액</t>
    <phoneticPr fontId="1" type="noConversion"/>
  </si>
  <si>
    <t>부가가치세</t>
    <phoneticPr fontId="1" type="noConversion"/>
  </si>
  <si>
    <t>납부지연가산세</t>
    <phoneticPr fontId="1" type="noConversion"/>
  </si>
  <si>
    <t>합계</t>
    <phoneticPr fontId="1" type="noConversion"/>
  </si>
  <si>
    <t>원단위 절사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</si>
</sst>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0_ &quot;일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quotePrefix="1">
      <alignment vertical="center"/>
    </xf>
    <xf numFmtId="10" fontId="0" fillId="0" borderId="0" xfId="1" applyNumberFormat="1" applyFont="1">
      <alignment vertical="center"/>
    </xf>
    <xf numFmtId="14" fontId="0" fillId="0" borderId="1" xfId="0" applyNumberFormat="1" applyBorder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176" fontId="0" fillId="0" borderId="1" xfId="0" applyNumberFormat="1" applyBorder="1">
      <alignment vertical="center"/>
    </xf>
    <xf numFmtId="3" fontId="0" fillId="2" borderId="0" xfId="0" applyNumberFormat="1" applyFill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4" fillId="3" borderId="0" xfId="0" applyNumberFormat="1" applyFont="1" applyFill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123825</xdr:rowOff>
    </xdr:from>
    <xdr:to>
      <xdr:col>18</xdr:col>
      <xdr:colOff>666750</xdr:colOff>
      <xdr:row>40</xdr:row>
      <xdr:rowOff>82887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7D4FD39-8C00-4A2F-BD98-08EBBFD0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23825"/>
          <a:ext cx="9201150" cy="834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4BDC-15ED-4725-A9CD-30785874C84C}">
  <dimension ref="C6:H24"/>
  <sheetViews>
    <sheetView topLeftCell="A3" workbookViewId="0">
      <selection activeCell="D28" sqref="D28"/>
    </sheetView>
  </sheetViews>
  <sheetFormatPr defaultRowHeight="16.5" x14ac:dyDescent="0.3"/>
  <cols>
    <col min="4" max="4" width="11.125" bestFit="1" customWidth="1"/>
    <col min="5" max="5" width="12.125" bestFit="1" customWidth="1"/>
  </cols>
  <sheetData>
    <row r="6" spans="3:8" x14ac:dyDescent="0.3">
      <c r="D6" s="4">
        <v>44620</v>
      </c>
      <c r="E6" s="1">
        <v>3138000</v>
      </c>
      <c r="F6" t="s">
        <v>0</v>
      </c>
      <c r="H6" t="s">
        <v>10</v>
      </c>
    </row>
    <row r="7" spans="3:8" x14ac:dyDescent="0.3">
      <c r="D7" s="2">
        <v>0.03</v>
      </c>
      <c r="E7" s="1">
        <f>E6*D7</f>
        <v>94140</v>
      </c>
      <c r="F7" t="s">
        <v>1</v>
      </c>
    </row>
    <row r="8" spans="3:8" x14ac:dyDescent="0.3">
      <c r="C8" t="s">
        <v>5</v>
      </c>
      <c r="D8" t="s">
        <v>2</v>
      </c>
      <c r="E8" s="1">
        <f>SUM(E6:E7)</f>
        <v>3232140</v>
      </c>
    </row>
    <row r="11" spans="3:8" x14ac:dyDescent="0.3">
      <c r="D11" t="s">
        <v>3</v>
      </c>
      <c r="E11" s="1">
        <v>3243870</v>
      </c>
      <c r="F11" t="s">
        <v>9</v>
      </c>
    </row>
    <row r="13" spans="3:8" x14ac:dyDescent="0.3">
      <c r="E13" s="1">
        <f>E11-E8</f>
        <v>11730</v>
      </c>
    </row>
    <row r="15" spans="3:8" x14ac:dyDescent="0.3">
      <c r="E15" s="3">
        <v>2.2000000000000001E-4</v>
      </c>
      <c r="G15">
        <f>E6*E15</f>
        <v>690.36</v>
      </c>
    </row>
    <row r="17" spans="3:7" x14ac:dyDescent="0.3">
      <c r="G17">
        <f>E13/G15</f>
        <v>16.991135059968713</v>
      </c>
    </row>
    <row r="19" spans="3:7" x14ac:dyDescent="0.3">
      <c r="D19" s="4">
        <v>44637</v>
      </c>
    </row>
    <row r="20" spans="3:7" x14ac:dyDescent="0.3">
      <c r="C20" t="s">
        <v>6</v>
      </c>
      <c r="D20" s="5">
        <f>D19-D6</f>
        <v>17</v>
      </c>
      <c r="E20" s="1">
        <f>TRUNC(E6*E15*D20,0)</f>
        <v>11736</v>
      </c>
      <c r="F20" s="6" t="s">
        <v>8</v>
      </c>
    </row>
    <row r="22" spans="3:7" x14ac:dyDescent="0.3">
      <c r="D22" t="s">
        <v>4</v>
      </c>
      <c r="E22" s="1">
        <f>TRUNC(SUM(E8,E20),-1)</f>
        <v>3243870</v>
      </c>
    </row>
    <row r="24" spans="3:7" x14ac:dyDescent="0.3">
      <c r="D24" t="s">
        <v>7</v>
      </c>
      <c r="E24" s="1">
        <f>E11-E22</f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D5F-BDF5-45A0-97AD-EA9D9ADA2747}">
  <dimension ref="A2:D29"/>
  <sheetViews>
    <sheetView tabSelected="1" workbookViewId="0">
      <selection activeCell="C7" sqref="C7"/>
    </sheetView>
  </sheetViews>
  <sheetFormatPr defaultRowHeight="16.5" x14ac:dyDescent="0.3"/>
  <cols>
    <col min="2" max="2" width="15.125" bestFit="1" customWidth="1"/>
    <col min="3" max="3" width="12.5" bestFit="1" customWidth="1"/>
  </cols>
  <sheetData>
    <row r="2" spans="1:4" x14ac:dyDescent="0.3">
      <c r="B2" s="4">
        <v>36526</v>
      </c>
      <c r="C2" s="4">
        <v>43507</v>
      </c>
      <c r="D2" s="7">
        <f>3/10000</f>
        <v>2.9999999999999997E-4</v>
      </c>
    </row>
    <row r="3" spans="1:4" x14ac:dyDescent="0.3">
      <c r="B3" s="4">
        <f>C2+1</f>
        <v>43508</v>
      </c>
      <c r="C3" s="4">
        <v>44606</v>
      </c>
      <c r="D3" s="3">
        <v>2.5000000000000001E-4</v>
      </c>
    </row>
    <row r="4" spans="1:4" x14ac:dyDescent="0.3">
      <c r="B4" s="4">
        <f>C3+1</f>
        <v>44607</v>
      </c>
      <c r="C4" s="4">
        <v>73050</v>
      </c>
      <c r="D4" s="3">
        <v>2.2000000000000001E-4</v>
      </c>
    </row>
    <row r="7" spans="1:4" x14ac:dyDescent="0.3">
      <c r="B7" t="s">
        <v>14</v>
      </c>
      <c r="C7" s="9">
        <v>2681142</v>
      </c>
    </row>
    <row r="8" spans="1:4" x14ac:dyDescent="0.3">
      <c r="C8" s="10"/>
    </row>
    <row r="9" spans="1:4" x14ac:dyDescent="0.3">
      <c r="A9" t="s">
        <v>12</v>
      </c>
      <c r="B9" t="s">
        <v>11</v>
      </c>
      <c r="C9" s="11">
        <v>44586</v>
      </c>
    </row>
    <row r="10" spans="1:4" x14ac:dyDescent="0.3">
      <c r="A10" t="s">
        <v>13</v>
      </c>
      <c r="B10" t="s">
        <v>11</v>
      </c>
      <c r="C10" s="11">
        <f ca="1">TODAY()</f>
        <v>44641</v>
      </c>
    </row>
    <row r="12" spans="1:4" x14ac:dyDescent="0.3">
      <c r="C12" s="4">
        <f>C9</f>
        <v>44586</v>
      </c>
    </row>
    <row r="13" spans="1:4" x14ac:dyDescent="0.3">
      <c r="C13" s="8">
        <f>C3</f>
        <v>44606</v>
      </c>
    </row>
    <row r="14" spans="1:4" x14ac:dyDescent="0.3">
      <c r="C14">
        <f>C13-C12+1</f>
        <v>21</v>
      </c>
    </row>
    <row r="15" spans="1:4" x14ac:dyDescent="0.3">
      <c r="C15" s="12">
        <f>D3</f>
        <v>2.5000000000000001E-4</v>
      </c>
    </row>
    <row r="16" spans="1:4" x14ac:dyDescent="0.3">
      <c r="C16" s="13">
        <f>TRUNC($C$7*C14*C15,0)</f>
        <v>14075</v>
      </c>
    </row>
    <row r="19" spans="2:3" x14ac:dyDescent="0.3">
      <c r="C19" s="4">
        <f>B4</f>
        <v>44607</v>
      </c>
    </row>
    <row r="20" spans="2:3" x14ac:dyDescent="0.3">
      <c r="C20" s="8">
        <f ca="1">C10</f>
        <v>44641</v>
      </c>
    </row>
    <row r="21" spans="2:3" x14ac:dyDescent="0.3">
      <c r="C21">
        <f ca="1">C20-C19+1</f>
        <v>35</v>
      </c>
    </row>
    <row r="22" spans="2:3" x14ac:dyDescent="0.3">
      <c r="C22" s="12">
        <f>D4</f>
        <v>2.2000000000000001E-4</v>
      </c>
    </row>
    <row r="23" spans="2:3" x14ac:dyDescent="0.3">
      <c r="C23" s="13">
        <f ca="1">TRUNC($C$7*C21*C22,0)</f>
        <v>20644</v>
      </c>
    </row>
    <row r="26" spans="2:3" x14ac:dyDescent="0.3">
      <c r="B26" t="s">
        <v>15</v>
      </c>
      <c r="C26" s="1">
        <f>C7</f>
        <v>2681142</v>
      </c>
    </row>
    <row r="27" spans="2:3" x14ac:dyDescent="0.3">
      <c r="B27" s="14" t="s">
        <v>16</v>
      </c>
      <c r="C27" s="15">
        <f ca="1">SUM(C16,C23)</f>
        <v>34719</v>
      </c>
    </row>
    <row r="28" spans="2:3" x14ac:dyDescent="0.3">
      <c r="B28" t="s">
        <v>17</v>
      </c>
      <c r="C28" s="1">
        <f ca="1">SUM(C26:C27)</f>
        <v>2715861</v>
      </c>
    </row>
    <row r="29" spans="2:3" x14ac:dyDescent="0.3">
      <c r="B29" t="s">
        <v>18</v>
      </c>
      <c r="C29" s="16">
        <f ca="1">TRUNC(C28,-1)</f>
        <v>2715860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가산금</vt:lpstr>
      <vt:lpstr>납부지연가산세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2022-03-17T04:31:40Z</dcterms:created>
  <dcterms:modified xsi:type="dcterms:W3CDTF">2022-03-21T07:30:18Z</dcterms:modified>
</cp:coreProperties>
</file>