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esktop\2020년귀속 법인세\0 - 제출서식\"/>
    </mc:Choice>
  </mc:AlternateContent>
  <xr:revisionPtr revIDLastSave="0" documentId="13_ncr:1_{23BE5FE2-985F-4905-B4B1-B39B66B324CC}" xr6:coauthVersionLast="46" xr6:coauthVersionMax="46" xr10:uidLastSave="{00000000-0000-0000-0000-000000000000}"/>
  <bookViews>
    <workbookView xWindow="-60" yWindow="-60" windowWidth="28920" windowHeight="16320" activeTab="1" xr2:uid="{00000000-000D-0000-FFFF-FFFF00000000}"/>
  </bookViews>
  <sheets>
    <sheet name="세액공제적용비용-필독" sheetId="9" r:id="rId1"/>
    <sheet name="연구개발비신청서" sheetId="1" r:id="rId2"/>
    <sheet name="일반연구및인력개발비명세서-1" sheetId="10" r:id="rId3"/>
    <sheet name="일반연구및인력개발비명세서-2" sheetId="5" r:id="rId4"/>
    <sheet name="부표-연구인력개발비발생내역" sheetId="7" r:id="rId5"/>
    <sheet name="부표-연구과제 총괄표" sheetId="13" r:id="rId6"/>
    <sheet name="4년 연평균발생액의 계산" sheetId="12" r:id="rId7"/>
    <sheet name="신성장동력산업및원천기술연구개발비명세서" sheetId="11" r:id="rId8"/>
    <sheet name="별지제4호서식-증명서 예시" sheetId="2" r:id="rId9"/>
    <sheet name="연구개발출연금 등 수령내역" sheetId="4" r:id="rId10"/>
    <sheet name="상담" sheetId="3" r:id="rId11"/>
    <sheet name="임원의정의" sheetId="8" r:id="rId12"/>
  </sheets>
  <definedNames>
    <definedName name="_xlnm.Print_Area" localSheetId="5">'부표-연구과제 총괄표'!$A$1:$AK$45</definedName>
    <definedName name="_xlnm.Print_Area" localSheetId="4">'부표-연구인력개발비발생내역'!$A$1:$AK$45</definedName>
    <definedName name="_xlnm.Print_Area" localSheetId="1">연구개발비신청서!$A$1:$AQ$40</definedName>
    <definedName name="_xlnm.Print_Area" localSheetId="3">'일반연구및인력개발비명세서-2'!$A$1:$N$39</definedName>
  </definedNames>
  <calcPr calcId="181029"/>
</workbook>
</file>

<file path=xl/calcChain.xml><?xml version="1.0" encoding="utf-8"?>
<calcChain xmlns="http://schemas.openxmlformats.org/spreadsheetml/2006/main">
  <c r="AE3" i="13" l="1"/>
  <c r="D6" i="13"/>
  <c r="D3" i="13"/>
  <c r="V15" i="7"/>
  <c r="V16" i="7"/>
  <c r="V17" i="7"/>
  <c r="V18" i="7"/>
  <c r="V19" i="7"/>
  <c r="V20" i="7"/>
  <c r="V21" i="7"/>
  <c r="V22" i="7"/>
  <c r="V23" i="7"/>
  <c r="V14" i="7"/>
  <c r="O15" i="7"/>
  <c r="O16" i="7"/>
  <c r="O17" i="7"/>
  <c r="O18" i="7"/>
  <c r="O19" i="7"/>
  <c r="O20" i="7"/>
  <c r="O21" i="7"/>
  <c r="O22" i="7"/>
  <c r="O23" i="7"/>
  <c r="O14" i="7"/>
  <c r="C23" i="7"/>
  <c r="C22" i="7"/>
  <c r="C21" i="7"/>
  <c r="C20" i="7"/>
  <c r="C19" i="7"/>
  <c r="C18" i="7"/>
  <c r="C17" i="7"/>
  <c r="C16" i="7"/>
  <c r="C15" i="7"/>
  <c r="J16" i="7"/>
  <c r="J17" i="7"/>
  <c r="J18" i="7"/>
  <c r="J19" i="7"/>
  <c r="J20" i="7"/>
  <c r="J21" i="7"/>
  <c r="J22" i="7"/>
  <c r="J23" i="7"/>
  <c r="J15" i="7"/>
  <c r="J14" i="7"/>
  <c r="AE4" i="7"/>
  <c r="K33" i="5"/>
  <c r="G6" i="10"/>
  <c r="D7" i="7"/>
  <c r="D4" i="7"/>
  <c r="F20" i="5"/>
  <c r="E20" i="5"/>
  <c r="C20" i="5"/>
  <c r="L18" i="10"/>
  <c r="G18" i="10"/>
  <c r="A8" i="1"/>
  <c r="G12" i="10" l="1"/>
  <c r="J35" i="5" l="1"/>
  <c r="J34" i="5"/>
  <c r="O4" i="11"/>
  <c r="W12" i="10"/>
  <c r="M20" i="10" l="1"/>
  <c r="U27" i="10"/>
  <c r="Z27" i="10" s="1"/>
  <c r="AK30" i="10"/>
  <c r="U30" i="10"/>
  <c r="AL24" i="10"/>
  <c r="AL23" i="10"/>
  <c r="AG25" i="10"/>
  <c r="AA25" i="10"/>
  <c r="T25" i="10"/>
  <c r="M25" i="10"/>
  <c r="G25" i="10"/>
  <c r="AM20" i="10"/>
  <c r="AF20" i="10"/>
  <c r="AA20" i="10"/>
  <c r="G20" i="10"/>
  <c r="S20" i="10"/>
  <c r="G29" i="10"/>
  <c r="G30" i="10" s="1"/>
  <c r="AC27" i="10" l="1"/>
  <c r="AH27" i="10" s="1"/>
  <c r="M27" i="10"/>
  <c r="R27" i="10" s="1"/>
  <c r="AK27" i="10"/>
  <c r="AP27" i="10" s="1"/>
  <c r="AM25" i="10"/>
  <c r="A29" i="10" s="1"/>
  <c r="J35" i="10" s="1"/>
  <c r="AJ35" i="10" s="1"/>
  <c r="AM15" i="7"/>
  <c r="AN15" i="7" s="1"/>
  <c r="AM16" i="7"/>
  <c r="AN16" i="7" s="1"/>
  <c r="AM17" i="7"/>
  <c r="AN17" i="7" s="1"/>
  <c r="AM18" i="7"/>
  <c r="AN18" i="7" s="1"/>
  <c r="AM19" i="7"/>
  <c r="AN19" i="7" s="1"/>
  <c r="AM20" i="7"/>
  <c r="AN20" i="7" s="1"/>
  <c r="AM21" i="7"/>
  <c r="AN21" i="7" s="1"/>
  <c r="AM22" i="7"/>
  <c r="AN22" i="7" s="1"/>
  <c r="AM23" i="7"/>
  <c r="AN23" i="7" s="1"/>
  <c r="AM14" i="7"/>
  <c r="AN14" i="7" s="1"/>
  <c r="V13" i="7"/>
  <c r="A15" i="7"/>
  <c r="A16" i="7" s="1"/>
  <c r="A17" i="7" s="1"/>
  <c r="A18" i="7" s="1"/>
  <c r="A19" i="7" s="1"/>
  <c r="A20" i="7" s="1"/>
  <c r="A21" i="7" s="1"/>
  <c r="A22" i="7" s="1"/>
  <c r="A23" i="7" s="1"/>
  <c r="M12" i="5"/>
  <c r="K12" i="5"/>
  <c r="G6" i="1"/>
  <c r="AM6" i="1" s="1"/>
  <c r="A21" i="5"/>
  <c r="A22" i="5" s="1"/>
  <c r="A23" i="5" s="1"/>
  <c r="A24" i="5" s="1"/>
  <c r="A25" i="5" s="1"/>
  <c r="A26" i="5" s="1"/>
  <c r="A27" i="5" s="1"/>
  <c r="A28" i="5" s="1"/>
  <c r="A29" i="5" s="1"/>
  <c r="AB44" i="7"/>
  <c r="I33" i="7"/>
  <c r="I32" i="7"/>
  <c r="I31" i="7"/>
  <c r="I30" i="7"/>
  <c r="I29" i="7"/>
  <c r="I28" i="7"/>
  <c r="E21" i="5"/>
  <c r="F21" i="5"/>
  <c r="E22" i="5"/>
  <c r="F22" i="5"/>
  <c r="E23" i="5"/>
  <c r="F23" i="5"/>
  <c r="E24" i="5"/>
  <c r="F24" i="5"/>
  <c r="E25" i="5"/>
  <c r="F25" i="5"/>
  <c r="E26" i="5"/>
  <c r="F26" i="5"/>
  <c r="E27" i="5"/>
  <c r="F27" i="5"/>
  <c r="E28" i="5"/>
  <c r="F28" i="5"/>
  <c r="E29" i="5"/>
  <c r="F29" i="5"/>
  <c r="N30" i="5"/>
  <c r="M30" i="5"/>
  <c r="L30" i="5"/>
  <c r="K30" i="5"/>
  <c r="J30" i="5"/>
  <c r="I30" i="5"/>
  <c r="H30" i="5"/>
  <c r="G30" i="5"/>
  <c r="F10" i="4"/>
  <c r="E10" i="4"/>
  <c r="AE7" i="2"/>
  <c r="AE6" i="2"/>
  <c r="AE5" i="2"/>
  <c r="K8" i="2"/>
  <c r="P8" i="2"/>
  <c r="U8" i="2"/>
  <c r="Z8" i="2"/>
  <c r="F8" i="2"/>
  <c r="AB1" i="2"/>
  <c r="AC40" i="2"/>
  <c r="A34" i="1"/>
  <c r="T20" i="1"/>
  <c r="V20" i="1"/>
  <c r="X20" i="1"/>
  <c r="Z20" i="1"/>
  <c r="AB20" i="1"/>
  <c r="AD20" i="1"/>
  <c r="AF20" i="1"/>
  <c r="AH20" i="1"/>
  <c r="AJ20" i="1"/>
  <c r="AL20" i="1"/>
  <c r="AN20" i="1"/>
  <c r="R20" i="1"/>
  <c r="AP11" i="1"/>
  <c r="AP12" i="1"/>
  <c r="AP13" i="1"/>
  <c r="AP14" i="1"/>
  <c r="AP15" i="1"/>
  <c r="AP16" i="1"/>
  <c r="AP17" i="1"/>
  <c r="AP18" i="1"/>
  <c r="AP19" i="1"/>
  <c r="AP10" i="1"/>
  <c r="A11" i="1"/>
  <c r="A12" i="1" s="1"/>
  <c r="A13" i="1" s="1"/>
  <c r="A14" i="1" s="1"/>
  <c r="A15" i="1" s="1"/>
  <c r="A16" i="1" s="1"/>
  <c r="A17" i="1" s="1"/>
  <c r="A18" i="1" s="1"/>
  <c r="A19" i="1" s="1"/>
  <c r="AM5" i="1"/>
  <c r="F30" i="5" l="1"/>
  <c r="E30" i="5"/>
  <c r="AE8" i="2"/>
  <c r="U31" i="10"/>
  <c r="J44" i="10" s="1"/>
  <c r="AA44" i="10" s="1"/>
  <c r="AA45" i="10" s="1"/>
  <c r="AP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Microsoft</author>
  </authors>
  <commentList>
    <comment ref="AL2" authorId="0" shapeId="0" xr:uid="{00000000-0006-0000-0100-000001000000}">
      <text>
        <r>
          <rPr>
            <b/>
            <sz val="9"/>
            <color indexed="81"/>
            <rFont val="돋움"/>
            <family val="3"/>
            <charset val="129"/>
          </rPr>
          <t>신고연월일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인정일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있어합니다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밑에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일자</t>
        </r>
      </text>
    </comment>
    <comment ref="G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“</t>
        </r>
        <r>
          <rPr>
            <b/>
            <sz val="9"/>
            <color indexed="81"/>
            <rFont val="맑은 고딕"/>
            <family val="3"/>
            <charset val="129"/>
          </rPr>
          <t>기획재정부령이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맑은 고딕"/>
            <family val="3"/>
            <charset val="129"/>
          </rPr>
          <t>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전담부서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등에서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맑은 고딕"/>
            <family val="3"/>
            <charset val="129"/>
          </rPr>
          <t>연구업무에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종사하는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연구요원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이들의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연구업무를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직접적으로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지원하는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자이며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주주인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임원으로서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다음의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각호의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어느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하나에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맑은 고딕"/>
            <family val="3"/>
            <charset val="129"/>
          </rPr>
          <t>조특칙</t>
        </r>
        <r>
          <rPr>
            <b/>
            <sz val="9"/>
            <color indexed="81"/>
            <rFont val="Tahoma"/>
            <family val="2"/>
          </rPr>
          <t xml:space="preserve"> §7 </t>
        </r>
        <r>
          <rPr>
            <b/>
            <sz val="9"/>
            <color indexed="81"/>
            <rFont val="맑은 고딕"/>
            <family val="3"/>
            <charset val="129"/>
          </rPr>
          <t>③</t>
        </r>
        <r>
          <rPr>
            <b/>
            <sz val="9"/>
            <color indexed="81"/>
            <rFont val="Tahoma"/>
            <family val="2"/>
          </rPr>
          <t xml:space="preserve">).
</t>
        </r>
        <r>
          <rPr>
            <b/>
            <sz val="9"/>
            <color indexed="81"/>
            <rFont val="맑은 고딕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부여받은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주식매수선택원을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모두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행사하는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당해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 xml:space="preserve">법인
</t>
        </r>
        <r>
          <rPr>
            <b/>
            <sz val="9"/>
            <color indexed="81"/>
            <rFont val="Tahoma"/>
            <family val="2"/>
          </rPr>
          <t xml:space="preserve">   </t>
        </r>
        <r>
          <rPr>
            <b/>
            <sz val="9"/>
            <color indexed="81"/>
            <rFont val="맑은 고딕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총발행주식의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맑은 고딕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10</t>
        </r>
        <r>
          <rPr>
            <b/>
            <sz val="9"/>
            <color indexed="81"/>
            <rFont val="맑은 고딕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초과하여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소유하게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자
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당해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법인의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주주로서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법인세법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43</t>
        </r>
        <r>
          <rPr>
            <b/>
            <sz val="9"/>
            <color indexed="81"/>
            <rFont val="맑은 고딕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맑은 고딕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
   </t>
        </r>
        <r>
          <rPr>
            <b/>
            <sz val="9"/>
            <color indexed="81"/>
            <rFont val="맑은 고딕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지배주주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당해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법인의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총발행주식의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맑은 고딕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
   10</t>
        </r>
        <r>
          <rPr>
            <b/>
            <sz val="9"/>
            <color indexed="81"/>
            <rFont val="맑은 고딕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초과하여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소유하는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주주
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위</t>
        </r>
        <r>
          <rPr>
            <b/>
            <sz val="9"/>
            <color indexed="81"/>
            <rFont val="Tahoma"/>
            <family val="2"/>
          </rPr>
          <t xml:space="preserve"> ‘</t>
        </r>
        <r>
          <rPr>
            <b/>
            <sz val="9"/>
            <color indexed="81"/>
            <rFont val="맑은 고딕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>’</t>
        </r>
        <r>
          <rPr>
            <b/>
            <sz val="9"/>
            <color indexed="81"/>
            <rFont val="맑은 고딕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맑은 고딕"/>
            <family val="3"/>
            <charset val="129"/>
          </rPr>
          <t>법인을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맑은 고딕"/>
            <family val="3"/>
            <charset val="129"/>
          </rPr>
          <t>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소득세법시행령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98</t>
        </r>
        <r>
          <rPr>
            <b/>
            <sz val="9"/>
            <color indexed="81"/>
            <rFont val="맑은 고딕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맑은 고딕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법인세법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87</t>
        </r>
        <r>
          <rPr>
            <b/>
            <sz val="9"/>
            <color indexed="81"/>
            <rFont val="맑은 고딕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맑은 고딕"/>
            <family val="3"/>
            <charset val="129"/>
          </rPr>
          <t>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규정에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특수관계인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맑은 고딕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법인세법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87</t>
        </r>
        <r>
          <rPr>
            <b/>
            <sz val="9"/>
            <color indexed="81"/>
            <rFont val="맑은 고딕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맑은 고딕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맑은 고딕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당해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법인의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임원인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경우를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맑은 고딕"/>
            <family val="3"/>
            <charset val="129"/>
          </rPr>
          <t>주</t>
        </r>
        <r>
          <rPr>
            <b/>
            <sz val="9"/>
            <color indexed="81"/>
            <rFont val="Tahoma"/>
            <family val="2"/>
          </rPr>
          <t xml:space="preserve">2) : 
</t>
        </r>
        <r>
          <rPr>
            <b/>
            <sz val="9"/>
            <color indexed="81"/>
            <rFont val="맑은 고딕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연구개발전담부서를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한국산업기술진흥협회에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적법하게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신고한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맑은 고딕"/>
            <family val="3"/>
            <charset val="129"/>
          </rPr>
          <t>신고일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발생되는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비용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맑은 고딕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대하여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연구및인력개발비세액공제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적용이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가능하다</t>
        </r>
        <r>
          <rPr>
            <b/>
            <sz val="9"/>
            <color indexed="81"/>
            <rFont val="Tahoma"/>
            <family val="2"/>
          </rPr>
          <t>.
(</t>
        </r>
        <r>
          <rPr>
            <b/>
            <sz val="9"/>
            <color indexed="81"/>
            <rFont val="맑은 고딕"/>
            <family val="3"/>
            <charset val="129"/>
          </rPr>
          <t>서면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맑은 고딕"/>
            <family val="3"/>
            <charset val="129"/>
          </rPr>
          <t>팀</t>
        </r>
        <r>
          <rPr>
            <b/>
            <sz val="9"/>
            <color indexed="81"/>
            <rFont val="Tahoma"/>
            <family val="2"/>
          </rPr>
          <t xml:space="preserve">-675, 2006.4.28.; </t>
        </r>
        <r>
          <rPr>
            <b/>
            <sz val="9"/>
            <color indexed="81"/>
            <rFont val="맑은 고딕"/>
            <family val="3"/>
            <charset val="129"/>
          </rPr>
          <t>법규과</t>
        </r>
        <r>
          <rPr>
            <b/>
            <sz val="9"/>
            <color indexed="81"/>
            <rFont val="Tahoma"/>
            <family val="2"/>
          </rPr>
          <t xml:space="preserve"> - 1543, 2011.11.22.).
</t>
        </r>
        <r>
          <rPr>
            <b/>
            <sz val="9"/>
            <color indexed="81"/>
            <rFont val="맑은 고딕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인건비는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연차수당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맑은 고딕"/>
            <family val="3"/>
            <charset val="129"/>
          </rPr>
          <t>법규법인</t>
        </r>
        <r>
          <rPr>
            <b/>
            <sz val="9"/>
            <color indexed="81"/>
            <rFont val="Tahoma"/>
            <family val="2"/>
          </rPr>
          <t xml:space="preserve"> 2009-241, 2009.7.3.), </t>
        </r>
        <r>
          <rPr>
            <b/>
            <sz val="9"/>
            <color indexed="81"/>
            <rFont val="맑은 고딕"/>
            <family val="3"/>
            <charset val="129"/>
          </rPr>
          <t>주식매수선택권행사에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이익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맑은 고딕"/>
            <family val="3"/>
            <charset val="129"/>
          </rPr>
          <t>법인세과</t>
        </r>
        <r>
          <rPr>
            <b/>
            <sz val="9"/>
            <color indexed="81"/>
            <rFont val="Tahoma"/>
            <family val="2"/>
          </rPr>
          <t xml:space="preserve">-954,2010.10.19.) </t>
        </r>
        <r>
          <rPr>
            <b/>
            <sz val="9"/>
            <color indexed="81"/>
            <rFont val="맑은 고딕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소득세법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맑은 고딕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맑은 고딕"/>
            <family val="3"/>
            <charset val="129"/>
          </rPr>
          <t>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규정하고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맑은 고딕"/>
            <family val="3"/>
            <charset val="129"/>
          </rPr>
          <t>비과세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근로소득은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포함</t>
        </r>
        <r>
          <rPr>
            <b/>
            <sz val="9"/>
            <color indexed="81"/>
            <rFont val="Tahoma"/>
            <family val="2"/>
          </rPr>
          <t xml:space="preserve">” </t>
        </r>
        <r>
          <rPr>
            <b/>
            <sz val="9"/>
            <color indexed="81"/>
            <rFont val="맑은 고딕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맑은 고딕"/>
            <family val="3"/>
            <charset val="129"/>
          </rPr>
          <t>또한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내국인이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타인으로부터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수탁받은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연구개발용역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수행을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위해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자신의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연구개발전담부서에서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근무하는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인건비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등으로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지출하는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비용은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조세특례제한법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</t>
        </r>
        <r>
          <rPr>
            <b/>
            <sz val="9"/>
            <color indexed="81"/>
            <rFont val="맑은 고딕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연구및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인력개발비에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세액공제를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적용받을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없다</t>
        </r>
        <r>
          <rPr>
            <b/>
            <sz val="9"/>
            <color indexed="81"/>
            <rFont val="Tahoma"/>
            <family val="2"/>
          </rPr>
          <t>.(</t>
        </r>
        <r>
          <rPr>
            <b/>
            <sz val="9"/>
            <color indexed="81"/>
            <rFont val="맑은 고딕"/>
            <family val="3"/>
            <charset val="129"/>
          </rPr>
          <t>조특통</t>
        </r>
        <r>
          <rPr>
            <b/>
            <sz val="9"/>
            <color indexed="81"/>
            <rFont val="Tahoma"/>
            <family val="2"/>
          </rPr>
          <t xml:space="preserve"> 10-0...2) 
(</t>
        </r>
        <r>
          <rPr>
            <b/>
            <sz val="9"/>
            <color indexed="81"/>
            <rFont val="맑은 고딕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수탁받은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연구개발용역을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수행하는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인건비는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연구개발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수행기간</t>
        </r>
        <r>
          <rPr>
            <b/>
            <sz val="9"/>
            <color indexed="81"/>
            <rFont val="Tahoma"/>
            <family val="2"/>
          </rPr>
          <t xml:space="preserve"> ․ </t>
        </r>
        <r>
          <rPr>
            <b/>
            <sz val="9"/>
            <color indexed="81"/>
            <rFont val="맑은 고딕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합리적인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방법으로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안분계산한다</t>
        </r>
        <r>
          <rPr>
            <b/>
            <sz val="9"/>
            <color indexed="81"/>
            <rFont val="Tahoma"/>
            <family val="2"/>
          </rPr>
          <t xml:space="preserve">. : </t>
        </r>
        <r>
          <rPr>
            <b/>
            <sz val="9"/>
            <color indexed="81"/>
            <rFont val="맑은 고딕"/>
            <family val="3"/>
            <charset val="129"/>
          </rPr>
          <t>법인세과</t>
        </r>
        <r>
          <rPr>
            <b/>
            <sz val="9"/>
            <color indexed="81"/>
            <rFont val="Tahoma"/>
            <family val="2"/>
          </rPr>
          <t xml:space="preserve"> -272, 2012.4.19.).
</t>
        </r>
        <r>
          <rPr>
            <b/>
            <sz val="9"/>
            <color indexed="81"/>
            <rFont val="맑은 고딕"/>
            <family val="3"/>
            <charset val="129"/>
          </rPr>
          <t>신공법특허를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개발한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연구전담부서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직원에게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신공법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매출액의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일정률을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것은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인건비에서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제외된다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맑은 고딕"/>
            <family val="3"/>
            <charset val="129"/>
          </rPr>
          <t>서면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맑은 고딕"/>
            <family val="3"/>
            <charset val="129"/>
          </rPr>
          <t>팀</t>
        </r>
        <r>
          <rPr>
            <b/>
            <sz val="9"/>
            <color indexed="81"/>
            <rFont val="Tahoma"/>
            <family val="2"/>
          </rPr>
          <t xml:space="preserve">-1196, 2005.7.25.).
</t>
        </r>
        <r>
          <rPr>
            <b/>
            <sz val="9"/>
            <color indexed="81"/>
            <rFont val="맑은 고딕"/>
            <family val="3"/>
            <charset val="129"/>
          </rPr>
          <t>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조세특례제한법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</t>
        </r>
        <r>
          <rPr>
            <b/>
            <sz val="9"/>
            <color indexed="81"/>
            <rFont val="맑은 고딕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연구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인력개발비에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세액공제를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적용하기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위한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연구요원은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같은법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시행규칙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맑은 고딕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맑은 고딕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기업부설연구소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연구개발전담부서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확인을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실질상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전업적으로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전담부서에서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연구개발관련업무에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종사하는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직원을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포함하는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것이나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맑은 고딕"/>
            <family val="3"/>
            <charset val="129"/>
          </rPr>
          <t>전담부서에서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근무하다가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전담부서가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곳으로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이동하여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전담부서의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연구용역을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수행하는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그러하지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아니한다</t>
        </r>
        <r>
          <rPr>
            <b/>
            <sz val="9"/>
            <color indexed="81"/>
            <rFont val="Tahoma"/>
            <family val="2"/>
          </rPr>
          <t>.
(</t>
        </r>
        <r>
          <rPr>
            <b/>
            <sz val="9"/>
            <color indexed="81"/>
            <rFont val="맑은 고딕"/>
            <family val="3"/>
            <charset val="129"/>
          </rPr>
          <t>법인세과</t>
        </r>
        <r>
          <rPr>
            <b/>
            <sz val="9"/>
            <color indexed="81"/>
            <rFont val="Tahoma"/>
            <family val="2"/>
          </rPr>
          <t>-912,2009.8.18.).</t>
        </r>
      </text>
    </comment>
    <comment ref="L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2. "</t>
        </r>
        <r>
          <rPr>
            <b/>
            <sz val="9"/>
            <color indexed="81"/>
            <rFont val="돋움"/>
            <family val="3"/>
            <charset val="129"/>
          </rPr>
          <t>⑦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재료비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「조세특례제한법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별표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자체연구개발비용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견본품ㆍ부품ㆍ원재료와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시약류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구입비를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Q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3. "</t>
        </r>
        <r>
          <rPr>
            <b/>
            <sz val="9"/>
            <color indexed="81"/>
            <rFont val="돋움"/>
            <family val="3"/>
            <charset val="129"/>
          </rPr>
          <t>⑧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「조세특례제한법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별표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자체연구개발비용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연구ㆍ시험용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임차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이용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비용을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 </t>
        </r>
      </text>
    </comment>
    <comment ref="AE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4. "</t>
        </r>
        <r>
          <rPr>
            <b/>
            <sz val="9"/>
            <color indexed="81"/>
            <rFont val="돋움"/>
            <family val="3"/>
            <charset val="129"/>
          </rPr>
          <t>⑪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맞춤형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교육비용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「조세특례제한법」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18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조세특례제한법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18 [ </t>
        </r>
        <r>
          <rPr>
            <b/>
            <sz val="9"/>
            <color indexed="81"/>
            <rFont val="돋움"/>
            <family val="3"/>
            <charset val="129"/>
          </rPr>
          <t>대학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맞춤형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교육비용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세액공제</t>
        </r>
        <r>
          <rPr>
            <b/>
            <sz val="9"/>
            <color indexed="81"/>
            <rFont val="Tahoma"/>
            <family val="2"/>
          </rPr>
          <t xml:space="preserve">(2008.12.26 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) ]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「고등교육법」제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학교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조에서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대학교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「산업교육진흥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산학연협력촉진에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내국인과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계약으로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직업교육훈련과정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학과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설치ㆍ운영하고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내국인이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운영비로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비용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조에서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맞춤형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교육비용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2016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31</t>
        </r>
        <r>
          <rPr>
            <b/>
            <sz val="9"/>
            <color indexed="81"/>
            <rFont val="돋움"/>
            <family val="3"/>
            <charset val="129"/>
          </rPr>
          <t>일까지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</t>
        </r>
        <r>
          <rPr>
            <b/>
            <sz val="9"/>
            <color indexed="81"/>
            <rFont val="돋움"/>
            <family val="3"/>
            <charset val="129"/>
          </rPr>
          <t>조를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준용한다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일반연구ㆍ인력개발비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맞춤형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교육비용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본다</t>
        </r>
        <r>
          <rPr>
            <b/>
            <sz val="9"/>
            <color indexed="81"/>
            <rFont val="Tahoma"/>
            <family val="2"/>
          </rPr>
          <t xml:space="preserve">.(2014.01.01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</t>
        </r>
      </text>
    </comment>
    <comment ref="AI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5. "</t>
        </r>
        <r>
          <rPr>
            <b/>
            <sz val="9"/>
            <color indexed="81"/>
            <rFont val="돋움"/>
            <family val="3"/>
            <charset val="129"/>
          </rPr>
          <t>⑫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현장훈련수당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「조세특례제한법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17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조세특례제한법시행령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17 [ </t>
        </r>
        <r>
          <rPr>
            <b/>
            <sz val="9"/>
            <color indexed="81"/>
            <rFont val="돋움"/>
            <family val="3"/>
            <charset val="129"/>
          </rPr>
          <t>대학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맞춤형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교육비용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세액공제</t>
        </r>
        <r>
          <rPr>
            <b/>
            <sz val="9"/>
            <color indexed="81"/>
            <rFont val="Tahoma"/>
            <family val="2"/>
          </rPr>
          <t xml:space="preserve">(2012.02.02 </t>
        </r>
        <r>
          <rPr>
            <b/>
            <sz val="9"/>
            <color indexed="81"/>
            <rFont val="돋움"/>
            <family val="3"/>
            <charset val="129"/>
          </rPr>
          <t>제목개정</t>
        </r>
        <r>
          <rPr>
            <b/>
            <sz val="9"/>
            <color indexed="81"/>
            <rFont val="Tahoma"/>
            <family val="2"/>
          </rPr>
          <t xml:space="preserve">) ]
</t>
        </r>
        <r>
          <rPr>
            <b/>
            <sz val="9"/>
            <color indexed="81"/>
            <rFont val="돋움"/>
            <family val="3"/>
            <charset val="129"/>
          </rPr>
          <t>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18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전단에서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비용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계약에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직업교육훈련을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산업수요맞춤형고등학교등의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재학생에게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훈련기간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훈련수당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식비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교재비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실습재료비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내국인이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제조하는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물품의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제조원가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재료비를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구성하지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 xml:space="preserve">.(2012.02.02 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  <comment ref="H8" authorId="1" shapeId="0" xr:uid="{B75A5B51-5510-40C1-A895-65DFD0B8C159}">
      <text>
        <r>
          <rPr>
            <b/>
            <sz val="9"/>
            <color indexed="81"/>
            <rFont val="돋움"/>
            <family val="3"/>
            <charset val="129"/>
          </rPr>
          <t>사용자인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법인부담분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건강보험료등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너목에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비과세근로소득을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포함하며</t>
        </r>
        <r>
          <rPr>
            <b/>
            <sz val="9"/>
            <color indexed="81"/>
            <rFont val="Tahoma"/>
            <family val="2"/>
          </rPr>
          <t>,(</t>
        </r>
        <r>
          <rPr>
            <b/>
            <sz val="9"/>
            <color indexed="81"/>
            <rFont val="돋움"/>
            <family val="3"/>
            <charset val="129"/>
          </rPr>
          <t>서면법규과</t>
        </r>
        <r>
          <rPr>
            <b/>
            <sz val="9"/>
            <color indexed="81"/>
            <rFont val="Tahoma"/>
            <family val="2"/>
          </rPr>
          <t xml:space="preserve">-752,2014.7.17.)
</t>
        </r>
        <r>
          <rPr>
            <b/>
            <sz val="9"/>
            <color indexed="81"/>
            <rFont val="돋움"/>
            <family val="3"/>
            <charset val="129"/>
          </rPr>
          <t>소득세법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[ </t>
        </r>
        <r>
          <rPr>
            <b/>
            <sz val="9"/>
            <color indexed="81"/>
            <rFont val="돋움"/>
            <family val="3"/>
            <charset val="129"/>
          </rPr>
          <t>비과세소득</t>
        </r>
        <r>
          <rPr>
            <b/>
            <sz val="9"/>
            <color indexed="81"/>
            <rFont val="Tahoma"/>
            <family val="2"/>
          </rPr>
          <t xml:space="preserve"> ]
</t>
        </r>
        <r>
          <rPr>
            <b/>
            <sz val="9"/>
            <color indexed="81"/>
            <rFont val="돋움"/>
            <family val="3"/>
            <charset val="129"/>
          </rPr>
          <t>너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「국민건강보험법」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「고용보험법」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「노인장기요양보험법」에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지방자치단체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부담하는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보험료</t>
        </r>
        <r>
          <rPr>
            <b/>
            <sz val="9"/>
            <color indexed="81"/>
            <rFont val="Tahoma"/>
            <family val="2"/>
          </rPr>
          <t xml:space="preserve">(2013.01.01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 xml:space="preserve">
국민연금법에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부담하는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부담금도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포함된다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과세기준자문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>-2018-</t>
        </r>
        <r>
          <rPr>
            <b/>
            <sz val="9"/>
            <color indexed="81"/>
            <rFont val="돋움"/>
            <family val="3"/>
            <charset val="129"/>
          </rPr>
          <t>법령해석법인</t>
        </r>
        <r>
          <rPr>
            <b/>
            <sz val="9"/>
            <color indexed="81"/>
            <rFont val="Tahoma"/>
            <family val="2"/>
          </rPr>
          <t xml:space="preserve">-0020, 2018.6.15. ; </t>
        </r>
        <r>
          <rPr>
            <b/>
            <sz val="9"/>
            <color indexed="81"/>
            <rFont val="돋움"/>
            <family val="3"/>
            <charset val="129"/>
          </rPr>
          <t>조심</t>
        </r>
        <r>
          <rPr>
            <b/>
            <sz val="9"/>
            <color indexed="81"/>
            <rFont val="Tahoma"/>
            <family val="2"/>
          </rPr>
          <t>2018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>0635,2018.6.8.;</t>
        </r>
        <r>
          <rPr>
            <b/>
            <sz val="9"/>
            <color indexed="81"/>
            <rFont val="돋움"/>
            <family val="3"/>
            <charset val="129"/>
          </rPr>
          <t>조심</t>
        </r>
        <r>
          <rPr>
            <b/>
            <sz val="9"/>
            <color indexed="81"/>
            <rFont val="Tahoma"/>
            <family val="2"/>
          </rPr>
          <t>2016</t>
        </r>
        <r>
          <rPr>
            <b/>
            <sz val="9"/>
            <color indexed="81"/>
            <rFont val="돋움"/>
            <family val="3"/>
            <charset val="129"/>
          </rPr>
          <t>광</t>
        </r>
        <r>
          <rPr>
            <b/>
            <sz val="9"/>
            <color indexed="81"/>
            <rFont val="Tahoma"/>
            <family val="2"/>
          </rPr>
          <t xml:space="preserve">1337,2016.12.16.).
</t>
        </r>
        <r>
          <rPr>
            <b/>
            <sz val="9"/>
            <color indexed="81"/>
            <rFont val="돋움"/>
            <family val="3"/>
            <charset val="129"/>
          </rPr>
          <t>산업재해보상보험법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부담하는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산재보험료는
조세특례제한법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연구·인력개발비에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세액공제대상이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인건비에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않는다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>-2017-</t>
        </r>
        <r>
          <rPr>
            <b/>
            <sz val="9"/>
            <color indexed="81"/>
            <rFont val="돋움"/>
            <family val="3"/>
            <charset val="129"/>
          </rPr>
          <t>법령해석법인</t>
        </r>
        <r>
          <rPr>
            <b/>
            <sz val="9"/>
            <color indexed="81"/>
            <rFont val="Tahoma"/>
            <family val="2"/>
          </rPr>
          <t>-0089, 2017.5.29.)
[</t>
        </r>
        <r>
          <rPr>
            <b/>
            <sz val="9"/>
            <color indexed="81"/>
            <rFont val="돋움"/>
            <family val="3"/>
            <charset val="129"/>
          </rPr>
          <t>조특</t>
        </r>
        <r>
          <rPr>
            <b/>
            <sz val="9"/>
            <color indexed="81"/>
            <rFont val="Tahoma"/>
            <family val="2"/>
          </rPr>
          <t xml:space="preserve">] </t>
        </r>
        <r>
          <rPr>
            <b/>
            <sz val="9"/>
            <color indexed="81"/>
            <rFont val="돋움"/>
            <family val="3"/>
            <charset val="129"/>
          </rPr>
          <t>법규법인</t>
        </r>
        <r>
          <rPr>
            <b/>
            <sz val="9"/>
            <color indexed="81"/>
            <rFont val="Tahoma"/>
            <family val="2"/>
          </rPr>
          <t xml:space="preserve"> 2009-0241, 2009. 7. 3. 
</t>
        </r>
        <r>
          <rPr>
            <b/>
            <sz val="9"/>
            <color indexed="81"/>
            <rFont val="돋움"/>
            <family val="3"/>
            <charset val="129"/>
          </rPr>
          <t>연구개발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전담부서에서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급여규정에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연차수당은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연구ㆍ인력개발비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세액공제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적용대상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인건비에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해당함</t>
        </r>
        <r>
          <rPr>
            <b/>
            <sz val="9"/>
            <color indexed="81"/>
            <rFont val="Tahoma"/>
            <family val="2"/>
          </rPr>
          <t xml:space="preserve">. 
</t>
        </r>
        <r>
          <rPr>
            <b/>
            <sz val="9"/>
            <color indexed="81"/>
            <rFont val="돋움"/>
            <family val="3"/>
            <charset val="129"/>
          </rPr>
          <t>조심</t>
        </r>
        <r>
          <rPr>
            <b/>
            <sz val="9"/>
            <color indexed="81"/>
            <rFont val="Tahoma"/>
            <family val="2"/>
          </rPr>
          <t>2018</t>
        </r>
        <r>
          <rPr>
            <b/>
            <sz val="9"/>
            <color indexed="81"/>
            <rFont val="돋움"/>
            <family val="3"/>
            <charset val="129"/>
          </rPr>
          <t>서</t>
        </r>
        <r>
          <rPr>
            <b/>
            <sz val="9"/>
            <color indexed="81"/>
            <rFont val="Tahoma"/>
            <family val="2"/>
          </rPr>
          <t xml:space="preserve">1626(2018.6.4.) </t>
        </r>
        <r>
          <rPr>
            <b/>
            <sz val="9"/>
            <color indexed="81"/>
            <rFont val="돋움"/>
            <family val="3"/>
            <charset val="129"/>
          </rPr>
          <t>사업자가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지출하는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확정기여형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퇴직연금보험료는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세액공제받을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없다고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판시하고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>.    DB</t>
        </r>
        <r>
          <rPr>
            <b/>
            <sz val="9"/>
            <color indexed="81"/>
            <rFont val="돋움"/>
            <family val="3"/>
            <charset val="129"/>
          </rPr>
          <t>든</t>
        </r>
        <r>
          <rPr>
            <b/>
            <sz val="9"/>
            <color indexed="81"/>
            <rFont val="Tahoma"/>
            <family val="2"/>
          </rPr>
          <t xml:space="preserve"> DC</t>
        </r>
        <r>
          <rPr>
            <b/>
            <sz val="9"/>
            <color indexed="81"/>
            <rFont val="돋움"/>
            <family val="3"/>
            <charset val="129"/>
          </rPr>
          <t>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</text>
    </comment>
    <comment ref="G9" authorId="0" shapeId="0" xr:uid="{00000000-0006-0000-0100-000007000000}">
      <text>
        <r>
          <rPr>
            <b/>
            <sz val="9"/>
            <color indexed="81"/>
            <rFont val="돋움"/>
            <family val="3"/>
            <charset val="129"/>
          </rPr>
          <t>대표자및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임원여부
등기임원및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이사급이상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임원
임원이면서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주주로서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총발행주식의</t>
        </r>
        <r>
          <rPr>
            <b/>
            <sz val="9"/>
            <color indexed="81"/>
            <rFont val="Tahoma"/>
            <family val="2"/>
          </rPr>
          <t xml:space="preserve"> 10%</t>
        </r>
        <r>
          <rPr>
            <b/>
            <sz val="9"/>
            <color indexed="81"/>
            <rFont val="돋움"/>
            <family val="3"/>
            <charset val="129"/>
          </rPr>
          <t>초과하여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소유하는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주주는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</text>
    </comment>
    <comment ref="I9" authorId="0" shapeId="0" xr:uid="{00000000-0006-0000-0100-000008000000}">
      <text>
        <r>
          <rPr>
            <b/>
            <sz val="9"/>
            <color indexed="81"/>
            <rFont val="돋움"/>
            <family val="3"/>
            <charset val="129"/>
          </rPr>
          <t>해당연도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주식보유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비율
</t>
        </r>
        <r>
          <rPr>
            <b/>
            <sz val="9"/>
            <color indexed="81"/>
            <rFont val="Tahoma"/>
            <family val="2"/>
          </rPr>
          <t>10%</t>
        </r>
        <r>
          <rPr>
            <b/>
            <sz val="9"/>
            <color indexed="81"/>
            <rFont val="돋움"/>
            <family val="3"/>
            <charset val="129"/>
          </rPr>
          <t>초과자이면서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임원인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인건비는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</text>
    </comment>
    <comment ref="O9" authorId="0" shapeId="0" xr:uid="{00000000-0006-0000-0100-000009000000}">
      <text>
        <r>
          <rPr>
            <b/>
            <sz val="9"/>
            <color indexed="81"/>
            <rFont val="돋움"/>
            <family val="3"/>
            <charset val="129"/>
          </rPr>
          <t>한국산업기술진흥협회에 연구전담요원 신고일
발령일부터 월급액기재(월중 신고일이면 일할안분)
★ 한국산업기술진흥협회에 적법하게 신고 한 경우
   신고일 이후 발생되는 비용에 대하여 연구및 인력개발비세액공제 적용이 가능하다(서면2팀-675,2006.4.28.)
연구소장,전담요원 포함
대부분 다른 업무수행하면 보조원,관리직원 제외</t>
        </r>
      </text>
    </comment>
    <comment ref="C26" authorId="1" shapeId="0" xr:uid="{3DD76393-C175-422B-8653-277DCA04BE12}">
      <text>
        <r>
          <rPr>
            <b/>
            <sz val="9"/>
            <color indexed="81"/>
            <rFont val="돋움"/>
            <family val="3"/>
            <charset val="129"/>
          </rPr>
          <t>주주인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임원으로서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어느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>.(</t>
        </r>
        <r>
          <rPr>
            <b/>
            <sz val="9"/>
            <color indexed="81"/>
            <rFont val="돋움"/>
            <family val="3"/>
            <charset val="129"/>
          </rPr>
          <t>조특칙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§</t>
        </r>
        <r>
          <rPr>
            <b/>
            <sz val="9"/>
            <color indexed="81"/>
            <rFont val="Tahoma"/>
            <family val="2"/>
          </rPr>
          <t xml:space="preserve">7 </t>
        </r>
        <r>
          <rPr>
            <b/>
            <sz val="9"/>
            <color indexed="81"/>
            <rFont val="돋움"/>
            <family val="3"/>
            <charset val="129"/>
          </rPr>
          <t>③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부여받은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주식매수선택권을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행사하는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총발행주식의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10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소유하게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**
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주주로서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법인세법시행령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43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지배주주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총발행주식의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10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소유하는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주주</t>
        </r>
        <r>
          <rPr>
            <b/>
            <sz val="9"/>
            <color indexed="81"/>
            <rFont val="Tahoma"/>
            <family val="2"/>
          </rPr>
          <t>**
**</t>
        </r>
        <r>
          <rPr>
            <b/>
            <sz val="9"/>
            <color indexed="81"/>
            <rFont val="돋움"/>
            <family val="3"/>
            <charset val="129"/>
          </rPr>
          <t>총발행주식의</t>
        </r>
        <r>
          <rPr>
            <b/>
            <sz val="9"/>
            <color indexed="81"/>
            <rFont val="Tahoma"/>
            <family val="2"/>
          </rPr>
          <t xml:space="preserve"> 10% </t>
        </r>
        <r>
          <rPr>
            <b/>
            <sz val="9"/>
            <color indexed="81"/>
            <rFont val="돋움"/>
            <family val="3"/>
            <charset val="129"/>
          </rPr>
          <t>초과하기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인건비에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연구·인력개발비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세액공제를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서면법규과</t>
        </r>
        <r>
          <rPr>
            <b/>
            <sz val="9"/>
            <color indexed="81"/>
            <rFont val="Tahoma"/>
            <family val="2"/>
          </rPr>
          <t>-1017,2014.9.21.)</t>
        </r>
      </text>
    </comment>
    <comment ref="AD44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1."</t>
        </r>
        <r>
          <rPr>
            <b/>
            <sz val="9"/>
            <color indexed="81"/>
            <rFont val="돋움"/>
            <family val="3"/>
            <charset val="129"/>
          </rPr>
          <t>중소기업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이란「조세특례제한법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중소기업을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말합니다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C45" authorId="0" shapeId="0" xr:uid="{00000000-0006-0000-0100-00000B000000}">
      <text>
        <r>
          <rPr>
            <b/>
            <sz val="9"/>
            <color indexed="81"/>
            <rFont val="맑은 고딕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맑은 고딕"/>
            <family val="3"/>
            <charset val="129"/>
          </rPr>
          <t>다음의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인건비를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 xml:space="preserve">. (2016.2.5. </t>
        </r>
        <r>
          <rPr>
            <b/>
            <sz val="9"/>
            <color indexed="81"/>
            <rFont val="맑은 고딕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맑은 고딕"/>
            <family val="3"/>
            <charset val="129"/>
          </rPr>
          <t>가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맑은 고딕"/>
            <family val="3"/>
            <charset val="129"/>
          </rPr>
          <t>소득세법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22</t>
        </r>
        <r>
          <rPr>
            <b/>
            <sz val="9"/>
            <color indexed="81"/>
            <rFont val="맑은 고딕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퇴직소득에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금액
나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맑은 고딕"/>
            <family val="3"/>
            <charset val="129"/>
          </rPr>
          <t>소득세법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29</t>
        </r>
        <r>
          <rPr>
            <b/>
            <sz val="9"/>
            <color indexed="81"/>
            <rFont val="맑은 고딕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법인세법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33</t>
        </r>
        <r>
          <rPr>
            <b/>
            <sz val="9"/>
            <color indexed="81"/>
            <rFont val="맑은 고딕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퇴직급여충당금
다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맑은 고딕"/>
            <family val="3"/>
            <charset val="129"/>
          </rPr>
          <t>법인세법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20</t>
        </r>
        <r>
          <rPr>
            <b/>
            <sz val="9"/>
            <color indexed="81"/>
            <rFont val="맑은 고딕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맑은 고딕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성과급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등
라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맑은 고딕"/>
            <family val="3"/>
            <charset val="129"/>
          </rPr>
          <t>연구관리직원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인건비</t>
        </r>
        <r>
          <rPr>
            <b/>
            <sz val="9"/>
            <color indexed="81"/>
            <rFont val="Tahoma"/>
            <family val="2"/>
          </rPr>
          <t xml:space="preserve"> / </t>
        </r>
        <r>
          <rPr>
            <b/>
            <sz val="9"/>
            <color indexed="81"/>
            <rFont val="맑은 고딕"/>
            <family val="3"/>
            <charset val="129"/>
          </rPr>
          <t>다른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업무를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겸직하는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연구원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인건비
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맑은 고딕"/>
            <family val="3"/>
            <charset val="129"/>
          </rPr>
          <t>항의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연구개발에는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활동을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포함하지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아니한다</t>
        </r>
        <r>
          <rPr>
            <b/>
            <sz val="9"/>
            <color indexed="81"/>
            <rFont val="Tahoma"/>
            <family val="2"/>
          </rPr>
          <t xml:space="preserve">.(2012.02.02 </t>
        </r>
        <r>
          <rPr>
            <b/>
            <sz val="9"/>
            <color indexed="81"/>
            <rFont val="맑은 고딕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 </t>
        </r>
        <r>
          <rPr>
            <b/>
            <sz val="9"/>
            <color indexed="81"/>
            <rFont val="맑은 고딕"/>
            <family val="3"/>
            <charset val="129"/>
          </rPr>
          <t>조특령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§</t>
        </r>
        <r>
          <rPr>
            <b/>
            <sz val="9"/>
            <color indexed="81"/>
            <rFont val="Tahoma"/>
            <family val="2"/>
          </rPr>
          <t xml:space="preserve">8 </t>
        </r>
        <r>
          <rPr>
            <b/>
            <sz val="9"/>
            <color indexed="81"/>
            <rFont val="맑은 고딕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
    1. </t>
        </r>
        <r>
          <rPr>
            <b/>
            <sz val="9"/>
            <color indexed="81"/>
            <rFont val="맑은 고딕"/>
            <family val="3"/>
            <charset val="129"/>
          </rPr>
          <t>일반적인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관리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지원활동</t>
        </r>
        <r>
          <rPr>
            <b/>
            <sz val="9"/>
            <color indexed="81"/>
            <rFont val="Tahoma"/>
            <family val="2"/>
          </rPr>
          <t xml:space="preserve">(2009.02.04 </t>
        </r>
        <r>
          <rPr>
            <b/>
            <sz val="9"/>
            <color indexed="81"/>
            <rFont val="맑은 고딕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) 
    2. </t>
        </r>
        <r>
          <rPr>
            <b/>
            <sz val="9"/>
            <color indexed="81"/>
            <rFont val="맑은 고딕"/>
            <family val="3"/>
            <charset val="129"/>
          </rPr>
          <t>시장조사와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판촉활동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일상적인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품질시험</t>
        </r>
        <r>
          <rPr>
            <b/>
            <sz val="9"/>
            <color indexed="81"/>
            <rFont val="Tahoma"/>
            <family val="2"/>
          </rPr>
          <t xml:space="preserve">(2009.02.04 </t>
        </r>
        <r>
          <rPr>
            <b/>
            <sz val="9"/>
            <color indexed="81"/>
            <rFont val="맑은 고딕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) 
    3. </t>
        </r>
        <r>
          <rPr>
            <b/>
            <sz val="9"/>
            <color indexed="81"/>
            <rFont val="맑은 고딕"/>
            <family val="3"/>
            <charset val="129"/>
          </rPr>
          <t>반복적인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정보수집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활동</t>
        </r>
        <r>
          <rPr>
            <b/>
            <sz val="9"/>
            <color indexed="81"/>
            <rFont val="Tahoma"/>
            <family val="2"/>
          </rPr>
          <t xml:space="preserve">(2009.02.04 </t>
        </r>
        <r>
          <rPr>
            <b/>
            <sz val="9"/>
            <color indexed="81"/>
            <rFont val="맑은 고딕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) 
    4. </t>
        </r>
        <r>
          <rPr>
            <b/>
            <sz val="9"/>
            <color indexed="81"/>
            <rFont val="맑은 고딕"/>
            <family val="3"/>
            <charset val="129"/>
          </rPr>
          <t>경영이나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사업의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효율성을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조사ㆍ분석하는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활동</t>
        </r>
        <r>
          <rPr>
            <b/>
            <sz val="9"/>
            <color indexed="81"/>
            <rFont val="Tahoma"/>
            <family val="2"/>
          </rPr>
          <t xml:space="preserve">(2009.02.04 </t>
        </r>
        <r>
          <rPr>
            <b/>
            <sz val="9"/>
            <color indexed="81"/>
            <rFont val="맑은 고딕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) 
    5. </t>
        </r>
        <r>
          <rPr>
            <b/>
            <sz val="9"/>
            <color indexed="81"/>
            <rFont val="맑은 고딕"/>
            <family val="3"/>
            <charset val="129"/>
          </rPr>
          <t>특허권의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신청ㆍ보호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법률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행정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업무</t>
        </r>
        <r>
          <rPr>
            <b/>
            <sz val="9"/>
            <color indexed="81"/>
            <rFont val="Tahoma"/>
            <family val="2"/>
          </rPr>
          <t xml:space="preserve">(2009.02.04 </t>
        </r>
        <r>
          <rPr>
            <b/>
            <sz val="9"/>
            <color indexed="81"/>
            <rFont val="맑은 고딕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) 
    6. </t>
        </r>
        <r>
          <rPr>
            <b/>
            <sz val="9"/>
            <color indexed="81"/>
            <rFont val="맑은 고딕"/>
            <family val="3"/>
            <charset val="129"/>
          </rPr>
          <t>광물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자원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매장량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맑은 고딕"/>
            <family val="3"/>
            <charset val="129"/>
          </rPr>
          <t>위치확인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조사ㆍ탐사하는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활동</t>
        </r>
        <r>
          <rPr>
            <b/>
            <sz val="9"/>
            <color indexed="81"/>
            <rFont val="Tahoma"/>
            <family val="2"/>
          </rPr>
          <t xml:space="preserve">(2009.02.04 </t>
        </r>
        <r>
          <rPr>
            <b/>
            <sz val="9"/>
            <color indexed="81"/>
            <rFont val="맑은 고딕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) 
    7. </t>
        </r>
        <r>
          <rPr>
            <b/>
            <sz val="9"/>
            <color indexed="81"/>
            <rFont val="맑은 고딕"/>
            <family val="3"/>
            <charset val="129"/>
          </rPr>
          <t>위탁받아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수행하는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연구활동</t>
        </r>
        <r>
          <rPr>
            <b/>
            <sz val="9"/>
            <color indexed="81"/>
            <rFont val="Tahoma"/>
            <family val="2"/>
          </rPr>
          <t xml:space="preserve">(2009.02.04 </t>
        </r>
        <r>
          <rPr>
            <b/>
            <sz val="9"/>
            <color indexed="81"/>
            <rFont val="맑은 고딕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) 
</t>
        </r>
        <r>
          <rPr>
            <b/>
            <sz val="9"/>
            <color indexed="81"/>
            <rFont val="맑은 고딕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당해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사업연도에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발생한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비용은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물른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증가발생금액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계산시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과거</t>
        </r>
        <r>
          <rPr>
            <b/>
            <sz val="9"/>
            <color indexed="81"/>
            <rFont val="Tahoma"/>
            <family val="2"/>
          </rPr>
          <t xml:space="preserve"> 4</t>
        </r>
        <r>
          <rPr>
            <b/>
            <sz val="9"/>
            <color indexed="81"/>
            <rFont val="맑은 고딕"/>
            <family val="3"/>
            <charset val="129"/>
          </rPr>
          <t>년간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발생한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금액도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다음에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게기하는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조세특례제한법시행령</t>
        </r>
        <r>
          <rPr>
            <b/>
            <sz val="9"/>
            <color indexed="81"/>
            <rFont val="Tahoma"/>
            <family val="2"/>
          </rPr>
          <t xml:space="preserve"> [</t>
        </r>
        <r>
          <rPr>
            <b/>
            <sz val="9"/>
            <color indexed="81"/>
            <rFont val="맑은 고딕"/>
            <family val="3"/>
            <charset val="129"/>
          </rPr>
          <t>별표</t>
        </r>
        <r>
          <rPr>
            <b/>
            <sz val="9"/>
            <color indexed="81"/>
            <rFont val="Tahoma"/>
            <family val="2"/>
          </rPr>
          <t xml:space="preserve"> 6]</t>
        </r>
        <r>
          <rPr>
            <b/>
            <sz val="9"/>
            <color indexed="81"/>
            <rFont val="맑은 고딕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비용이어야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맑은 고딕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C58" authorId="0" shapeId="0" xr:uid="{00000000-0006-0000-0100-00000C000000}">
      <text>
        <r>
          <rPr>
            <sz val="11"/>
            <color theme="1"/>
            <rFont val="맑은 고딕"/>
            <family val="3"/>
            <charset val="129"/>
            <scheme val="minor"/>
          </rPr>
          <t>연구·인력개발비의 범위
연구·인력개발비로 발생된 비용은 연구·인력개발에 필요한 비용(새로운 서비스 및 서비스 전달체계를 개발하기 위한 연구개발의 경우 자체 연구개발에 필요한 비용만 해당한다) 중 조세특례제한법 시행령 [별표6]의 비용이어야 한다.
연구개발은 과학적 또는 기술적 진전을 이루기 위한 활동과 새로운 서비스 및 서비스 전달체계를 개발하기 위한 활동을 말하고, 
인력개발은 내국인이 고용하고 있는 임원 또는 사용인을 교육·훈련시키는 활동을 말한다.
(조특법 §9 ⑤).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F5" authorId="0" shapeId="0" xr:uid="{F8B8D31E-9EB2-4309-BA47-27E689B79AD7}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「기초연구진흥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기술개발지원에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법률」
</t>
        </r>
        <r>
          <rPr>
            <b/>
            <sz val="9"/>
            <color indexed="81"/>
            <rFont val="Tahoma"/>
            <family val="2"/>
          </rPr>
          <t>1.</t>
        </r>
        <r>
          <rPr>
            <b/>
            <sz val="9"/>
            <color indexed="81"/>
            <rFont val="돋움"/>
            <family val="3"/>
            <charset val="129"/>
          </rPr>
          <t>「산업기술혁신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촉진법」</t>
        </r>
        <r>
          <rPr>
            <b/>
            <sz val="9"/>
            <color indexed="81"/>
            <rFont val="Tahoma"/>
            <family val="2"/>
          </rPr>
          <t xml:space="preserve">(2007.02.28 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>) 
2.</t>
        </r>
        <r>
          <rPr>
            <b/>
            <sz val="9"/>
            <color indexed="81"/>
            <rFont val="돋움"/>
            <family val="3"/>
            <charset val="129"/>
          </rPr>
          <t>「정보통신산업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진흥법」</t>
        </r>
        <r>
          <rPr>
            <b/>
            <sz val="9"/>
            <color indexed="81"/>
            <rFont val="Tahoma"/>
            <family val="2"/>
          </rPr>
          <t xml:space="preserve">(2009.08.18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>)
3.</t>
        </r>
        <r>
          <rPr>
            <b/>
            <sz val="9"/>
            <color indexed="81"/>
            <rFont val="돋움"/>
            <family val="3"/>
            <charset val="129"/>
          </rPr>
          <t>「중소기업기술혁신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촉진법」</t>
        </r>
        <r>
          <rPr>
            <b/>
            <sz val="9"/>
            <color indexed="81"/>
            <rFont val="Tahoma"/>
            <family val="2"/>
          </rPr>
          <t xml:space="preserve">(2007.02.28 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)
4.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밖에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출연금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지급하도록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기획재정부령이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</t>
        </r>
        <r>
          <rPr>
            <b/>
            <sz val="9"/>
            <color indexed="81"/>
            <rFont val="Tahoma"/>
            <family val="2"/>
          </rPr>
          <t xml:space="preserve">(2008.02.29 </t>
        </r>
        <r>
          <rPr>
            <b/>
            <sz val="9"/>
            <color indexed="81"/>
            <rFont val="돋움"/>
            <family val="3"/>
            <charset val="129"/>
          </rPr>
          <t>직제개정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호에서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기획재정부령이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어느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 xml:space="preserve">.(2012.02.28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
1. </t>
        </r>
        <r>
          <rPr>
            <b/>
            <sz val="9"/>
            <color indexed="81"/>
            <rFont val="돋움"/>
            <family val="3"/>
            <charset val="129"/>
          </rPr>
          <t>「소재ㆍ부품전문기업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육성에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특별조치법」</t>
        </r>
        <r>
          <rPr>
            <b/>
            <sz val="9"/>
            <color indexed="81"/>
            <rFont val="Tahoma"/>
            <family val="2"/>
          </rPr>
          <t xml:space="preserve">(2017.03.17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
2. </t>
        </r>
        <r>
          <rPr>
            <b/>
            <sz val="9"/>
            <color indexed="81"/>
            <rFont val="돋움"/>
            <family val="3"/>
            <charset val="129"/>
          </rPr>
          <t>「연구개발특구의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육성에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특별법」</t>
        </r>
        <r>
          <rPr>
            <b/>
            <sz val="9"/>
            <color indexed="81"/>
            <rFont val="Tahoma"/>
            <family val="2"/>
          </rPr>
          <t xml:space="preserve">(2013.02.23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3. </t>
        </r>
        <r>
          <rPr>
            <b/>
            <sz val="9"/>
            <color indexed="81"/>
            <rFont val="돋움"/>
            <family val="3"/>
            <charset val="129"/>
          </rPr>
          <t>「기초연구진흥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기술개발지원에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법률」</t>
        </r>
        <r>
          <rPr>
            <b/>
            <sz val="9"/>
            <color indexed="81"/>
            <rFont val="Tahoma"/>
            <family val="2"/>
          </rPr>
          <t xml:space="preserve">(2012.02.28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
</t>
        </r>
      </text>
    </comment>
    <comment ref="A15" authorId="1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
  "</t>
        </r>
        <r>
          <rPr>
            <b/>
            <sz val="9"/>
            <color indexed="81"/>
            <rFont val="돋움"/>
            <family val="3"/>
            <charset val="129"/>
          </rPr>
          <t>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연구소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전담부서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연구개발서비스업자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  <r>
          <rPr>
            <b/>
            <sz val="9"/>
            <color indexed="81"/>
            <rFont val="Tahoma"/>
            <family val="2"/>
          </rPr>
          <t xml:space="preserve">" 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「조세특례제한법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시행규칙」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조제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전담부서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연구개발서비스업자의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·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인력개발비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세액공제를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인건비를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조세특례제한법시행규칙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[ </t>
        </r>
        <r>
          <rPr>
            <b/>
            <sz val="9"/>
            <color indexed="81"/>
            <rFont val="돋움"/>
            <family val="3"/>
            <charset val="129"/>
          </rPr>
          <t>연구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인력개발비의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범위</t>
        </r>
        <r>
          <rPr>
            <b/>
            <sz val="9"/>
            <color indexed="81"/>
            <rFont val="Tahoma"/>
            <family val="2"/>
          </rPr>
          <t xml:space="preserve">(2003.03.24 </t>
        </r>
        <r>
          <rPr>
            <b/>
            <sz val="9"/>
            <color indexed="81"/>
            <rFont val="돋움"/>
            <family val="3"/>
            <charset val="129"/>
          </rPr>
          <t>제목개정</t>
        </r>
        <r>
          <rPr>
            <b/>
            <sz val="9"/>
            <color indexed="81"/>
            <rFont val="Tahoma"/>
            <family val="2"/>
          </rPr>
          <t xml:space="preserve">) ]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별표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가목</t>
        </r>
        <r>
          <rPr>
            <b/>
            <sz val="9"/>
            <color indexed="81"/>
            <rFont val="Tahoma"/>
            <family val="2"/>
          </rPr>
          <t>1)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기획재정부령으로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전담부서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어느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전담부서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전담부서등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 xml:space="preserve">.(2012.02.28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「기초연구진흥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기술개발지원에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미래창조과학부장관의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인정을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기업부설연구소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연구개발전담부서</t>
        </r>
        <r>
          <rPr>
            <b/>
            <sz val="9"/>
            <color indexed="81"/>
            <rFont val="Tahoma"/>
            <family val="2"/>
          </rPr>
          <t xml:space="preserve">(2013.03.23 </t>
        </r>
        <r>
          <rPr>
            <b/>
            <sz val="9"/>
            <color indexed="81"/>
            <rFont val="돋움"/>
            <family val="3"/>
            <charset val="129"/>
          </rPr>
          <t>직제개정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「문화산업진흥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인정받은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기업부설창작연구소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기업창작전담부서로서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문화체육관광부장관의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추천을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기획재정부장관이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문화산업의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연구개발활동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여부를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고려하여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고시하는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전담부서</t>
        </r>
        <r>
          <rPr>
            <b/>
            <sz val="9"/>
            <color indexed="81"/>
            <rFont val="Tahoma"/>
            <family val="2"/>
          </rPr>
          <t xml:space="preserve">(2012.02.28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</t>
        </r>
      </text>
    </comment>
    <comment ref="B17" authorId="1" shapeId="0" xr:uid="{00000000-0006-0000-0300-000002000000}">
      <text>
        <r>
          <rPr>
            <b/>
            <sz val="9"/>
            <color indexed="81"/>
            <rFont val="돋움"/>
            <family val="3"/>
            <charset val="129"/>
          </rPr>
          <t>연구소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전담부서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연구·인력개발서비스업자를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>.(</t>
        </r>
        <r>
          <rPr>
            <b/>
            <sz val="9"/>
            <color indexed="81"/>
            <rFont val="돋움"/>
            <family val="3"/>
            <charset val="129"/>
          </rPr>
          <t>연구소와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전담부서가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개이상인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E17" authorId="0" shapeId="0" xr:uid="{CF9F547C-D202-42D8-9B7B-39A06ACE4202}">
      <text>
        <r>
          <rPr>
            <b/>
            <sz val="9"/>
            <color indexed="81"/>
            <rFont val="돋움"/>
            <family val="3"/>
            <charset val="129"/>
          </rPr>
          <t>조세특례제한법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별표</t>
        </r>
        <r>
          <rPr>
            <b/>
            <sz val="9"/>
            <color indexed="81"/>
            <rFont val="Tahoma"/>
            <family val="2"/>
          </rPr>
          <t xml:space="preserve"> 6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가목</t>
        </r>
        <r>
          <rPr>
            <b/>
            <sz val="9"/>
            <color indexed="81"/>
            <rFont val="Tahoma"/>
            <family val="2"/>
          </rPr>
          <t xml:space="preserve"> 1)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전담부서란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어느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전담부서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전담부서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말하며</t>
        </r>
        <r>
          <rPr>
            <b/>
            <sz val="9"/>
            <color indexed="81"/>
            <rFont val="Tahoma"/>
            <family val="2"/>
          </rPr>
          <t xml:space="preserve">, 
</t>
        </r>
        <r>
          <rPr>
            <b/>
            <sz val="9"/>
            <color indexed="81"/>
            <rFont val="돋움"/>
            <family val="3"/>
            <charset val="129"/>
          </rPr>
          <t>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별표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가목</t>
        </r>
        <r>
          <rPr>
            <b/>
            <sz val="9"/>
            <color indexed="81"/>
            <rFont val="Tahoma"/>
            <family val="2"/>
          </rPr>
          <t xml:space="preserve"> 1)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연구개발서비스업이란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국가과학기술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경쟁력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강화를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이공계지원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특별법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미래창조과학부장관에게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연구개발서비스업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가목에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연구개발업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조에서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연구개발서비스업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>.
(</t>
        </r>
        <r>
          <rPr>
            <b/>
            <sz val="9"/>
            <color indexed="81"/>
            <rFont val="돋움"/>
            <family val="3"/>
            <charset val="129"/>
          </rPr>
          <t>조특칙</t>
        </r>
        <r>
          <rPr>
            <b/>
            <sz val="9"/>
            <color indexed="81"/>
            <rFont val="Tahoma"/>
            <family val="2"/>
          </rPr>
          <t xml:space="preserve"> 7 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).
1. </t>
        </r>
        <r>
          <rPr>
            <b/>
            <sz val="9"/>
            <color indexed="81"/>
            <rFont val="돋움"/>
            <family val="3"/>
            <charset val="129"/>
          </rPr>
          <t>기초연구진흥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기술개발지원에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미래창조과학부장관의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인정을</t>
        </r>
        <r>
          <rPr>
            <b/>
            <sz val="9"/>
            <color indexed="81"/>
            <rFont val="Tahoma"/>
            <family val="2"/>
          </rPr>
          <t xml:space="preserve"> 
   </t>
        </r>
        <r>
          <rPr>
            <b/>
            <sz val="9"/>
            <color indexed="81"/>
            <rFont val="돋움"/>
            <family val="3"/>
            <charset val="129"/>
          </rPr>
          <t>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기업부설연구소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연구개발전담부서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>문화산업진흥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 3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기업부설창작연구소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기업창작전담부서
</t>
        </r>
        <r>
          <rPr>
            <b/>
            <sz val="9"/>
            <color indexed="81"/>
            <rFont val="Tahoma"/>
            <family val="2"/>
          </rPr>
          <t xml:space="preserve">   </t>
        </r>
        <r>
          <rPr>
            <b/>
            <sz val="9"/>
            <color indexed="81"/>
            <rFont val="돋움"/>
            <family val="3"/>
            <charset val="129"/>
          </rPr>
          <t>⑶조세특례제한법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별표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가목</t>
        </r>
        <r>
          <rPr>
            <b/>
            <sz val="9"/>
            <color indexed="81"/>
            <rFont val="Tahoma"/>
            <family val="2"/>
          </rPr>
          <t xml:space="preserve"> 1)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기획재정부령으로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전담부서</t>
        </r>
        <r>
          <rPr>
            <b/>
            <sz val="9"/>
            <color indexed="81"/>
            <rFont val="Tahoma"/>
            <family val="2"/>
          </rPr>
          <t xml:space="preserve"> 
   </t>
        </r>
        <r>
          <rPr>
            <b/>
            <sz val="9"/>
            <color indexed="81"/>
            <rFont val="돋움"/>
            <family val="3"/>
            <charset val="129"/>
          </rPr>
          <t>등에서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연구업무에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연구요원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이들의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연구업무를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지원하는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자와</t>
        </r>
        <r>
          <rPr>
            <b/>
            <sz val="9"/>
            <color indexed="81"/>
            <rFont val="Tahoma"/>
            <family val="2"/>
          </rPr>
          <t xml:space="preserve"> 
   </t>
        </r>
        <r>
          <rPr>
            <b/>
            <sz val="9"/>
            <color indexed="81"/>
            <rFont val="돋움"/>
            <family val="3"/>
            <charset val="129"/>
          </rPr>
          <t>연구개발서비스업에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전담요원을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 xml:space="preserve">. 
  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주주인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임원으로서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어느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조특칙</t>
        </r>
        <r>
          <rPr>
            <b/>
            <sz val="9"/>
            <color indexed="81"/>
            <rFont val="Tahoma"/>
            <family val="2"/>
          </rPr>
          <t xml:space="preserve"> 7 </t>
        </r>
        <r>
          <rPr>
            <b/>
            <sz val="9"/>
            <color indexed="81"/>
            <rFont val="돋움"/>
            <family val="3"/>
            <charset val="129"/>
          </rPr>
          <t>③</t>
        </r>
        <r>
          <rPr>
            <b/>
            <sz val="9"/>
            <color indexed="81"/>
            <rFont val="Tahoma"/>
            <family val="2"/>
          </rPr>
          <t xml:space="preserve">).
  1. </t>
        </r>
        <r>
          <rPr>
            <b/>
            <sz val="9"/>
            <color indexed="81"/>
            <rFont val="돋움"/>
            <family val="3"/>
            <charset val="129"/>
          </rPr>
          <t>부여받은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주식매수선택권을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행사하는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총발행주식의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10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
     </t>
        </r>
        <r>
          <rPr>
            <b/>
            <sz val="9"/>
            <color indexed="81"/>
            <rFont val="돋움"/>
            <family val="3"/>
            <charset val="129"/>
          </rPr>
          <t>초과하여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소유하게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자
</t>
        </r>
        <r>
          <rPr>
            <b/>
            <sz val="9"/>
            <color indexed="81"/>
            <rFont val="Tahoma"/>
            <family val="2"/>
          </rPr>
          <t xml:space="preserve">  2. </t>
        </r>
        <r>
          <rPr>
            <b/>
            <sz val="9"/>
            <color indexed="81"/>
            <rFont val="돋움"/>
            <family val="3"/>
            <charset val="129"/>
          </rPr>
          <t>당해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주주로서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43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지배주주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법인의</t>
        </r>
        <r>
          <rPr>
            <b/>
            <sz val="9"/>
            <color indexed="81"/>
            <rFont val="Tahoma"/>
            <family val="2"/>
          </rPr>
          <t xml:space="preserve"> 
    </t>
        </r>
        <r>
          <rPr>
            <b/>
            <sz val="9"/>
            <color indexed="81"/>
            <rFont val="돋움"/>
            <family val="3"/>
            <charset val="129"/>
          </rPr>
          <t>총발행주식의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10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소유하는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주주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</authors>
  <commentList>
    <comment ref="V12" authorId="0" shapeId="0" xr:uid="{3F1FC71C-F793-418E-BA74-A27E6DC02AD8}">
      <text>
        <r>
          <rPr>
            <b/>
            <sz val="9"/>
            <color indexed="81"/>
            <rFont val="돋움"/>
            <family val="3"/>
            <charset val="129"/>
          </rPr>
          <t>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인건비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
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인건비는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당기에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확정된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연차수당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법규법인</t>
        </r>
        <r>
          <rPr>
            <b/>
            <sz val="9"/>
            <color indexed="81"/>
            <rFont val="Tahoma"/>
            <family val="2"/>
          </rPr>
          <t xml:space="preserve"> 2009-241, 2009.7.3.).
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법인부담분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건강보험료
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국민연금법에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부담하는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부담금</t>
        </r>
        <r>
          <rPr>
            <b/>
            <sz val="9"/>
            <color indexed="81"/>
            <rFont val="Tahoma"/>
            <family val="2"/>
          </rPr>
          <t xml:space="preserve">  (</t>
        </r>
        <r>
          <rPr>
            <b/>
            <sz val="9"/>
            <color indexed="81"/>
            <rFont val="돋움"/>
            <family val="3"/>
            <charset val="129"/>
          </rPr>
          <t>조심</t>
        </r>
        <r>
          <rPr>
            <b/>
            <sz val="9"/>
            <color indexed="81"/>
            <rFont val="Tahoma"/>
            <family val="2"/>
          </rPr>
          <t>2016</t>
        </r>
        <r>
          <rPr>
            <b/>
            <sz val="9"/>
            <color indexed="81"/>
            <rFont val="돋움"/>
            <family val="3"/>
            <charset val="129"/>
          </rPr>
          <t>광</t>
        </r>
        <r>
          <rPr>
            <b/>
            <sz val="9"/>
            <color indexed="81"/>
            <rFont val="Tahoma"/>
            <family val="2"/>
          </rPr>
          <t>1337, 2016.12.16.).</t>
        </r>
        <r>
          <rPr>
            <b/>
            <sz val="9"/>
            <color indexed="81"/>
            <rFont val="돋움"/>
            <family val="3"/>
            <charset val="129"/>
          </rPr>
          <t xml:space="preserve">
④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한국산업기술진흥협회에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변동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신고일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비용만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
☆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인건비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
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퇴직연금보험료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사업자가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지출하는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확정기여형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퇴직연금보험료</t>
        </r>
        <r>
          <rPr>
            <b/>
            <sz val="9"/>
            <color indexed="81"/>
            <rFont val="Tahoma"/>
            <family val="2"/>
          </rPr>
          <t>,DB</t>
        </r>
        <r>
          <rPr>
            <b/>
            <sz val="9"/>
            <color indexed="81"/>
            <rFont val="돋움"/>
            <family val="3"/>
            <charset val="129"/>
          </rPr>
          <t>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부담하는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산재보험료
③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내국법인이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타인으로부터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수탁받은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연구개발용역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수행을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자신의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연구개발전담부서에서</t>
        </r>
        <r>
          <rPr>
            <b/>
            <sz val="9"/>
            <color indexed="81"/>
            <rFont val="Tahoma"/>
            <family val="2"/>
          </rPr>
          <t xml:space="preserve"> 
    </t>
        </r>
        <r>
          <rPr>
            <b/>
            <sz val="9"/>
            <color indexed="81"/>
            <rFont val="돋움"/>
            <family val="3"/>
            <charset val="129"/>
          </rPr>
          <t>근무하는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인건비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지출하는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비용</t>
        </r>
        <r>
          <rPr>
            <b/>
            <sz val="9"/>
            <color indexed="81"/>
            <rFont val="Tahoma"/>
            <family val="2"/>
          </rPr>
          <t xml:space="preserve"> 
    (</t>
        </r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수탁받은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연구개발용역을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수행하는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인건비는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수행기간·시간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합리적인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방법으로</t>
        </r>
        <r>
          <rPr>
            <b/>
            <sz val="9"/>
            <color indexed="81"/>
            <rFont val="Tahoma"/>
            <family val="2"/>
          </rPr>
          <t xml:space="preserve"> 
         </t>
        </r>
        <r>
          <rPr>
            <b/>
            <sz val="9"/>
            <color indexed="81"/>
            <rFont val="돋움"/>
            <family val="3"/>
            <charset val="129"/>
          </rPr>
          <t>안분계산한다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법인세과</t>
        </r>
        <r>
          <rPr>
            <b/>
            <sz val="9"/>
            <color indexed="81"/>
            <rFont val="Tahoma"/>
            <family val="2"/>
          </rPr>
          <t>-272,2012.4.18.)</t>
        </r>
        <r>
          <rPr>
            <b/>
            <sz val="9"/>
            <color indexed="81"/>
            <rFont val="돋움"/>
            <family val="3"/>
            <charset val="129"/>
          </rPr>
          <t xml:space="preserve">
④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주주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총발행주식의</t>
        </r>
        <r>
          <rPr>
            <b/>
            <sz val="9"/>
            <color indexed="81"/>
            <rFont val="Tahoma"/>
            <family val="2"/>
          </rPr>
          <t xml:space="preserve"> 10%</t>
        </r>
        <r>
          <rPr>
            <b/>
            <sz val="9"/>
            <color indexed="81"/>
            <rFont val="돋움"/>
            <family val="3"/>
            <charset val="129"/>
          </rPr>
          <t>초과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주주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임원
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연구개발과제를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수행하거나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보조하지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행정사무를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담당하는자는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
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퇴직소득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소득세법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) / </t>
        </r>
        <r>
          <rPr>
            <b/>
            <sz val="9"/>
            <color indexed="81"/>
            <rFont val="돋움"/>
            <family val="3"/>
            <charset val="129"/>
          </rPr>
          <t>퇴직급여충당금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소득세법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29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33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⑦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20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성과급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잉여금처분에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성과급</t>
        </r>
        <r>
          <rPr>
            <b/>
            <sz val="9"/>
            <color indexed="81"/>
            <rFont val="Tahoma"/>
            <family val="2"/>
          </rPr>
          <t xml:space="preserve">)
</t>
        </r>
      </text>
    </comment>
    <comment ref="AD12" authorId="1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1. </t>
        </r>
        <r>
          <rPr>
            <b/>
            <sz val="9"/>
            <color indexed="81"/>
            <rFont val="돋움"/>
            <family val="3"/>
            <charset val="129"/>
          </rPr>
          <t xml:space="preserve">전담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보조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>관리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4. </t>
        </r>
        <r>
          <rPr>
            <b/>
            <sz val="9"/>
            <color indexed="81"/>
            <rFont val="돋움"/>
            <family val="3"/>
            <charset val="129"/>
          </rPr>
          <t>기타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기업부설연구소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연구개발인력현황을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받아보니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Tahoma"/>
            <family val="2"/>
          </rPr>
          <t>/</t>
        </r>
        <r>
          <rPr>
            <b/>
            <sz val="9"/>
            <color indexed="81"/>
            <rFont val="돋움"/>
            <family val="3"/>
            <charset val="129"/>
          </rPr>
          <t>직위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연구소장</t>
        </r>
        <r>
          <rPr>
            <b/>
            <sz val="9"/>
            <color indexed="81"/>
            <rFont val="Tahoma"/>
            <family val="2"/>
          </rPr>
          <t xml:space="preserve"> / </t>
        </r>
        <r>
          <rPr>
            <b/>
            <sz val="9"/>
            <color indexed="81"/>
            <rFont val="돋움"/>
            <family val="3"/>
            <charset val="129"/>
          </rPr>
          <t>소장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나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전담요원</t>
        </r>
        <r>
          <rPr>
            <b/>
            <sz val="9"/>
            <color indexed="81"/>
            <rFont val="Tahoma"/>
            <family val="2"/>
          </rPr>
          <t xml:space="preserve"> / </t>
        </r>
        <r>
          <rPr>
            <b/>
            <sz val="9"/>
            <color indexed="81"/>
            <rFont val="돋움"/>
            <family val="3"/>
            <charset val="129"/>
          </rPr>
          <t>수석연구원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전담요원</t>
        </r>
        <r>
          <rPr>
            <b/>
            <sz val="9"/>
            <color indexed="81"/>
            <rFont val="Tahoma"/>
            <family val="2"/>
          </rPr>
          <t xml:space="preserve"> / </t>
        </r>
        <r>
          <rPr>
            <b/>
            <sz val="9"/>
            <color indexed="81"/>
            <rFont val="돋움"/>
            <family val="3"/>
            <charset val="129"/>
          </rPr>
          <t>선임연구원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라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전담요원</t>
        </r>
        <r>
          <rPr>
            <b/>
            <sz val="9"/>
            <color indexed="81"/>
            <rFont val="Tahoma"/>
            <family val="2"/>
          </rPr>
          <t xml:space="preserve"> / </t>
        </r>
        <r>
          <rPr>
            <b/>
            <sz val="9"/>
            <color indexed="81"/>
            <rFont val="돋움"/>
            <family val="3"/>
            <charset val="129"/>
          </rPr>
          <t>수석연구원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마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전담요원</t>
        </r>
        <r>
          <rPr>
            <b/>
            <sz val="9"/>
            <color indexed="81"/>
            <rFont val="Tahoma"/>
            <family val="2"/>
          </rPr>
          <t xml:space="preserve"> / </t>
        </r>
        <r>
          <rPr>
            <b/>
            <sz val="9"/>
            <color indexed="81"/>
            <rFont val="돋움"/>
            <family val="3"/>
            <charset val="129"/>
          </rPr>
          <t>연구원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바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보조원</t>
        </r>
        <r>
          <rPr>
            <b/>
            <sz val="9"/>
            <color indexed="81"/>
            <rFont val="Tahoma"/>
            <family val="2"/>
          </rPr>
          <t xml:space="preserve"> / </t>
        </r>
        <r>
          <rPr>
            <b/>
            <sz val="9"/>
            <color indexed="81"/>
            <rFont val="돋움"/>
            <family val="3"/>
            <charset val="129"/>
          </rPr>
          <t>기사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사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관리직원</t>
        </r>
        <r>
          <rPr>
            <b/>
            <sz val="9"/>
            <color indexed="81"/>
            <rFont val="Tahoma"/>
            <family val="2"/>
          </rPr>
          <t xml:space="preserve"> / </t>
        </r>
        <r>
          <rPr>
            <b/>
            <sz val="9"/>
            <color indexed="81"/>
            <rFont val="돋움"/>
            <family val="3"/>
            <charset val="129"/>
          </rPr>
          <t>사원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A25" authorId="1" shapeId="0" xr:uid="{00000000-0006-0000-0400-000002000000}">
      <text>
        <r>
          <rPr>
            <b/>
            <sz val="9"/>
            <color indexed="81"/>
            <rFont val="돋움"/>
            <family val="3"/>
            <charset val="129"/>
          </rPr>
          <t>목록상세기재요</t>
        </r>
        <r>
          <rPr>
            <b/>
            <sz val="9"/>
            <color indexed="81"/>
            <rFont val="Tahoma"/>
            <family val="2"/>
          </rPr>
          <t>.
1.</t>
        </r>
        <r>
          <rPr>
            <b/>
            <sz val="9"/>
            <color indexed="81"/>
            <rFont val="돋움"/>
            <family val="3"/>
            <charset val="129"/>
          </rPr>
          <t>순번</t>
        </r>
        <r>
          <rPr>
            <b/>
            <sz val="9"/>
            <color indexed="81"/>
            <rFont val="Tahoma"/>
            <family val="2"/>
          </rPr>
          <t xml:space="preserve"> 
2.(</t>
        </r>
        <r>
          <rPr>
            <b/>
            <sz val="9"/>
            <color indexed="81"/>
            <rFont val="돋움"/>
            <family val="3"/>
            <charset val="129"/>
          </rPr>
          <t>세금계산서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작성일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 xml:space="preserve">일자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>적요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용도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상세기재</t>
        </r>
        <r>
          <rPr>
            <b/>
            <sz val="9"/>
            <color indexed="81"/>
            <rFont val="Tahoma"/>
            <family val="2"/>
          </rPr>
          <t xml:space="preserve">)
4.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공급가액</t>
        </r>
        <r>
          <rPr>
            <b/>
            <sz val="9"/>
            <color indexed="81"/>
            <rFont val="Tahoma"/>
            <family val="2"/>
          </rPr>
          <t xml:space="preserve">)
5. </t>
        </r>
        <r>
          <rPr>
            <b/>
            <sz val="9"/>
            <color indexed="81"/>
            <rFont val="돋움"/>
            <family val="3"/>
            <charset val="129"/>
          </rPr>
          <t>전자세금게산서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여부</t>
        </r>
      </text>
    </comment>
    <comment ref="N27" authorId="0" shapeId="0" xr:uid="{4EDE1D4E-11F3-46BA-9AD2-76B81F375B99}">
      <text>
        <r>
          <rPr>
            <b/>
            <sz val="9"/>
            <color indexed="81"/>
            <rFont val="Tahoma"/>
            <family val="2"/>
          </rPr>
          <t xml:space="preserve">
1. </t>
        </r>
        <r>
          <rPr>
            <b/>
            <sz val="9"/>
            <color indexed="81"/>
            <rFont val="돋움"/>
            <family val="3"/>
            <charset val="129"/>
          </rPr>
          <t>연구개발</t>
        </r>
        <r>
          <rPr>
            <b/>
            <sz val="9"/>
            <color indexed="81"/>
            <rFont val="Tahoma"/>
            <family val="2"/>
          </rPr>
          <t xml:space="preserve">
2) </t>
        </r>
        <r>
          <rPr>
            <b/>
            <sz val="9"/>
            <color indexed="81"/>
            <rFont val="돋움"/>
            <family val="3"/>
            <charset val="129"/>
          </rPr>
          <t>전담부서등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연구개발서비스업자가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연구용으로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견본품</t>
        </r>
        <r>
          <rPr>
            <b/>
            <sz val="9"/>
            <color indexed="81"/>
            <rFont val="Tahoma"/>
            <family val="2"/>
          </rPr>
          <t>․</t>
        </r>
        <r>
          <rPr>
            <b/>
            <sz val="9"/>
            <color indexed="81"/>
            <rFont val="돋움"/>
            <family val="3"/>
            <charset val="129"/>
          </rPr>
          <t>부품</t>
        </r>
        <r>
          <rPr>
            <b/>
            <sz val="9"/>
            <color indexed="81"/>
            <rFont val="Tahoma"/>
            <family val="2"/>
          </rPr>
          <t>․</t>
        </r>
        <r>
          <rPr>
            <b/>
            <sz val="9"/>
            <color indexed="81"/>
            <rFont val="돋움"/>
            <family val="3"/>
            <charset val="129"/>
          </rPr>
          <t>원재료와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시약류구입비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시범제작에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소요되는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외주가공비를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 xml:space="preserve">) (2014.02.21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T27" authorId="0" shapeId="0" xr:uid="{5FAA899F-1465-4A10-96E1-03338B3B9EB6}">
      <text>
        <r>
          <rPr>
            <b/>
            <sz val="9"/>
            <color indexed="81"/>
            <rFont val="Tahoma"/>
            <family val="2"/>
          </rPr>
          <t xml:space="preserve">1. </t>
        </r>
        <r>
          <rPr>
            <b/>
            <sz val="9"/>
            <color indexed="81"/>
            <rFont val="돋움"/>
            <family val="3"/>
            <charset val="129"/>
          </rPr>
          <t>연구개발</t>
        </r>
        <r>
          <rPr>
            <b/>
            <sz val="9"/>
            <color indexed="81"/>
            <rFont val="Tahoma"/>
            <family val="2"/>
          </rPr>
          <t xml:space="preserve">
3) </t>
        </r>
        <r>
          <rPr>
            <b/>
            <sz val="9"/>
            <color indexed="81"/>
            <rFont val="돋움"/>
            <family val="3"/>
            <charset val="129"/>
          </rPr>
          <t>전담부서등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연구개발서비스업자가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사용하기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</t>
        </r>
        <r>
          <rPr>
            <b/>
            <sz val="9"/>
            <color indexed="81"/>
            <rFont val="Tahoma"/>
            <family val="2"/>
          </rPr>
          <t>․</t>
        </r>
        <r>
          <rPr>
            <b/>
            <sz val="9"/>
            <color indexed="81"/>
            <rFont val="돋움"/>
            <family val="3"/>
            <charset val="129"/>
          </rPr>
          <t>시험용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시설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시설을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나목</t>
        </r>
        <r>
          <rPr>
            <b/>
            <sz val="9"/>
            <color indexed="81"/>
            <rFont val="Tahoma"/>
            <family val="2"/>
          </rPr>
          <t>1)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</t>
        </r>
        <r>
          <rPr>
            <b/>
            <sz val="9"/>
            <color indexed="81"/>
            <rFont val="Tahoma"/>
            <family val="2"/>
          </rPr>
          <t>․</t>
        </r>
        <r>
          <rPr>
            <b/>
            <sz val="9"/>
            <color indexed="81"/>
            <rFont val="돋움"/>
            <family val="3"/>
            <charset val="129"/>
          </rPr>
          <t>시험용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시설의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이용에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비용</t>
        </r>
        <r>
          <rPr>
            <b/>
            <sz val="9"/>
            <color indexed="81"/>
            <rFont val="Tahoma"/>
            <family val="2"/>
          </rPr>
          <t xml:space="preserve"> (2014.02.21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Z27" authorId="0" shapeId="0" xr:uid="{56DA68AD-35DE-4691-A874-B327461B09A7}">
      <text>
        <r>
          <rPr>
            <b/>
            <sz val="9"/>
            <color indexed="81"/>
            <rFont val="Tahoma"/>
            <family val="2"/>
          </rPr>
          <t>1.</t>
        </r>
        <r>
          <rPr>
            <b/>
            <sz val="9"/>
            <color indexed="81"/>
            <rFont val="돋움"/>
            <family val="3"/>
            <charset val="129"/>
          </rPr>
          <t>연구개발
나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위탁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공동연구개발
</t>
        </r>
        <r>
          <rPr>
            <b/>
            <sz val="9"/>
            <color indexed="81"/>
            <rFont val="Tahoma"/>
            <family val="2"/>
          </rPr>
          <t xml:space="preserve">1) </t>
        </r>
        <r>
          <rPr>
            <b/>
            <sz val="9"/>
            <color indexed="81"/>
            <rFont val="돋움"/>
            <family val="3"/>
            <charset val="129"/>
          </rPr>
          <t>다음의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과학기술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연구개발용역을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위탁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재위탁을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함에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비용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전사적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기업자원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관리설비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개발을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위탁비용은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 xml:space="preserve">. 
  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같다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기관과의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공동연구개발을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수행함에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비용
가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「고등교육법」에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전문대학
나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국공립연구기관
다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정부출연연구기관
라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국내외의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비영리법인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비영리법인에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부설된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연구기관을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마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국내외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연구기관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전담부서등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전담부서등에서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수행한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한정한다</t>
        </r>
        <r>
          <rPr>
            <b/>
            <sz val="9"/>
            <color indexed="81"/>
            <rFont val="Tahoma"/>
            <family val="2"/>
          </rPr>
          <t xml:space="preserve">) (2013.2.15.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바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「산업기술연구조합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육성법」에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산업기술연구조합
사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「국가과학기술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경쟁력강화를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이공계지원특별법」에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연구개발서비스업을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영위하는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기업
아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「산업교육진흥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산학연협력촉진에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산학협력단
자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한국표준산업분류표상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기술시험</t>
        </r>
        <r>
          <rPr>
            <b/>
            <sz val="9"/>
            <color indexed="81"/>
            <rFont val="Tahoma"/>
            <family val="2"/>
          </rPr>
          <t>․</t>
        </r>
        <r>
          <rPr>
            <b/>
            <sz val="9"/>
            <color indexed="81"/>
            <rFont val="돋움"/>
            <family val="3"/>
            <charset val="129"/>
          </rPr>
          <t>검사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분석업을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영위하는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기업
</t>
        </r>
        <r>
          <rPr>
            <b/>
            <sz val="9"/>
            <color indexed="81"/>
            <rFont val="Tahoma"/>
            <family val="2"/>
          </rPr>
          <t>2)</t>
        </r>
        <r>
          <rPr>
            <b/>
            <sz val="9"/>
            <color indexed="81"/>
            <rFont val="돋움"/>
            <family val="3"/>
            <charset val="129"/>
          </rPr>
          <t>「고등교육법」에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전문대학에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소속된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조교수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한정한다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과학기술분야의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연구개발용역을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위탁함에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비용</t>
        </r>
      </text>
    </comment>
    <comment ref="AF27" authorId="0" shapeId="0" xr:uid="{9770892A-3B47-4D79-B193-2D983877304A}">
      <text>
        <r>
          <rPr>
            <b/>
            <sz val="9"/>
            <color indexed="81"/>
            <rFont val="Tahoma"/>
            <family val="2"/>
          </rPr>
          <t xml:space="preserve">1. </t>
        </r>
        <r>
          <rPr>
            <b/>
            <sz val="9"/>
            <color indexed="81"/>
            <rFont val="돋움"/>
            <family val="3"/>
            <charset val="129"/>
          </rPr>
          <t>연구개발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라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기업이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종업원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종업원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직무발명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보상금으로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
마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기술정보비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기술자문비를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도입기술의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소화개량비로서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기획재정부령으로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
바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중소기업이「과학기술분야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정부출연연구기관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설립</t>
        </r>
        <r>
          <rPr>
            <b/>
            <sz val="9"/>
            <color indexed="81"/>
            <rFont val="Tahoma"/>
            <family val="2"/>
          </rPr>
          <t>․</t>
        </r>
        <r>
          <rPr>
            <b/>
            <sz val="9"/>
            <color indexed="81"/>
            <rFont val="돋움"/>
            <family val="3"/>
            <charset val="129"/>
          </rPr>
          <t>운영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육성에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설립된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한국생산기술연구원과「산업기술혁신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촉진법」에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설립된</t>
        </r>
        <r>
          <rPr>
            <b/>
            <sz val="9"/>
            <color indexed="81"/>
            <rFont val="Tahoma"/>
            <family val="2"/>
          </rPr>
          <t xml:space="preserve"> 
     </t>
        </r>
        <r>
          <rPr>
            <b/>
            <sz val="9"/>
            <color indexed="81"/>
            <rFont val="돋움"/>
            <family val="3"/>
            <charset val="129"/>
          </rPr>
          <t>전문생산기술연구소의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기술지도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또는「중소기업진흥에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기술지도를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비용
사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고유디자인의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개발을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비용
아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중소기업에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상품디자인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개발지도를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지출한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비용</t>
        </r>
      </text>
    </comment>
    <comment ref="A35" authorId="0" shapeId="0" xr:uid="{89FF15B5-265A-431D-9BEA-2FDD9680D206}">
      <text>
        <r>
          <rPr>
            <b/>
            <sz val="9"/>
            <color indexed="81"/>
            <rFont val="돋움"/>
            <family val="3"/>
            <charset val="129"/>
          </rPr>
          <t>나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위탁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공동연구개발
</t>
        </r>
        <r>
          <rPr>
            <b/>
            <sz val="9"/>
            <color indexed="81"/>
            <rFont val="Tahoma"/>
            <family val="2"/>
          </rPr>
          <t xml:space="preserve">1) </t>
        </r>
        <r>
          <rPr>
            <b/>
            <sz val="9"/>
            <color indexed="81"/>
            <rFont val="돋움"/>
            <family val="3"/>
            <charset val="129"/>
          </rPr>
          <t>다음의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기관에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과학기술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연구개발용역을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위탁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재위탁을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함에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비용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전사적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기업자원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관리설비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시스템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개발을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위탁비용은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 xml:space="preserve">. 
  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같다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기관과의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공동연구개발을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수행함에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비용
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「고등교육법」에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전문대학
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나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 xml:space="preserve">국공립연구기관
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다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 xml:space="preserve">정부출연연구기관
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라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국내외의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비영리법인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비영리법인에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부설된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연구기관을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 xml:space="preserve">)
  </t>
        </r>
        <r>
          <rPr>
            <b/>
            <sz val="9"/>
            <color indexed="81"/>
            <rFont val="돋움"/>
            <family val="3"/>
            <charset val="129"/>
          </rPr>
          <t>마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국내외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연구기관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전담부서등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전담부서등에서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수행한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한정한다</t>
        </r>
        <r>
          <rPr>
            <b/>
            <sz val="9"/>
            <color indexed="81"/>
            <rFont val="Tahoma"/>
            <family val="2"/>
          </rPr>
          <t xml:space="preserve">) (2013.2.15.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
  </t>
        </r>
        <r>
          <rPr>
            <b/>
            <sz val="9"/>
            <color indexed="81"/>
            <rFont val="돋움"/>
            <family val="3"/>
            <charset val="129"/>
          </rPr>
          <t>바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「산업기술연구조합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육성법」에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산업기술연구조합
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사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「국가과학기술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경쟁력강화를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이공계지원특별법」에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연구개발서비스업을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영위하는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기업
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아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「산업교육진흥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산학연협력촉진에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산학협력단
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자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한국표준산업분류표상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기술시험</t>
        </r>
        <r>
          <rPr>
            <b/>
            <sz val="9"/>
            <color indexed="81"/>
            <rFont val="Tahoma"/>
            <family val="2"/>
          </rPr>
          <t>․</t>
        </r>
        <r>
          <rPr>
            <b/>
            <sz val="9"/>
            <color indexed="81"/>
            <rFont val="돋움"/>
            <family val="3"/>
            <charset val="129"/>
          </rPr>
          <t>검사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분석업을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영위하는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기업
</t>
        </r>
        <r>
          <rPr>
            <b/>
            <sz val="9"/>
            <color indexed="81"/>
            <rFont val="Tahoma"/>
            <family val="2"/>
          </rPr>
          <t>2)</t>
        </r>
        <r>
          <rPr>
            <b/>
            <sz val="9"/>
            <color indexed="81"/>
            <rFont val="돋움"/>
            <family val="3"/>
            <charset val="129"/>
          </rPr>
          <t>「고등교육법」에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전문대학에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소속된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조교수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한정한다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과학기술분야의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연구개발용역을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위탁함에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비용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" authorId="0" shapeId="0" xr:uid="{00000000-0006-0000-0700-000001000000}">
      <text>
        <r>
          <rPr>
            <b/>
            <sz val="9"/>
            <color indexed="81"/>
            <rFont val="돋움"/>
            <family val="3"/>
            <charset val="129"/>
          </rPr>
          <t>조세특례제한법시행령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[ </t>
        </r>
        <r>
          <rPr>
            <b/>
            <sz val="9"/>
            <color indexed="81"/>
            <rFont val="돋움"/>
            <family val="3"/>
            <charset val="129"/>
          </rPr>
          <t>연구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인력개발준비금의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범위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  <r>
          <rPr>
            <b/>
            <sz val="9"/>
            <color indexed="81"/>
            <rFont val="Tahoma"/>
            <family val="2"/>
          </rPr>
          <t xml:space="preserve">(2009.02.04 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) ]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호에서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비용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이란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인력개발을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위한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비용으로서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별표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비용을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다만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비용은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 xml:space="preserve">.(2013.02.15 </t>
        </r>
        <r>
          <rPr>
            <b/>
            <sz val="9"/>
            <color indexed="81"/>
            <rFont val="돋움"/>
            <family val="3"/>
            <charset val="129"/>
          </rPr>
          <t>단서신설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연구개발출연금등을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지급받아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지출하는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(2013.02.15 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국가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지방자치단체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「공공기관의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운영에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법률」에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공공기관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「지방공기업법」에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지방공기업으로부터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목적으로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출연금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자산을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지급받아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지출하는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(2013.02.15 </t>
        </r>
        <r>
          <rPr>
            <b/>
            <sz val="9"/>
            <color indexed="81"/>
            <rFont val="돋움"/>
            <family val="3"/>
            <charset val="129"/>
          </rPr>
          <t>신설</t>
        </r>
        <r>
          <rPr>
            <b/>
            <sz val="9"/>
            <color indexed="81"/>
            <rFont val="Tahoma"/>
            <family val="2"/>
          </rPr>
          <t xml:space="preserve">) 
</t>
        </r>
      </text>
    </comment>
    <comment ref="F3" authorId="0" shapeId="0" xr:uid="{00000000-0006-0000-0700-000002000000}">
      <text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연구개발출연금등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수령명세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「조세특례제한법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시행령」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 xml:space="preserve"> 8</t>
        </r>
        <r>
          <rPr>
            <b/>
            <sz val="9"/>
            <color indexed="81"/>
            <rFont val="돋움"/>
            <family val="3"/>
            <charset val="129"/>
          </rPr>
          <t>조제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출연금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수령명세와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연구개발비로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지출하는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적습니다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<sst xmlns="http://schemas.openxmlformats.org/spreadsheetml/2006/main" count="807" uniqueCount="675">
  <si>
    <t>당해 발생액을 상기와 같은 금액으로 신청합니다.</t>
    <phoneticPr fontId="1" type="noConversion"/>
  </si>
  <si>
    <t>재료비</t>
    <phoneticPr fontId="1" type="noConversion"/>
  </si>
  <si>
    <t>기타</t>
    <phoneticPr fontId="1" type="noConversion"/>
  </si>
  <si>
    <t>위탁 및 공동연구개발비</t>
    <phoneticPr fontId="1" type="noConversion"/>
  </si>
  <si>
    <t>인력개발비</t>
    <phoneticPr fontId="1" type="noConversion"/>
  </si>
  <si>
    <t>맞춤형교육비용</t>
    <phoneticPr fontId="1" type="noConversion"/>
  </si>
  <si>
    <t>현장훈련수당등</t>
    <phoneticPr fontId="1" type="noConversion"/>
  </si>
  <si>
    <t>합계</t>
    <phoneticPr fontId="1" type="noConversion"/>
  </si>
  <si>
    <t>사업연도:</t>
    <phoneticPr fontId="1" type="noConversion"/>
  </si>
  <si>
    <t>연구전담부서인정일:</t>
    <phoneticPr fontId="1" type="noConversion"/>
  </si>
  <si>
    <t>인건비(연구전업종사자)</t>
    <phoneticPr fontId="1" type="noConversion"/>
  </si>
  <si>
    <t>NO</t>
    <phoneticPr fontId="1" type="noConversion"/>
  </si>
  <si>
    <t>성명</t>
    <phoneticPr fontId="1" type="noConversion"/>
  </si>
  <si>
    <t>주식비율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</si>
  <si>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</si>
  <si>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</si>
  <si>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</si>
  <si>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</si>
  <si>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</si>
  <si>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</si>
  <si>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</si>
  <si>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</si>
  <si>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</si>
  <si>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</si>
  <si>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</si>
  <si>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</si>
  <si>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입사일</t>
    <phoneticPr fontId="1" type="noConversion"/>
  </si>
  <si>
    <t>퇴사일</t>
    <phoneticPr fontId="1" type="noConversion"/>
  </si>
  <si>
    <t>※. 임원,주식비율,특수관계인여부</t>
    <phoneticPr fontId="1" type="noConversion"/>
  </si>
  <si>
    <t>합      계</t>
    <phoneticPr fontId="1" type="noConversion"/>
  </si>
  <si>
    <t>:</t>
    <phoneticPr fontId="1" type="noConversion"/>
  </si>
  <si>
    <t>회사명</t>
    <phoneticPr fontId="1" type="noConversion"/>
  </si>
  <si>
    <t>직위</t>
    <phoneticPr fontId="1" type="noConversion"/>
  </si>
  <si>
    <t>(서명 또는 인)</t>
    <phoneticPr fontId="1" type="noConversion"/>
  </si>
  <si>
    <t>세무대리인</t>
    <phoneticPr fontId="1" type="noConversion"/>
  </si>
  <si>
    <t>:</t>
    <phoneticPr fontId="1" type="noConversion"/>
  </si>
  <si>
    <t>회계담당자</t>
    <phoneticPr fontId="1" type="noConversion"/>
  </si>
  <si>
    <t>http://cafe.daum.net/transtax</t>
    <phoneticPr fontId="1" type="noConversion"/>
  </si>
  <si>
    <t>세무카페:조세실</t>
    <phoneticPr fontId="1" type="noConversion"/>
  </si>
  <si>
    <t xml:space="preserve">     전업적으로 연구개발 관련업무에 종사한 직원을 포함하는 것임.</t>
    <phoneticPr fontId="4" type="noConversion"/>
  </si>
  <si>
    <t>한국산업기술진흥협회 발급</t>
    <phoneticPr fontId="1" type="noConversion"/>
  </si>
  <si>
    <t>http://www.koita.or.kr/main/main.aspx</t>
    <phoneticPr fontId="1" type="noConversion"/>
  </si>
  <si>
    <t>구분</t>
    <phoneticPr fontId="6" type="noConversion"/>
  </si>
  <si>
    <t>연구보조원</t>
    <phoneticPr fontId="6" type="noConversion"/>
  </si>
  <si>
    <t>연구관리직원</t>
    <phoneticPr fontId="6" type="noConversion"/>
  </si>
  <si>
    <t>계</t>
    <phoneticPr fontId="6" type="noConversion"/>
  </si>
  <si>
    <t>박사</t>
    <phoneticPr fontId="6" type="noConversion"/>
  </si>
  <si>
    <t>석사</t>
    <phoneticPr fontId="6" type="noConversion"/>
  </si>
  <si>
    <t>학사</t>
    <phoneticPr fontId="6" type="noConversion"/>
  </si>
  <si>
    <t>전문학사</t>
    <phoneticPr fontId="6" type="noConversion"/>
  </si>
  <si>
    <t>기타</t>
    <phoneticPr fontId="6" type="noConversion"/>
  </si>
  <si>
    <t>[별지 제4호 서식]</t>
    <phoneticPr fontId="6" type="noConversion"/>
  </si>
  <si>
    <t>1. 개      황</t>
    <phoneticPr fontId="6" type="noConversion"/>
  </si>
  <si>
    <t>연구전담요원</t>
    <phoneticPr fontId="6" type="noConversion"/>
  </si>
  <si>
    <t>2. 연구원 현황</t>
    <phoneticPr fontId="6" type="noConversion"/>
  </si>
  <si>
    <t>직위</t>
    <phoneticPr fontId="6" type="noConversion"/>
  </si>
  <si>
    <t>성명</t>
    <phoneticPr fontId="6" type="noConversion"/>
  </si>
  <si>
    <t>주민등록번호</t>
    <phoneticPr fontId="6" type="noConversion"/>
  </si>
  <si>
    <t>소속
부서</t>
    <phoneticPr fontId="6" type="noConversion"/>
  </si>
  <si>
    <t>최종학교</t>
    <phoneticPr fontId="6" type="noConversion"/>
  </si>
  <si>
    <t>(전공학과)</t>
    <phoneticPr fontId="6" type="noConversion"/>
  </si>
  <si>
    <t>최종학위</t>
    <phoneticPr fontId="6" type="noConversion"/>
  </si>
  <si>
    <t>(학위등록번호)</t>
    <phoneticPr fontId="6" type="noConversion"/>
  </si>
  <si>
    <t>병적
사항</t>
    <phoneticPr fontId="6" type="noConversion"/>
  </si>
  <si>
    <t>발령일</t>
    <phoneticPr fontId="6" type="noConversion"/>
  </si>
  <si>
    <t>신규
편입여부</t>
    <phoneticPr fontId="6" type="noConversion"/>
  </si>
  <si>
    <t>일련
번호</t>
    <phoneticPr fontId="6" type="noConversion"/>
  </si>
  <si>
    <t>위의 사실이 틀림없을을 확인합니다.</t>
    <phoneticPr fontId="6" type="noConversion"/>
  </si>
  <si>
    <t>선우회계법인(주)</t>
    <phoneticPr fontId="6" type="noConversion"/>
  </si>
  <si>
    <t>기업대표</t>
    <phoneticPr fontId="6" type="noConversion"/>
  </si>
  <si>
    <t>(인)</t>
    <phoneticPr fontId="6" type="noConversion"/>
  </si>
  <si>
    <t>※ 한국산업기술진흥협회에서 발급되었으며 "http://www.md.or.kr"에서 "문서번호"를 입력하면 원본대조 및 유효성을 검증할 수 있습니다.</t>
    <phoneticPr fontId="6" type="noConversion"/>
  </si>
  <si>
    <t>[문서번호:SwpQ-kFyz-pKpG-alYc]</t>
    <phoneticPr fontId="6" type="noConversion"/>
  </si>
  <si>
    <t>[발급일자:</t>
    <phoneticPr fontId="6" type="noConversion"/>
  </si>
  <si>
    <t>]</t>
    <phoneticPr fontId="6" type="noConversion"/>
  </si>
  <si>
    <t>● 「조세특례제한법」 제10조의 (연구 및 인력개발비에 대한 세액공제)를 적용하기 위한 연구요원은 ‘과학기술분야의 연구업무에 종사하는 연구요원 및 이들의 연구업무를 직접적으로 지원하는 자’</t>
    <phoneticPr fontId="4" type="noConversion"/>
  </si>
  <si>
    <t xml:space="preserve">    지급하는 수당의 경우에는 연구인력개발비에 해당되는 것입니다.</t>
    <phoneticPr fontId="4" type="noConversion"/>
  </si>
  <si>
    <t>● 자체연구개발을 위한 비용에는 전담부서에서 사용하는 사무용품비등 소모품비와 복리후생비를 포함하지 아니한다. (2011. 2. 1. 개정)</t>
    <phoneticPr fontId="4" type="noConversion"/>
  </si>
  <si>
    <r>
      <t>별첨(첨부문서) : 발생액 상세내역(경상연구개발비 계정별원장등),</t>
    </r>
    <r>
      <rPr>
        <b/>
        <sz val="11"/>
        <color indexed="30"/>
        <rFont val="맑은 고딕"/>
        <family val="3"/>
        <charset val="129"/>
      </rPr>
      <t xml:space="preserve">연구개발전담부서인정서,연구개발 인력현황[별지 제4호 서식] </t>
    </r>
    <r>
      <rPr>
        <b/>
        <sz val="8"/>
        <color indexed="30"/>
        <rFont val="맑은 고딕"/>
        <family val="3"/>
        <charset val="129"/>
      </rPr>
      <t>www.koita.or.kr/main/main.aspx에서 발급</t>
    </r>
    <phoneticPr fontId="1" type="noConversion"/>
  </si>
  <si>
    <t>연구인력개발 세액공제</t>
  </si>
  <si>
    <t>| 답변일자 : 2013-03-14</t>
  </si>
  <si>
    <r>
      <t>●</t>
    </r>
    <r>
      <rPr>
        <sz val="11"/>
        <color indexed="8"/>
        <rFont val="굴림"/>
        <family val="3"/>
        <charset val="129"/>
      </rPr>
      <t xml:space="preserve"> </t>
    </r>
    <r>
      <rPr>
        <b/>
        <sz val="11"/>
        <color indexed="8"/>
        <rFont val="굴림"/>
        <family val="3"/>
        <charset val="129"/>
      </rPr>
      <t>질문</t>
    </r>
  </si>
  <si>
    <t>1.사실관계&lt;구체적으로 기재&gt;</t>
  </si>
  <si>
    <t>2012년7월13일 다음과 같은 법률에 의해 한국산업기술진흥협회장으로 부터 연구개발전담부서 인정서를 받음</t>
  </si>
  <si>
    <t>기초연구진흥 및 기술개발지원에 관한 법률 제14조, 같은 법 시행령 제27조제1항에 따라 위와 같이 기업의 연구개발전담부서로 인정합니다.</t>
  </si>
  <si>
    <t>2.질의사항</t>
  </si>
  <si>
    <t>위 사실관계에 따른 전담부서의 연구원 2명에게 2012년 7월 이후 지급한 급여 및 상여금은 연구인력개발 세액고제 대상 급여가 되는지요.</t>
  </si>
  <si>
    <t>또한 위와 같은 법률에 의해 연구개발전담부서가 설립된 경우에 세액공제가 가능 한지요. 감사 합니다</t>
  </si>
  <si>
    <r>
      <t>●</t>
    </r>
    <r>
      <rPr>
        <sz val="11"/>
        <color indexed="8"/>
        <rFont val="굴림"/>
        <family val="3"/>
        <charset val="129"/>
      </rPr>
      <t xml:space="preserve"> </t>
    </r>
    <r>
      <rPr>
        <b/>
        <sz val="11"/>
        <color indexed="8"/>
        <rFont val="굴림"/>
        <family val="3"/>
        <charset val="129"/>
      </rPr>
      <t>답변</t>
    </r>
  </si>
  <si>
    <t>1. 귀 질의의 경우 아래의 사례로 보아 2012년7월13일 연구개발전담부서 인정 후에 발생한 인건비는 연구 및 인력개발비 세액공제를 받을 수 있을 것으로 보입니다.</t>
  </si>
  <si>
    <t>2. 조세특례제한법 시행규칙 제7조의 규정에 의하여 "「기초연구진흥 및 기술개발지원에 관한 법률 시행령」 제16조 제1항 및 제2항에 따라 교육과학기술부장관의 인정을 받은 기업부설연구소 또는 연구개발전담부서"는 연구 및 인력개발비 세액공제 적용을 위한 연구소 또는 전담부서에 해당하는 것입니다.</t>
  </si>
  <si>
    <t>&lt;관련 법령 및 사례&gt;</t>
  </si>
  <si>
    <t>(서면2팀-474, 2007.03.21)</t>
  </si>
  <si>
    <t>귀 질의의 경우 「기술개발촉진법 시행규칙」 제7조의 규정에 의하여 인정받은 기업부설연구소와 동 규칙 제8조의 규정에 의하여 과학기술부장관에게 신고한 기업 내의 연구개발 전담부서를 적법하게 신고하여 확인서를 교부받은 경우 신고일 이후 발생되는 비용이 「조세특례제한법 시행령」 별표6의 비용에 해당되는 경우에는 「조세특례제한법」 제10조에 의거 연구 및 인력개발비 세액공제를 적용받을 수 있는 것임.</t>
  </si>
  <si>
    <t>(서면2팀-62, 2007.01.09)</t>
  </si>
  <si>
    <t>「조세특례제한법 시행령」 제9조 제2항 관련 (별표6) 제1호의 비용란 가의 ①에서 규정하고 있는 전담부서에서 근무하는 ‘연구요원의 인건비’라 함은 그 명칭여하에 불구하고 급여의 성격을 지닌 비용을 말하는 것이며, 따라서 「소득세법」 제12조 제4호에서 규정하고 있는 비과세 근로소득도 연구요원의 인건비에 해당되는 것임.</t>
  </si>
  <si>
    <t>조세특례제한법 시행규칙 제7조 【연구 및 인력개발비의 범위】</t>
  </si>
  <si>
    <t>① 영 별표 6의 제1호 가목1)에서 “기획재정부령으로 정하는 연구소 또는 전담부서”란 다음 각 호의 어느 하나에 해당하는 연구소 및 전담부서(이하 “전담부서등”이라 한다)를 말한다. (2012. 2. 28. 개정)</t>
  </si>
  <si>
    <t>1. 「기초연구진흥 및 기술개발지원에 관한 법률 시행령」 제16조 제1항 및 제2항에 따라 교육과학기술부장관의 인정을 받은 기업부설연구소 또는 연구개발전담부서 (2012. 2. 28. 개정)</t>
  </si>
  <si>
    <t>2. 「문화산업진흥 기본법」 제17조의 3에 따라 인정받은 기업부설창작연구소 또는 기업창작전담부서로서 문화체육관광부장관의 추천을 받아 기획재정부장관이 문화산업의 연구개발활동 여부를 고려하여 고시하는 연구소 또는 전담부서 (2012. 2. 28. 개정)</t>
  </si>
  <si>
    <t>② 영 제9조 제1항 제1호 및 같은 조 제2항 제1호에서 “기획재정부령으로 정하는 연구소 및 전담부서”란 제1항 제1호 또는 제2호에 해당하는 전담부서등으로서 영 제9조 제1항 제1호 및 같은 조 제2항 제1호에 따른 신성장동력산업연구개발업무 및 원천기술연구개발업무(이하 이 항에서 “해당업무”라 한다)만을 수행하는 전담부서등(이하 이 조에서 “신성장동력산업ㆍ원천기술연구개발 전담부서등”이라 한다)을 말한다. 다만, 일반연구개발을 수행하는 전담부서등이 있는 경우로서 그 전담부서등 내에 해당업무에 관한 별도의 조직을 구분하여 운영하는 경우에는 이를 신성장동력산업ㆍ원천기술연구개발 전담부서등으로 본다. (2012. 2. 28. 개정)</t>
  </si>
  <si>
    <t>③ 영 별표 6의 제1호 가목 1)에서 “기획재정부령으로 정하는 자”란 전담부서등에서 연구업무에 종사하는 연구요원 및 이들의 연구업무를 직접적으로 지원하는 자(주주인 임원으로서 다음 각 호의 어느 하나에 해당하는 자를 제외한다)를 말한다. (2012. 2. 28. 개정)</t>
  </si>
  <si>
    <t>1. 부여받은 주식매수선택권을 모두 행사하는 경우 당해 법인의 총발행주식의 100분의 10을 초과하여 소유하게 되는 자 (2009. 4. 7. 신설)</t>
  </si>
  <si>
    <t>2. 당해 법인의 주주로서 「법인세법 시행령」 제43조 제7항에 따른 지배주주등 및 당해 법인의 총발행주식의 100분의 10을 초과하여 소유하는 주주 (2009. 4. 7. 신설)</t>
  </si>
  <si>
    <t>3. 제2호에 해당하는 자(법인을 포함한다)와 「소득세법 시행령」 제98조 제1항 또는 「법인세법 시행령」 제87조 제1항에 따른 특수관계인. 이 경우, 「법인세법 시행령」 제87조 제1항 제7호에 해당하는 자가 당해 법인의 임원인 경우를 제외한다. (2012. 2. 28. 개정)</t>
  </si>
  <si>
    <t>④ 영 제9조 제1항 제1호 및 제2항 제1호에서“기획재정부령으로 정하는 사람”이란 제3항 각 호의 어느 하나에 해당하는 사람을 말한다. (2010. 4. 20. 신설)</t>
  </si>
  <si>
    <t>⑤ 영 별표 6의 제1호 마목에서 “기획재정부령으로 정하는 것”이란 다음 각 호의 어느 하나에 해당하는 자로부터 산업기술에 관한 자문을 받고 지급하는 기술자문료를 말한다. (2012. 2. 28. 개정)</t>
  </si>
  <si>
    <t>1. 과학기술분야를 연구하는 국ㆍ공립연구기관, 정부출연연구기관, 국내외 비영리법인(부설연구기관을 포함한다)이나 국내외 기업의 연구기관 또는 전담부서등에서 연구업무에 직접 종사하는 연구원 (2012. 2. 28. 개정)</t>
  </si>
  <si>
    <t>2. 「고등교육법」에 따른 대학(교육대학 및 사범대학을 포함한다) 또는 전문대학에 근무하는 과학기술분야의 교수(조교수 이상인 자에 한한다) (2007. 3. 30. 개정)</t>
  </si>
  <si>
    <t>3. 외국에서 영 제16조 제1항 제3호 각 목의 어느 하나에 해당하는 산업분야에 5년 이상 종사하였거나 학사학위 이상의 학력을 가지고 해당 분야에 3년 이상 종사한 외국인기술자 (2007. 3. 30. 개정)</t>
  </si>
  <si>
    <t>⑥ (삭제, 2009. 4. 7.)</t>
  </si>
  <si>
    <t>⑦ (삭제, 2009. 4. 7.)</t>
  </si>
  <si>
    <t>⑧ 영 별표 6의 제2호 가목 5)에서 “기획재정부령으로 정하는 것”이란 전담부서등에 근무하거나 생산업무에 직접 종사하는 직원의 과학기술분야훈련을 목적으로 지출하는 다음 각 호의 어느 하나에 해당하는 비용을 말한다. (2012. 2. 28. 개정)</t>
  </si>
  <si>
    <t>1. 국내외기업(국내기업의 경우에는 전담부서등을 보유한 기업에 한한다)에의 위탁훈련비 (2012. 2. 28. 개정)</t>
  </si>
  <si>
    <t>2. 「산업발전법」에 따라 설립된 한국생산성본부에의 위탁훈련비 (2007. 3. 30. 개정)</t>
  </si>
  <si>
    <t>⑨ 영 별표 6의 제2호 나목에서 “기획재정부령으로 정하는 것”이란 다음 각 호의 어느 하나에 해당하는 비용을 말한다. (2012. 2. 28. 개정)</t>
  </si>
  <si>
    <t>1. 사업주가 단독 또는 다른 사업주와 공동으로 「근로자직업능력 개발법」 제2조 제1호에 따라 직업능력개발훈련(이하 “직업능력개발훈련”이라 한다)을 실시하는 경우의 실습재료비(해당 기업이 생산 또는 제조하는 물품의 제조원가 중 직접 재료비를 구성하지 아니하는 것에 한한다) (2007. 3. 30. 개정)</t>
  </si>
  <si>
    <t>2. 「근로자직업능력 개발법」 제20조 제1항 제2호에 따른 기술자격검정의 지원을 위한 필요경비 (2007. 3. 30. 개정)</t>
  </si>
  <si>
    <t>3. (삭제, 2012. 2. 28.)</t>
  </si>
  <si>
    <t>4. 「근로자직업능력 개발법」 제33조에 따른 직업능력개발훈련교사의 급여 (2007. 3. 30. 개정)</t>
  </si>
  <si>
    <t>5. 사업주가 단독 또는 다른 사업주와 공동으로 실시하는 직업능력개발훈련으로서 「근로자직업능력 개발법」 제24조에 따라 고용노동부장관의 인정을 받은 훈련과정의 직업능력개발훈련을 받는 훈련생에게 지급하는 훈련수당ㆍ식비ㆍ훈련교재비 및 직업훈련용품비 (2012. 2. 28. 개정)</t>
  </si>
  <si>
    <t>⑩ 영 별표 6의 제2호 라목에서 “기획재정부령으로 정하는 것”이란 다음 각 호의 어느 하나에 해당하는 비용을 말한다. (2012. 2. 28. 개정)</t>
  </si>
  <si>
    <t>1. 지도요원의 인건비 및 지도관련경비 (2007. 3. 30. 개정)</t>
  </si>
  <si>
    <t>2. 직업능력개발훈련의 훈련교재비 및 실습재료비 (2007. 3. 30. 개정)</t>
  </si>
  <si>
    <t>3. 직업능력개발훈련시설의 임차비용 (2007. 3. 30. 개정)</t>
  </si>
  <si>
    <t>4. 전담부서등의 직원 또는 생산직에 종사하는 직원의 국내외 전문연구기관ㆍ기업(국내기업의 경우에는 전담부서등을 보유한 기업에 한한다) 또는 대학(이공계에 한한다)에의 과학기술분야에 관한 위탁교육비 및 기술자문료 (2012. 2. 28. 개정)</t>
  </si>
  <si>
    <t>5. 내국인이 사용하지 아니하는 자기의 특허권 및 실용신안권을 중소기업(「법인세법」 제52조 및 「소득세법」 제41조에 따른 특수관계인이 아닌 경우에 한한다)에게 무상으로 이전하는 경우 그 특허권 및 실용신안권의 장부상 가액 (2012. 2. 28. 개정)</t>
  </si>
  <si>
    <t>⑪ 영 별표 6의 제2호 마목에서 “기획재정부령으로 정하는 비용”이란 다음 각 호의 어느 하나에 해당하는 비용을 말한다. 다만, 교육훈련시간이 24시간 이상인 교육과정의 것에 한한다. (2012. 2. 28. 개정)</t>
  </si>
  <si>
    <t>1. 품질관리ㆍ생산관리ㆍ설비관리ㆍ물류관리(이하 이 항에서 “품질관리등”이라 한다)에 관한 회사내 자체교육비로서 제13항 각 호의 비용에 준하는 것 (2007. 3. 30. 개정)</t>
  </si>
  <si>
    <t>2. 다음 각 목의 기관에 품질관리 등에 관한 훈련을 위탁하는 경우의 그 위탁훈련비. 다만, 「근로자직업능력 개발법」에 따른 위탁훈련비와 「산업발전법」에 따라 설립된 한국생산성본부에의 위탁훈련비를 제외한다. (2007. 3. 30. 개정)</t>
  </si>
  <si>
    <t>가. 국가전문행정연수원(국제특허연수부에서 훈련받는 경우에 한한다) (2007. 3. 30. 개정)</t>
  </si>
  <si>
    <t>나. 「산업표준화법」에 따라 설립된 한국표준협회 (2007. 3. 30. 개정)</t>
  </si>
  <si>
    <t>다. (삭제, 2010. 4. 20.)</t>
  </si>
  <si>
    <t>라. 「산업디자인진흥법」에 따라 설립된 한국디자인진흥원 (2007. 3. 30. 개정)</t>
  </si>
  <si>
    <t>마. 품질관리등에 관한 교육훈련을 목적으로 「민법」 제32조에 따라 설립된 사단법인 한국능률협회 (2007. 3. 30. 개정)</t>
  </si>
  <si>
    <t>바. 「상공회의소법」에 따라 설립된 부산상공회의소의 연수원 (2007. 3. 30. 개정)</t>
  </si>
  <si>
    <t>3. 「문화산업진흥 기본법」 제31조에 따라 설립된 한국콘텐츠진흥원에 교육을 위탁하는 경우 그 위탁교육비용 (2010. 4. 20. 개정)</t>
  </si>
  <si>
    <t>4. 「항공법」에 따른 조종사의 운항자격 정기심사를 받기 위한 위탁교육훈련비용 (2009. 4. 7. 신설)</t>
  </si>
  <si>
    <t>5. 해외 호텔 및 해외 음식점에서 조리법을 배우기 위한 위탁교육훈련비용 (2009. 4. 7. 신설)</t>
  </si>
  <si>
    <t>⑫ 영 별표 6의 제2호 바목에서 “기획재정부령으로 정하는 사내기술대학(대학원을 포함한다) 및 사내대학”이란 다음 각 호의 어느 하나에 해당하는 것(이하 이 조에서 “사내기술대학등”이라 한다)을 말한다. (2012. 2. 28. 개정)</t>
  </si>
  <si>
    <t>1. 사내기술대학(대학원을 포함한다)의 경우 : 과학기술분야의 교육훈련을 위한 전용교육시설 및 교과과정을 갖춘 사내교육훈련기관으로서 교육과학기술부장관이 기획재정부장관과 협의하여 정하는 기준에 해당하는 사내교육훈련기관 (2008. 4. 29. 직제개정)</t>
  </si>
  <si>
    <t>2. 사내대학의 경우 : 「평생교육법」에 따라 설치된 사내대학 (2007. 3. 30. 개정)</t>
  </si>
  <si>
    <t>⑬ 영 별표 6의 제2호 바목에서 “기획재정부령으로 정하는 것”이란 다음 각 호의 어느 하나에 해당하는 비용을 말한다. (2012. 2. 28. 개정)</t>
  </si>
  <si>
    <t>1. 교육훈련용교재비ㆍ실험실습비 및 교육용품비 (2007. 3. 30. 개정)</t>
  </si>
  <si>
    <t>2. 강사에게 지급하는 강사료 (2007. 3. 30. 개정)</t>
  </si>
  <si>
    <t>3. 사내기술대학등에서 직접 사용하기 위한 실험실습용 물품ㆍ자재ㆍ장비 또는 시설의 임차비 (2007. 3. 30. 개정)</t>
  </si>
  <si>
    <t>4. 사내기술대학등의 교육훈련생에게 교육훈련기간 중 지급한 교육훈련수당 및 식비 (2007. 3. 30. 개정)</t>
  </si>
  <si>
    <t>※ 상담사례 자료는 국세청고객만족센터 소유이므로 무단도용(복사,링크등)을 금지합니다.</t>
  </si>
  <si>
    <r>
      <t>●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b/>
        <sz val="11"/>
        <color indexed="8"/>
        <rFont val="맑은 고딕"/>
        <family val="3"/>
        <charset val="129"/>
      </rPr>
      <t>상담분류 :</t>
    </r>
  </si>
  <si>
    <t>법인세</t>
  </si>
  <si>
    <r>
      <t>●</t>
    </r>
    <r>
      <rPr>
        <b/>
        <sz val="11"/>
        <color indexed="8"/>
        <rFont val="굴림"/>
        <family val="3"/>
        <charset val="129"/>
      </rPr>
      <t xml:space="preserve"> 관련법령 :</t>
    </r>
  </si>
  <si>
    <t xml:space="preserve">조세특례제한법 제10조 </t>
  </si>
  <si>
    <t>⑤ 연구개발출연금 등 수령내역 ( 「조세특례제한법시행령」 제8조제1항단서관련)</t>
    <phoneticPr fontId="13" type="noConversion"/>
  </si>
  <si>
    <t>구분</t>
    <phoneticPr fontId="13" type="noConversion"/>
  </si>
  <si>
    <t>정부출연금교부처</t>
    <phoneticPr fontId="13" type="noConversion"/>
  </si>
  <si>
    <t>관련법령</t>
    <phoneticPr fontId="13" type="noConversion"/>
  </si>
  <si>
    <t>수령일</t>
    <phoneticPr fontId="13" type="noConversion"/>
  </si>
  <si>
    <t>수령금액</t>
    <phoneticPr fontId="13" type="noConversion"/>
  </si>
  <si>
    <t>연구개발비로
지출하는 금액</t>
    <phoneticPr fontId="13" type="noConversion"/>
  </si>
  <si>
    <t>합계</t>
    <phoneticPr fontId="13" type="noConversion"/>
  </si>
  <si>
    <t>http://www.koita.or.kr/main/main.aspx</t>
    <phoneticPr fontId="1" type="noConversion"/>
  </si>
  <si>
    <t>인정일
(고시일)</t>
    <phoneticPr fontId="13" type="noConversion"/>
  </si>
  <si>
    <t>취소일</t>
    <phoneticPr fontId="13" type="noConversion"/>
  </si>
  <si>
    <t>계</t>
    <phoneticPr fontId="13" type="noConversion"/>
  </si>
  <si>
    <t>인원</t>
    <phoneticPr fontId="13" type="noConversion"/>
  </si>
  <si>
    <t>금액</t>
    <phoneticPr fontId="13" type="noConversion"/>
  </si>
  <si>
    <t>연구전담요원</t>
    <phoneticPr fontId="13" type="noConversion"/>
  </si>
  <si>
    <t>연구보조원</t>
    <phoneticPr fontId="13" type="noConversion"/>
  </si>
  <si>
    <t>연구개발인력</t>
    <phoneticPr fontId="13" type="noConversion"/>
  </si>
  <si>
    <t>합         계</t>
    <phoneticPr fontId="13" type="noConversion"/>
  </si>
  <si>
    <t>NO</t>
    <phoneticPr fontId="13" type="noConversion"/>
  </si>
  <si>
    <t>①구분</t>
    <phoneticPr fontId="13" type="noConversion"/>
  </si>
  <si>
    <t>③연구과제명</t>
    <phoneticPr fontId="13" type="noConversion"/>
  </si>
  <si>
    <t>⑦금액</t>
    <phoneticPr fontId="13" type="noConversion"/>
  </si>
  <si>
    <t>⑧수탁기업
수행여부</t>
    <phoneticPr fontId="13" type="noConversion"/>
  </si>
  <si>
    <t>합        계</t>
    <phoneticPr fontId="13" type="noConversion"/>
  </si>
  <si>
    <t>NO</t>
    <phoneticPr fontId="13" type="noConversion"/>
  </si>
  <si>
    <r>
      <t>당사는 "</t>
    </r>
    <r>
      <rPr>
        <b/>
        <sz val="11"/>
        <color indexed="10"/>
        <rFont val="맑은 고딕"/>
        <family val="3"/>
        <charset val="129"/>
      </rPr>
      <t>조세특례제한법시행령 [별표 6] 연구 · 인력개발비세액공제를 적용받는 비용</t>
    </r>
    <r>
      <rPr>
        <sz val="11"/>
        <color theme="1"/>
        <rFont val="맑은 고딕"/>
        <family val="3"/>
        <charset val="129"/>
        <scheme val="minor"/>
      </rPr>
      <t>"에 대한 범위에 숙지했으며, 조특법 §10조 연구 · 인력개발비</t>
    </r>
    <phoneticPr fontId="1" type="noConversion"/>
  </si>
  <si>
    <r>
      <t xml:space="preserve">     (</t>
    </r>
    <r>
      <rPr>
        <sz val="8"/>
        <color indexed="10"/>
        <rFont val="굴림"/>
        <family val="3"/>
        <charset val="129"/>
      </rPr>
      <t>주주인 임원</t>
    </r>
    <r>
      <rPr>
        <sz val="8"/>
        <color indexed="8"/>
        <rFont val="굴림"/>
        <family val="3"/>
        <charset val="129"/>
      </rPr>
      <t>으로서 시행령 제13조 제8항 각호의 1에 해당하는 자를 제외)를 대상으로 하는 것으로 같은법 시행규칙 제6조 제1항에 의한 기업부설연구소 또는 연구개발 전담부서 확인을 받은 이후 실질상</t>
    </r>
    <phoneticPr fontId="4" type="noConversion"/>
  </si>
  <si>
    <t>인원및건수</t>
    <phoneticPr fontId="1" type="noConversion"/>
  </si>
  <si>
    <t>한경대</t>
    <phoneticPr fontId="6" type="noConversion"/>
  </si>
  <si>
    <t>학사</t>
    <phoneticPr fontId="6" type="noConversion"/>
  </si>
  <si>
    <t>고려대</t>
    <phoneticPr fontId="6" type="noConversion"/>
  </si>
  <si>
    <t>금속</t>
    <phoneticPr fontId="6" type="noConversion"/>
  </si>
  <si>
    <t>인하대</t>
    <phoneticPr fontId="6" type="noConversion"/>
  </si>
  <si>
    <t>기계</t>
    <phoneticPr fontId="6" type="noConversion"/>
  </si>
  <si>
    <t>순천향대</t>
    <phoneticPr fontId="6" type="noConversion"/>
  </si>
  <si>
    <t>디스플레이소재공학</t>
    <phoneticPr fontId="6" type="noConversion"/>
  </si>
  <si>
    <t>한양대학교</t>
    <phoneticPr fontId="6" type="noConversion"/>
  </si>
  <si>
    <t>석사</t>
    <phoneticPr fontId="6" type="noConversion"/>
  </si>
  <si>
    <t>신소재공학과</t>
    <phoneticPr fontId="6" type="noConversion"/>
  </si>
  <si>
    <t>원광대학교</t>
    <phoneticPr fontId="6" type="noConversion"/>
  </si>
  <si>
    <t>기계시스템</t>
    <phoneticPr fontId="6" type="noConversion"/>
  </si>
  <si>
    <t>경남대학교</t>
    <phoneticPr fontId="6" type="noConversion"/>
  </si>
  <si>
    <t>기계공학</t>
    <phoneticPr fontId="6" type="noConversion"/>
  </si>
  <si>
    <t>해양생명공학</t>
    <phoneticPr fontId="6" type="noConversion"/>
  </si>
  <si>
    <t>2007(학)3826</t>
    <phoneticPr fontId="6" type="noConversion"/>
  </si>
  <si>
    <t>건축학과</t>
    <phoneticPr fontId="6" type="noConversion"/>
  </si>
  <si>
    <t>연극연출부</t>
    <phoneticPr fontId="6" type="noConversion"/>
  </si>
  <si>
    <t>경기대</t>
    <phoneticPr fontId="6" type="noConversion"/>
  </si>
  <si>
    <t>소장</t>
    <phoneticPr fontId="6" type="noConversion"/>
  </si>
  <si>
    <t>주황규</t>
    <phoneticPr fontId="6" type="noConversion"/>
  </si>
  <si>
    <t>임원</t>
    <phoneticPr fontId="6" type="noConversion"/>
  </si>
  <si>
    <t>면제</t>
    <phoneticPr fontId="6" type="noConversion"/>
  </si>
  <si>
    <t>컴퓨터공학과</t>
    <phoneticPr fontId="6" type="noConversion"/>
  </si>
  <si>
    <t>수석연구원</t>
    <phoneticPr fontId="6" type="noConversion"/>
  </si>
  <si>
    <t>김연아</t>
    <phoneticPr fontId="6" type="noConversion"/>
  </si>
  <si>
    <t>기술연구소</t>
    <phoneticPr fontId="6" type="noConversion"/>
  </si>
  <si>
    <t>병역필</t>
    <phoneticPr fontId="6" type="noConversion"/>
  </si>
  <si>
    <t>선임연구원</t>
    <phoneticPr fontId="6" type="noConversion"/>
  </si>
  <si>
    <t>손연재</t>
    <phoneticPr fontId="6" type="noConversion"/>
  </si>
  <si>
    <t>효린</t>
    <phoneticPr fontId="6" type="noConversion"/>
  </si>
  <si>
    <t>전문</t>
    <phoneticPr fontId="6" type="noConversion"/>
  </si>
  <si>
    <t>연구원</t>
    <phoneticPr fontId="6" type="noConversion"/>
  </si>
  <si>
    <t>전효성</t>
    <phoneticPr fontId="6" type="noConversion"/>
  </si>
  <si>
    <t>한혜진</t>
    <phoneticPr fontId="6" type="noConversion"/>
  </si>
  <si>
    <t>신동엽</t>
    <phoneticPr fontId="6" type="noConversion"/>
  </si>
  <si>
    <t>신규</t>
    <phoneticPr fontId="6" type="noConversion"/>
  </si>
  <si>
    <t>기사</t>
    <phoneticPr fontId="6" type="noConversion"/>
  </si>
  <si>
    <t>김병만</t>
    <phoneticPr fontId="6" type="noConversion"/>
  </si>
  <si>
    <t>해당사항없음</t>
    <phoneticPr fontId="6" type="noConversion"/>
  </si>
  <si>
    <t>사원</t>
    <phoneticPr fontId="6" type="noConversion"/>
  </si>
  <si>
    <t>한효주</t>
    <phoneticPr fontId="6" type="noConversion"/>
  </si>
  <si>
    <t>관리부</t>
    <phoneticPr fontId="6" type="noConversion"/>
  </si>
  <si>
    <t>연구소장</t>
    <phoneticPr fontId="6" type="noConversion"/>
  </si>
  <si>
    <t>전담요원</t>
    <phoneticPr fontId="6" type="noConversion"/>
  </si>
  <si>
    <t>보조원</t>
    <phoneticPr fontId="6" type="noConversion"/>
  </si>
  <si>
    <t>관리직원</t>
    <phoneticPr fontId="6" type="noConversion"/>
  </si>
  <si>
    <t>월중에 한국산업기술진흥협회 신고일(퇴사)하면 월급여를 월근무일수로 안분</t>
    <phoneticPr fontId="1" type="noConversion"/>
  </si>
  <si>
    <t>발령일</t>
    <phoneticPr fontId="1" type="noConversion"/>
  </si>
  <si>
    <r>
      <t xml:space="preserve">● 실제 연구전담부서에 근무하는 </t>
    </r>
    <r>
      <rPr>
        <sz val="8"/>
        <color indexed="60"/>
        <rFont val="굴림"/>
        <family val="3"/>
        <charset val="129"/>
      </rPr>
      <t>직원이 입사시점에 기업부설연구소의 연구요원으로 변경.신고되지 않은 경우 연구.인력개발비세액공제를 적용받는 비용에 해당하지 아니한다.</t>
    </r>
    <r>
      <rPr>
        <sz val="8"/>
        <color indexed="8"/>
        <rFont val="굴림"/>
        <family val="3"/>
        <charset val="129"/>
      </rPr>
      <t>(서면2팀-280, 2005.2.11.).</t>
    </r>
    <phoneticPr fontId="4" type="noConversion"/>
  </si>
  <si>
    <t>정부출연금
교부처</t>
    <phoneticPr fontId="13" type="noConversion"/>
  </si>
  <si>
    <t>수령금액</t>
    <phoneticPr fontId="13" type="noConversion"/>
  </si>
  <si>
    <t>연구인력개발비로
지출하는 금액</t>
    <phoneticPr fontId="13" type="noConversion"/>
  </si>
  <si>
    <t>합계</t>
  </si>
  <si>
    <t>신청인</t>
    <phoneticPr fontId="13" type="noConversion"/>
  </si>
  <si>
    <t>(서명 또는 인)</t>
    <phoneticPr fontId="13" type="noConversion"/>
  </si>
  <si>
    <t>세무서장 귀하</t>
    <phoneticPr fontId="13" type="noConversion"/>
  </si>
  <si>
    <t>첨부서류</t>
    <phoneticPr fontId="13" type="noConversion"/>
  </si>
  <si>
    <t>없음</t>
    <phoneticPr fontId="13" type="noConversion"/>
  </si>
  <si>
    <t>수수료없음</t>
    <phoneticPr fontId="13" type="noConversion"/>
  </si>
  <si>
    <t>(2쪽 중 제2쪽)</t>
    <phoneticPr fontId="13" type="noConversion"/>
  </si>
  <si>
    <t>1. "중소기업"이란 「조세특례제한법 시행령」 제2조에 따른 중소기업을 말합니다.</t>
    <phoneticPr fontId="13" type="noConversion"/>
  </si>
  <si>
    <t>작 성 방 법</t>
    <phoneticPr fontId="13" type="noConversion"/>
  </si>
  <si>
    <t>2. "⑦ 재료비 등"란은 「조세특례제한법 시행령」 별표 6에 따른 자체연구개발비용 중 견본품ㆍ부품ㆍ원재료와 시약류 구입비를 적습니다.</t>
    <phoneticPr fontId="13" type="noConversion"/>
  </si>
  <si>
    <t xml:space="preserve">3. "⑧ 기타"란은 「조세특례제한법 시행령」 별표 6에 따른 자체연구개발비용 중 연구ㆍ시험용 시설 임차(이용)비용을 적습니다. </t>
    <phoneticPr fontId="13" type="noConversion"/>
  </si>
  <si>
    <t>4. "⑪ 맞춤형 교육비용"란은 「조세특례제한법」 제104조의18제1항에 따른 비용을 적습니다.</t>
    <phoneticPr fontId="13" type="noConversion"/>
  </si>
  <si>
    <t>5. "⑫ 현장훈련수당 등"란은 「조세특례제한법 시행령」 제104조의17제3항에 따른 비용을 적습니다.</t>
    <phoneticPr fontId="13" type="noConversion"/>
  </si>
  <si>
    <t xml:space="preserve">6. "37 추가" 란은 해당 과세연도의 수입금액에서 연구ㆍ인력개발비가 차지하는 비율에 2분의 1을 곱한 비율(100분의 1을 한도로 </t>
    <phoneticPr fontId="13" type="noConversion"/>
  </si>
  <si>
    <t xml:space="preserve">7. ➎, ➏의 "구분"란에는 연구소ㆍ전담부서 또는 연구개발서비스업자를 적습니다.(연구소와 전담부서가 2개 이상인 경우 각각 </t>
    <phoneticPr fontId="13" type="noConversion"/>
  </si>
  <si>
    <t xml:space="preserve">8. "➎ 연구개발출연금 등 수령명세"는 「조세특례제한법 시행령」 제8조제1항 각 호에 따른 출연금 등의 수령명세와 연구개발비로 </t>
    <phoneticPr fontId="13" type="noConversion"/>
  </si>
  <si>
    <t xml:space="preserve">9. "➏ 연구소/전담부서/연구개발서비스업자 현황"은 「조세특례제한법 시행규칙」 제7조제1항에 따른 연구소ㆍ전담부서 또는 </t>
    <phoneticPr fontId="13" type="noConversion"/>
  </si>
  <si>
    <t>210mm×297mm[백상지 80g/㎡ 또는 중질지 80g/㎡]</t>
    <phoneticPr fontId="13" type="noConversion"/>
  </si>
  <si>
    <t xml:space="preserve">    합니다)을 적습니다.</t>
    <phoneticPr fontId="13" type="noConversion"/>
  </si>
  <si>
    <t xml:space="preserve">   구분하여 작성합니다)</t>
    <phoneticPr fontId="13" type="noConversion"/>
  </si>
  <si>
    <t xml:space="preserve">    지출하는 금액을 적습니다.</t>
    <phoneticPr fontId="13" type="noConversion"/>
  </si>
  <si>
    <t xml:space="preserve">    연구개발서비스업자의 현황과 연구ㆍ인력개발비 세액공제를 적용받는 인건비를 구분하여 적습니다.</t>
    <phoneticPr fontId="13" type="noConversion"/>
  </si>
  <si>
    <t>합계</t>
    <phoneticPr fontId="13" type="noConversion"/>
  </si>
  <si>
    <t>(2쪽 중 제1쪽)</t>
    <phoneticPr fontId="13" type="noConversion"/>
  </si>
  <si>
    <t>~</t>
    <phoneticPr fontId="13" type="noConversion"/>
  </si>
  <si>
    <t>법인명</t>
    <phoneticPr fontId="13" type="noConversion"/>
  </si>
  <si>
    <t>사업자등록번호</t>
    <phoneticPr fontId="13" type="noConversion"/>
  </si>
  <si>
    <t>(1) 인건비 발생명세</t>
    <phoneticPr fontId="13" type="noConversion"/>
  </si>
  <si>
    <t>(2) 재료비 등 발생 명세</t>
    <phoneticPr fontId="13" type="noConversion"/>
  </si>
  <si>
    <t>② 연구개발인력 인건비</t>
    <phoneticPr fontId="13" type="noConversion"/>
  </si>
  <si>
    <t>성명</t>
    <phoneticPr fontId="13" type="noConversion"/>
  </si>
  <si>
    <t>주민등록번호</t>
    <phoneticPr fontId="13" type="noConversion"/>
  </si>
  <si>
    <t>인건비지급액</t>
    <phoneticPr fontId="13" type="noConversion"/>
  </si>
  <si>
    <t>연구전담 등 구분</t>
    <phoneticPr fontId="13" type="noConversion"/>
  </si>
  <si>
    <t>(단위:원)</t>
    <phoneticPr fontId="13" type="noConversion"/>
  </si>
  <si>
    <t>④ 재료비등</t>
    <phoneticPr fontId="13" type="noConversion"/>
  </si>
  <si>
    <t>견본품 등
(별표6 1.가.2)</t>
    <phoneticPr fontId="13" type="noConversion"/>
  </si>
  <si>
    <t>계</t>
    <phoneticPr fontId="13" type="noConversion"/>
  </si>
  <si>
    <t>임차료 등
(별표6 1.가.3)</t>
    <phoneticPr fontId="13" type="noConversion"/>
  </si>
  <si>
    <t>위탁,공동연구비
(별표6 1.나)</t>
    <phoneticPr fontId="13" type="noConversion"/>
  </si>
  <si>
    <t>기타
(별표6 1.라~아)</t>
    <phoneticPr fontId="13" type="noConversion"/>
  </si>
  <si>
    <t>(3) 위탁 및 공동 연구개발비 발생 명세</t>
    <phoneticPr fontId="13" type="noConversion"/>
  </si>
  <si>
    <t>210mm×297mm[백상지 80g/㎡ 또는 중질지 80g/㎡]</t>
    <phoneticPr fontId="13" type="noConversion"/>
  </si>
  <si>
    <t>⑥ 연구개발비</t>
    <phoneticPr fontId="13" type="noConversion"/>
  </si>
  <si>
    <t>NO</t>
    <phoneticPr fontId="13" type="noConversion"/>
  </si>
  <si>
    <t>⑤연구과제명</t>
    <phoneticPr fontId="13" type="noConversion"/>
  </si>
  <si>
    <t>상호
또는 성명</t>
    <phoneticPr fontId="13" type="noConversion"/>
  </si>
  <si>
    <t>사업자번호
또는 생년월일</t>
    <phoneticPr fontId="13" type="noConversion"/>
  </si>
  <si>
    <t>연구착수일</t>
    <phoneticPr fontId="13" type="noConversion"/>
  </si>
  <si>
    <t>연구종료일</t>
    <phoneticPr fontId="13" type="noConversion"/>
  </si>
  <si>
    <t xml:space="preserve"> ※ 각 과세연도에 「조세특례제한법 시행령」 제9조제9항에 따라 일반연구 및 인력개발비 명세서[별지 제3호서</t>
    <phoneticPr fontId="13" type="noConversion"/>
  </si>
  <si>
    <t>식(1)]를 제출해야 하는 경우 반드시 이 서식을 작성해야 합니다.</t>
    <phoneticPr fontId="13" type="noConversion"/>
  </si>
  <si>
    <t xml:space="preserve"> 1. 인건비 발생 명세</t>
    <phoneticPr fontId="13" type="noConversion"/>
  </si>
  <si>
    <t xml:space="preserve">   가. "구분"란에는 연구소ㆍ전담부서 또는 연구개발서비스업자를 적습니다. (연구소와 전담부서가 2개 이상인 </t>
    <phoneticPr fontId="13" type="noConversion"/>
  </si>
  <si>
    <t xml:space="preserve">   나. 해당 과세연도에 연구소 또는 전담부서에서 근무하는 직원 및 연구개발서비스업에 종사하는 전담요원으</t>
    <phoneticPr fontId="13" type="noConversion"/>
  </si>
  <si>
    <t xml:space="preserve">       경우 각각 구분하여 작성합니다)</t>
    <phoneticPr fontId="13" type="noConversion"/>
  </si>
  <si>
    <t xml:space="preserve">       로서 기획재정부령으로 정하는 자의 인건비 발생명세에 대하여 작성합니다. (다만, 퇴직소득에 해당하는 금</t>
    <phoneticPr fontId="13" type="noConversion"/>
  </si>
  <si>
    <t xml:space="preserve">      액, 퇴직급여충당금 및 「법인세법 시행령」 제20조제1항 각 호에 따른 성과급 등은 제외합니다)</t>
    <phoneticPr fontId="13" type="noConversion"/>
  </si>
  <si>
    <t xml:space="preserve">   다. "연구전담 등 구분"란은  [  ]에 ‘연구전담요원’, ‘연구보조원’, ‘연구관리직원’, ‘기타’ 중 해</t>
    <phoneticPr fontId="13" type="noConversion"/>
  </si>
  <si>
    <t xml:space="preserve">        당되는 곳에 √표를 합니다.</t>
    <phoneticPr fontId="13" type="noConversion"/>
  </si>
  <si>
    <t xml:space="preserve">    * "연구전담요원"이란 연구전담요원 자격을 보유한 사람으로서 연구개발업무 외에 다른 업무를 겸직하지 않</t>
    <phoneticPr fontId="13" type="noConversion"/>
  </si>
  <si>
    <t xml:space="preserve">    * "연구보조원"이란 연구전담요원의 자격을 보유하지 않고 기업부설연구소 또는 연구개발전담부서에 근무하면</t>
    <phoneticPr fontId="13" type="noConversion"/>
  </si>
  <si>
    <t xml:space="preserve">                              서 연구개발과제의 수행을 보조하는 사람을 말합니다.</t>
    <phoneticPr fontId="13" type="noConversion"/>
  </si>
  <si>
    <t xml:space="preserve">                                 고 연구개발과제를 직접 수행하는 사람을 말합니다.</t>
    <phoneticPr fontId="13" type="noConversion"/>
  </si>
  <si>
    <t xml:space="preserve">    * "연구관리직원"이란 연구전담요원이나 연구보조원이 아닌 사람으로서 기업부설연구소 또는 연구개발전담부</t>
    <phoneticPr fontId="13" type="noConversion"/>
  </si>
  <si>
    <t xml:space="preserve">       서에 근무하면서 연구개발활동과 관련된 행정 또는 관리업무를 담당하는 사람(다른 부서 업무를 겸임하는 </t>
    <phoneticPr fontId="13" type="noConversion"/>
  </si>
  <si>
    <t xml:space="preserve">      경우는 해당되지 않습니다)을 말합니다.</t>
    <phoneticPr fontId="13" type="noConversion"/>
  </si>
  <si>
    <t xml:space="preserve">    * "기타"는 위 연구개발 인력 외의 경우를 말합니다.</t>
    <phoneticPr fontId="13" type="noConversion"/>
  </si>
  <si>
    <t xml:space="preserve">   가. "③ 연구과제명"란은 약식으로 적거나 연구과제명이 다수인 경우 연구과제를 통합하여 적을 수 있습니다. </t>
    <phoneticPr fontId="13" type="noConversion"/>
  </si>
  <si>
    <t xml:space="preserve">   나. 해당 과세연도에 연구소ㆍ전담부서 또는 연구개발서비스업자가 연구용으로 사용하는 재료비 등을 「조세</t>
    <phoneticPr fontId="13" type="noConversion"/>
  </si>
  <si>
    <t xml:space="preserve">       특례제한법 시행령」 별표 6의 구분에 따라 분류하여 적습니다.</t>
    <phoneticPr fontId="13" type="noConversion"/>
  </si>
  <si>
    <t xml:space="preserve">   가. 해당 과세연도에 「조세특례제한법 시행령」 별표 6 1.연구개발 나목에 열거된 비용에 대하여 작성합니다.</t>
    <phoneticPr fontId="13" type="noConversion"/>
  </si>
  <si>
    <t xml:space="preserve">   나. "⑤ 연구과제명"란은 약식으로 적거나 연구과제명이 다수인 경우 연구과제를 통합하여 적을 수 있습니다. </t>
    <phoneticPr fontId="13" type="noConversion"/>
  </si>
  <si>
    <t xml:space="preserve">   다. "⑥ 연구개발비"란은 과학기술 분야의 연구개발용역을 위탁 및 공동연구개발을 수행한 기관이나 「고등교</t>
    <phoneticPr fontId="13" type="noConversion"/>
  </si>
  <si>
    <t xml:space="preserve">        육법」에 따른 대학 또는 전문대학에 소속된 개인(조교수 이상으로 한정합니다)의 인적사항 등을 적습니다.</t>
    <phoneticPr fontId="13" type="noConversion"/>
  </si>
  <si>
    <t xml:space="preserve">   라. "⑧ 수탁기업 전담부서등 수행 여부"란은 위탁ㆍ재위탁한 연구개발 과제를 수탁기업의 연구소ㆍ전담부서 또</t>
    <phoneticPr fontId="13" type="noConversion"/>
  </si>
  <si>
    <t xml:space="preserve">        는 연구개발서비스업자가 수행했는지를 적습니다.</t>
    <phoneticPr fontId="13" type="noConversion"/>
  </si>
  <si>
    <t xml:space="preserve"> 2. 재료비 등 발생 명세</t>
    <phoneticPr fontId="13" type="noConversion"/>
  </si>
  <si>
    <t xml:space="preserve"> 3. 위탁 및 공동 연구개발비 발생 명세</t>
    <phoneticPr fontId="13" type="noConversion"/>
  </si>
  <si>
    <t>과세
연도</t>
    <phoneticPr fontId="13" type="noConversion"/>
  </si>
  <si>
    <t>기업부설연구소</t>
    <phoneticPr fontId="13" type="noConversion"/>
  </si>
  <si>
    <t>[√ ]전담,  [ ]보조,  [ ]관리,  [ ]기타</t>
    <phoneticPr fontId="13" type="noConversion"/>
  </si>
  <si>
    <t>[ ]전담,  [√]보조,  [ ]관리,  [ ]기타</t>
    <phoneticPr fontId="13" type="noConversion"/>
  </si>
  <si>
    <t>[ ]전담,  [ ]보조,  [√]관리,  [ ]기타</t>
    <phoneticPr fontId="13" type="noConversion"/>
  </si>
  <si>
    <t>별지첨부</t>
    <phoneticPr fontId="13" type="noConversion"/>
  </si>
  <si>
    <t>인원</t>
    <phoneticPr fontId="50" type="noConversion"/>
  </si>
  <si>
    <t>금액</t>
    <phoneticPr fontId="50" type="noConversion"/>
  </si>
  <si>
    <t>건수</t>
    <phoneticPr fontId="50" type="noConversion"/>
  </si>
  <si>
    <t>기   타</t>
    <phoneticPr fontId="50" type="noConversion"/>
  </si>
  <si>
    <t>재료비 등</t>
    <phoneticPr fontId="50" type="noConversion"/>
  </si>
  <si>
    <t>인건비</t>
    <phoneticPr fontId="50" type="noConversion"/>
  </si>
  <si>
    <t>자체 연구개발비</t>
    <phoneticPr fontId="50" type="noConversion"/>
  </si>
  <si>
    <t>합 계</t>
    <phoneticPr fontId="50" type="noConversion"/>
  </si>
  <si>
    <t>⑥</t>
    <phoneticPr fontId="50" type="noConversion"/>
  </si>
  <si>
    <t>⑦</t>
    <phoneticPr fontId="50" type="noConversion"/>
  </si>
  <si>
    <t>⑨</t>
    <phoneticPr fontId="50" type="noConversion"/>
  </si>
  <si>
    <t>⑧</t>
    <phoneticPr fontId="50" type="noConversion"/>
  </si>
  <si>
    <t>인력개발비</t>
    <phoneticPr fontId="50" type="noConversion"/>
  </si>
  <si>
    <t>맞춤형
교육비용</t>
    <phoneticPr fontId="50" type="noConversion"/>
  </si>
  <si>
    <t>현장훈련
수당 등</t>
    <phoneticPr fontId="50" type="noConversion"/>
  </si>
  <si>
    <t>총  계</t>
    <phoneticPr fontId="50" type="noConversion"/>
  </si>
  <si>
    <t>⑩</t>
    <phoneticPr fontId="50" type="noConversion"/>
  </si>
  <si>
    <t>⑪</t>
    <phoneticPr fontId="50" type="noConversion"/>
  </si>
  <si>
    <t>⑫</t>
    <phoneticPr fontId="50" type="noConversion"/>
  </si>
  <si>
    <t>⑬</t>
    <phoneticPr fontId="50" type="noConversion"/>
  </si>
  <si>
    <t>~</t>
    <phoneticPr fontId="50" type="noConversion"/>
  </si>
  <si>
    <t>④ 공제세액</t>
    <phoneticPr fontId="50" type="noConversion"/>
  </si>
  <si>
    <t>중소기업</t>
    <phoneticPr fontId="50" type="noConversion"/>
  </si>
  <si>
    <t>중견 기업</t>
    <phoneticPr fontId="50" type="noConversion"/>
  </si>
  <si>
    <t>일반 기업</t>
    <phoneticPr fontId="50" type="noConversion"/>
  </si>
  <si>
    <t>공제율</t>
    <phoneticPr fontId="50" type="noConversion"/>
  </si>
  <si>
    <t xml:space="preserve">           구 분
계정
과목</t>
    <phoneticPr fontId="50" type="noConversion"/>
  </si>
  <si>
    <t xml:space="preserve">        구  분
계정
과목</t>
    <phoneticPr fontId="50" type="noConversion"/>
  </si>
  <si>
    <t>해당 연도
총발생 금액 
공제</t>
    <phoneticPr fontId="50" type="noConversion"/>
  </si>
  <si>
    <t xml:space="preserve">중소기업 유예
기간 종료 이후 
5년 내 기업 </t>
    <phoneticPr fontId="50" type="noConversion"/>
  </si>
  <si>
    <t>41  공제율</t>
    <phoneticPr fontId="50" type="noConversion"/>
  </si>
  <si>
    <t>42 공제세액</t>
    <phoneticPr fontId="50" type="noConversion"/>
  </si>
  <si>
    <t>년</t>
    <phoneticPr fontId="50" type="noConversion"/>
  </si>
  <si>
    <t>월</t>
    <phoneticPr fontId="50" type="noConversion"/>
  </si>
  <si>
    <t>일부터</t>
    <phoneticPr fontId="50" type="noConversion"/>
  </si>
  <si>
    <t>일까지</t>
    <phoneticPr fontId="50" type="noConversion"/>
  </si>
  <si>
    <t>①</t>
    <phoneticPr fontId="50" type="noConversion"/>
  </si>
  <si>
    <t>③</t>
    <phoneticPr fontId="50" type="noConversion"/>
  </si>
  <si>
    <t>⑤</t>
    <phoneticPr fontId="50" type="noConversion"/>
  </si>
  <si>
    <t>상호 또는 법인명</t>
    <phoneticPr fontId="50" type="noConversion"/>
  </si>
  <si>
    <t>대표자 성명</t>
    <phoneticPr fontId="50" type="noConversion"/>
  </si>
  <si>
    <t>주소 또는 본점 소재지</t>
    <phoneticPr fontId="50" type="noConversion"/>
  </si>
  <si>
    <t>②</t>
    <phoneticPr fontId="50" type="noConversion"/>
  </si>
  <si>
    <t>④</t>
    <phoneticPr fontId="50" type="noConversion"/>
  </si>
  <si>
    <t>사업자등록번호</t>
    <phoneticPr fontId="50" type="noConversion"/>
  </si>
  <si>
    <t>생년월일</t>
    <phoneticPr fontId="50" type="noConversion"/>
  </si>
  <si>
    <t>(전화번호:</t>
    <phoneticPr fontId="50" type="noConversion"/>
  </si>
  <si>
    <t>)</t>
    <phoneticPr fontId="50" type="noConversion"/>
  </si>
  <si>
    <t>일반연구 및 인력개발비 명세서</t>
    <phoneticPr fontId="50" type="noConversion"/>
  </si>
  <si>
    <t>연구 및 인력개발비의 증가발생액의 계산</t>
    <phoneticPr fontId="50" type="noConversion"/>
  </si>
  <si>
    <t>③ 해당 연도의 연구 및 인력개발비 발생 명세</t>
    <phoneticPr fontId="50" type="noConversion"/>
  </si>
  <si>
    <t>② 과세연도</t>
    <phoneticPr fontId="50" type="noConversion"/>
  </si>
  <si>
    <t>%</t>
    <phoneticPr fontId="50" type="noConversion"/>
  </si>
  <si>
    <t>(2쪽 중 제1쪽)</t>
    <phoneticPr fontId="50" type="noConversion"/>
  </si>
  <si>
    <r>
      <rPr>
        <b/>
        <sz val="10"/>
        <color theme="3"/>
        <rFont val="맑은 고딕"/>
        <family val="3"/>
        <charset val="129"/>
        <scheme val="minor"/>
      </rPr>
      <t>①</t>
    </r>
    <r>
      <rPr>
        <b/>
        <sz val="10"/>
        <color theme="1"/>
        <rFont val="맑은 고딕"/>
        <family val="3"/>
        <charset val="129"/>
        <scheme val="minor"/>
      </rPr>
      <t xml:space="preserve"> 신청인</t>
    </r>
    <phoneticPr fontId="50" type="noConversion"/>
  </si>
  <si>
    <t xml:space="preserve">               구분
기술명</t>
    <phoneticPr fontId="50" type="noConversion"/>
  </si>
  <si>
    <t>계정과목</t>
    <phoneticPr fontId="50" type="noConversion"/>
  </si>
  <si>
    <t>위탁 및 공동
연구개발비</t>
    <phoneticPr fontId="50" type="noConversion"/>
  </si>
  <si>
    <t>합계</t>
    <phoneticPr fontId="50" type="noConversion"/>
  </si>
  <si>
    <t>합   계</t>
    <phoneticPr fontId="50" type="noConversion"/>
  </si>
  <si>
    <t>해당 연도에 
공제받을 세액</t>
    <phoneticPr fontId="50" type="noConversion"/>
  </si>
  <si>
    <t>중소기업
외의 기업</t>
    <phoneticPr fontId="50" type="noConversion"/>
  </si>
  <si>
    <t>년</t>
    <phoneticPr fontId="50" type="noConversion"/>
  </si>
  <si>
    <t>월</t>
    <phoneticPr fontId="50" type="noConversion"/>
  </si>
  <si>
    <t>일</t>
    <phoneticPr fontId="50" type="noConversion"/>
  </si>
  <si>
    <t xml:space="preserve">신청인 </t>
  </si>
  <si>
    <t>(서명 또는 인)</t>
    <phoneticPr fontId="50" type="noConversion"/>
  </si>
  <si>
    <t xml:space="preserve"> 세무서장 귀하</t>
    <phoneticPr fontId="50" type="noConversion"/>
  </si>
  <si>
    <t>-</t>
    <phoneticPr fontId="50" type="noConversion"/>
  </si>
  <si>
    <t>연구요원 등의 전담부서 근무시간을 확인할 수 있는 서류(일반연구개발업무와 신성장동력산업ㆍ원천기술</t>
    <phoneticPr fontId="50" type="noConversion"/>
  </si>
  <si>
    <t>연구개발업무를 구분하여 표시합니다)</t>
    <phoneticPr fontId="50" type="noConversion"/>
  </si>
  <si>
    <t>연구요원 등의 급여지급 명세서</t>
    <phoneticPr fontId="50" type="noConversion"/>
  </si>
  <si>
    <t xml:space="preserve">※“중소기업”이란「조세특례제한법 시행령」 제2조에 따른 중소기업을 말합니다. </t>
    <phoneticPr fontId="50" type="noConversion"/>
  </si>
  <si>
    <t>210mm×297mm[백상지 80g/㎡ 또는 중질지 80g/㎡]</t>
    <phoneticPr fontId="50" type="noConversion"/>
  </si>
  <si>
    <t>일 부터</t>
    <phoneticPr fontId="50" type="noConversion"/>
  </si>
  <si>
    <t>일</t>
    <phoneticPr fontId="50" type="noConversion"/>
  </si>
  <si>
    <t>)</t>
    <phoneticPr fontId="50" type="noConversion"/>
  </si>
  <si>
    <t>첨부서류</t>
    <phoneticPr fontId="50" type="noConversion"/>
  </si>
  <si>
    <t>수수료 
없음</t>
    <phoneticPr fontId="50" type="noConversion"/>
  </si>
  <si>
    <t>⑤</t>
    <phoneticPr fontId="50" type="noConversion"/>
  </si>
  <si>
    <t>공제세액</t>
    <phoneticPr fontId="50" type="noConversion"/>
  </si>
  <si>
    <t>② 과세연도</t>
    <phoneticPr fontId="50" type="noConversion"/>
  </si>
  <si>
    <t>① 신청인</t>
    <phoneticPr fontId="50" type="noConversion"/>
  </si>
  <si>
    <t>위탁 및 공동 연구개발비</t>
    <phoneticPr fontId="50" type="noConversion"/>
  </si>
  <si>
    <t>2012(학)1234</t>
    <phoneticPr fontId="6" type="noConversion"/>
  </si>
  <si>
    <t>2002(학)1234</t>
    <phoneticPr fontId="6" type="noConversion"/>
  </si>
  <si>
    <t>한경대</t>
    <phoneticPr fontId="6" type="noConversion"/>
  </si>
  <si>
    <t>91(학)1234</t>
    <phoneticPr fontId="6" type="noConversion"/>
  </si>
  <si>
    <t>2009(석)1234</t>
    <phoneticPr fontId="6" type="noConversion"/>
  </si>
  <si>
    <t>96(학)1234</t>
    <phoneticPr fontId="6" type="noConversion"/>
  </si>
  <si>
    <t>김재경</t>
    <phoneticPr fontId="6" type="noConversion"/>
  </si>
  <si>
    <t>정온유</t>
    <phoneticPr fontId="6" type="noConversion"/>
  </si>
  <si>
    <t>선우회계법인 천안지사 주홍선 회계사 · 세무사</t>
    <phoneticPr fontId="1" type="noConversion"/>
  </si>
  <si>
    <t>주황규</t>
    <phoneticPr fontId="1" type="noConversion"/>
  </si>
  <si>
    <t>기업부설연구소</t>
    <phoneticPr fontId="13" type="noConversion"/>
  </si>
  <si>
    <t>&lt;= 빨간선 안애 기재부탁드립니다.</t>
    <phoneticPr fontId="13" type="noConversion"/>
  </si>
  <si>
    <t>천안</t>
    <phoneticPr fontId="13" type="noConversion"/>
  </si>
  <si>
    <t>굵은 빨간선 안에 기재부탁드립니다.</t>
    <phoneticPr fontId="50" type="noConversion"/>
  </si>
  <si>
    <t>소장</t>
    <phoneticPr fontId="1" type="noConversion"/>
  </si>
  <si>
    <t xml:space="preserve">③ 영 별표 6의 제1호 가목1)에서 "기획재정부령으로 정하는 자"란 전담부서등에서 연구업무에 종사하는 연구요원 </t>
    <phoneticPr fontId="1" type="noConversion"/>
  </si>
  <si>
    <t xml:space="preserve">    및 이들의 연구업무를 직접적으로 지원하는 자와 연구개발서비스업에 종사하는 전담요원을 말한다. </t>
    <phoneticPr fontId="1" type="noConversion"/>
  </si>
  <si>
    <t>다만, 주주인 임원으로서 다음 각 호의 어느 하나에 해당하는 자는 제외한다.(2014.03.14 개정)</t>
    <phoneticPr fontId="1" type="noConversion"/>
  </si>
  <si>
    <t>1. 부여받은 주식매수선택권을 모두 행사하는 경우 당해 법인의 총발행주식의 100분의 10을 초과하여 소유하게 되는 자(2009.04.07. 신설)</t>
    <phoneticPr fontId="1" type="noConversion"/>
  </si>
  <si>
    <t>2. 당해 법인의 주주로서 「법인세법 시행령」 제43조 제7항에 따른 지배주주등 및 당해 법인의 총발행주식의 100분의 10을 초과하여 소유하는 주주(2009.04.07 신설)</t>
    <phoneticPr fontId="1" type="noConversion"/>
  </si>
  <si>
    <t xml:space="preserve">3. 제2호에 해당하는 자(법인을 포함한다)와 「소득세법 시행령」 제98조 제1항 또는 「법인세법 시행령」 제87조 </t>
    <phoneticPr fontId="1" type="noConversion"/>
  </si>
  <si>
    <t xml:space="preserve">   제1항에 따른 특수관계인. 이 경우 「법인세법 시행령」 제87조 제1항 제7호에 해당하는 자가 당해 법인의 임원인 </t>
    <phoneticPr fontId="1" type="noConversion"/>
  </si>
  <si>
    <t xml:space="preserve">   경우를 제외한다.(2012.02.28 개정)</t>
    <phoneticPr fontId="1" type="noConversion"/>
  </si>
  <si>
    <t>*공제율
－중소기업 : 50%
－중견기업 : 40%
 - 대기업   : 25%</t>
    <phoneticPr fontId="50" type="noConversion"/>
  </si>
  <si>
    <t>증가발생금액공제
(직전 4년간 연구ㆍ인력개발비가 발생하지 않은 경우 또는 
(16)&lt;(20)경우 공제 제외)</t>
    <phoneticPr fontId="50" type="noConversion"/>
  </si>
  <si>
    <t>(43) 해당 연도에 
      공제받을 세액</t>
    <phoneticPr fontId="50" type="noConversion"/>
  </si>
  <si>
    <t>1. "중소기업"이란 「조세특례제한법 시행령」 제2조에 따른 중소기업을 말합니다.</t>
    <phoneticPr fontId="50" type="noConversion"/>
  </si>
  <si>
    <t>2. "⑦재료비 등"란은 「조세특례제한법 시행령」 별표6에 따른 자체연구개발비용 중 견본품·부품·원재료와 시약류 구입비를 적습니다.</t>
    <phoneticPr fontId="50" type="noConversion"/>
  </si>
  <si>
    <t>3. "⑧ 기타 " 란은 「조세특례제한법 시행령」 별표6에 따른 자체연구개발비용 중 연구 시험용 시설 임차(비용)을 적습니다.</t>
    <phoneticPr fontId="50" type="noConversion"/>
  </si>
  <si>
    <t>4. "⑪ 맞춤형 교육비용"란은 「조세특례제한법」 제104조의 18제1항에 따른 비용을 적습니다.</t>
    <phoneticPr fontId="50" type="noConversion"/>
  </si>
  <si>
    <t>5. "⑫ 현장훈련수당 등"란은 「조세특례제한법 시행령」 제104조의 17제3항에 따른 비용을 적습니다.</t>
    <phoneticPr fontId="50" type="noConversion"/>
  </si>
  <si>
    <t>6. "(37) 추가"란은 해당과세연도의 수입금액에서 연구·인력개발비가 차지하는 비율에 2분의 1을 곱한 비율(100분의 1을 한도로 합니다)을 적습니다.</t>
    <phoneticPr fontId="50" type="noConversion"/>
  </si>
  <si>
    <t>7.  5 , 6 "구분"란에는 연구소전담부서 또는 연구개발서비스업자를 적습니다.</t>
    <phoneticPr fontId="50" type="noConversion"/>
  </si>
  <si>
    <t xml:space="preserve">    (연구소와 전담부서가 2개 이상인 경우 각각 구분하여 작성합니다.)</t>
    <phoneticPr fontId="50" type="noConversion"/>
  </si>
  <si>
    <t>8. " 5. 연구개발출연금 등 수령명세"는 「조세특례제한법 시행령」 제8조제1항 각 호에 따른 출연금 등의 수령명세서와 연구개발비로 지출하는 금액을 적습니다.</t>
    <phoneticPr fontId="50" type="noConversion"/>
  </si>
  <si>
    <t>9. " 6. 연구소/전담부서/연구개발서비스업자 현황"은 「조세특례제한법 시행규칙」 제7조제1항에 따른 연구소전담부서 또는 연구개발서비스업자의</t>
    <phoneticPr fontId="50" type="noConversion"/>
  </si>
  <si>
    <t xml:space="preserve">     현황과 연구.인력개발비 세액공제를 적용받은 인건비를 구분하여 적습니다.</t>
    <phoneticPr fontId="50" type="noConversion"/>
  </si>
  <si>
    <t>▶ 일반연구 및 인력개발비명세서(을)</t>
    <phoneticPr fontId="50" type="noConversion"/>
  </si>
  <si>
    <t>▶ 해당연도의 연구.인력개발비 발생 명세</t>
    <phoneticPr fontId="50" type="noConversion"/>
  </si>
  <si>
    <t>⊙</t>
    <phoneticPr fontId="50" type="noConversion"/>
  </si>
  <si>
    <t>※ 각 과세연도에 「조세특례제한법 시행령」 제9조제9항에 따라 일반연구 및 인력개발비 명세서 [별지 제3호서식(1)]를 제출하여야 하는 경우</t>
    <phoneticPr fontId="50" type="noConversion"/>
  </si>
  <si>
    <t xml:space="preserve">    반드시 이 서식을 작성하여야 합니ㅏㄷ.</t>
    <phoneticPr fontId="50" type="noConversion"/>
  </si>
  <si>
    <t>1. 인건비 발생 명세</t>
    <phoneticPr fontId="50" type="noConversion"/>
  </si>
  <si>
    <t>가. "구분"란에는 연구소 전담부서 또는 연구개발서비스업자를 적습니다. (연구소와 전담부서가 2개 이상인 경우 각각 구분하여 작성합니다.)</t>
    <phoneticPr fontId="50" type="noConversion"/>
  </si>
  <si>
    <t>나. 해당 과세연도에 연구소 또는 전담부서에서 근무하는 직원 및 연구개발서비스업에 종사하는 전담요원으로서 기획재정부령으로 정하는 자의</t>
    <phoneticPr fontId="50" type="noConversion"/>
  </si>
  <si>
    <t xml:space="preserve">     인건비 발생명세서에 대하여 작성합니다. (다만, 퇴직소득에 해당하는 금액, 퇴직급여충당금 및 「법인세법 시행령」 제20조제1항에 각 호에</t>
    <phoneticPr fontId="50" type="noConversion"/>
  </si>
  <si>
    <t xml:space="preserve">     따른 성과급 등은 제외합니다.)</t>
    <phoneticPr fontId="50" type="noConversion"/>
  </si>
  <si>
    <t>다. "연구전담 등 구분" 란은 [ ]에 "연구전담요원", "연구보조원","연구관리직원","기타" 중 해당되는 곳에 √표를 합니다.</t>
    <phoneticPr fontId="50" type="noConversion"/>
  </si>
  <si>
    <t>* '연구전담요원"이란 연구전담요원 자격을 보유한 사람으로서 연구개발업무 외에 다른 업무를 겸직하지 않고 연구개발과제를 직접 수행하는</t>
    <phoneticPr fontId="50" type="noConversion"/>
  </si>
  <si>
    <t xml:space="preserve">   사람을 말합니다.</t>
    <phoneticPr fontId="50" type="noConversion"/>
  </si>
  <si>
    <t>* "연구보조원"이란 연구전담요원의 자격을 보유하지 않고 기업부설연구소 또는 연구개발전담부서에 근무하면서 연구개발과제의 수행을 보조하는</t>
    <phoneticPr fontId="50" type="noConversion"/>
  </si>
  <si>
    <t>* "연구관리직원"이란 연구전담요원이나 연구보조원이 아닌 사람으로서 기업부설연구소 또는 연구개발전담부서에 근무하면서 연구개발활동과</t>
    <phoneticPr fontId="50" type="noConversion"/>
  </si>
  <si>
    <t xml:space="preserve">   관련된 행정 또는 관리업무를 담당하는 사람(다른 부서 업무를 겸임하는 경우는 해당되지 않습니다.)을 말합니다.</t>
    <phoneticPr fontId="50" type="noConversion"/>
  </si>
  <si>
    <t>* "기타"는 위 연구개발 인력 외의 경우를 말합니다.</t>
    <phoneticPr fontId="50" type="noConversion"/>
  </si>
  <si>
    <t>2. 재료비 등 발생 명세</t>
    <phoneticPr fontId="50" type="noConversion"/>
  </si>
  <si>
    <t>가. "③ 연구과제명"란은 약식으로 적거나 연구과제명이 다수인 경우 연구과제를 통합하여 적을 수 있습니다.</t>
    <phoneticPr fontId="50" type="noConversion"/>
  </si>
  <si>
    <t>나. 해당 과세연도에 연구소전담부서 또는 연구개발서비스업자가 연구용으로 사용하는 재료비 등을 「조세특례제한법 시행령」</t>
    <phoneticPr fontId="50" type="noConversion"/>
  </si>
  <si>
    <t xml:space="preserve">    별표 6의 구분에 따라 분류하여 적습니다.</t>
    <phoneticPr fontId="50" type="noConversion"/>
  </si>
  <si>
    <t>3. 위탁 및 공동 연구개발비발생 명세</t>
    <phoneticPr fontId="50" type="noConversion"/>
  </si>
  <si>
    <t>가. 해당 과세연도에 「조세특례제한법 시행령」 별표 6  1. 연구개발 나목에 열거된 비용에 대하여 작성합니다.</t>
    <phoneticPr fontId="50" type="noConversion"/>
  </si>
  <si>
    <t>나. "⑤ 연구과제명"란은 약식으로 적거나 연구과제명이 다수인 경우 연구과제를 통합하여 적을 수 있습니다.</t>
    <phoneticPr fontId="50" type="noConversion"/>
  </si>
  <si>
    <t>다. "⑥ 연구개발비"란은 과학기술 분야의 연구개발용역을 위탁 및 공동연구개발을 수행한 기관이나 「고등교육법」 에 따른</t>
    <phoneticPr fontId="50" type="noConversion"/>
  </si>
  <si>
    <t xml:space="preserve">      대학 또는 전문대학에 소속된 개인(조교수 이상으로 한정합니다)의 인적사항 등을 적습니다.</t>
    <phoneticPr fontId="50" type="noConversion"/>
  </si>
  <si>
    <t>라. "⑥ 수탁기업 전담부서등 수행 여부"란은 위탁·재위탁한 연구개발과제를 수탁기업의 연구소전담부서 또는 연구개발서비스업자가 수행</t>
    <phoneticPr fontId="50" type="noConversion"/>
  </si>
  <si>
    <t xml:space="preserve">     했는지를 적습니다.</t>
    <phoneticPr fontId="50" type="noConversion"/>
  </si>
  <si>
    <t>「조세특례제한법 시행령」 제9조제9항에 따라 위와같이 일반연구 및 인력개발비 명세서를 제출합니다.</t>
    <phoneticPr fontId="13" type="noConversion"/>
  </si>
  <si>
    <t>경상연구개발비</t>
    <phoneticPr fontId="1" type="noConversion"/>
  </si>
  <si>
    <t>주민번호</t>
    <phoneticPr fontId="1" type="noConversion"/>
  </si>
  <si>
    <t>금        액</t>
    <phoneticPr fontId="1" type="noConversion"/>
  </si>
  <si>
    <t>계 정 과 목</t>
    <phoneticPr fontId="1" type="noConversion"/>
  </si>
  <si>
    <t>구         분</t>
    <phoneticPr fontId="1" type="noConversion"/>
  </si>
  <si>
    <t>합     계</t>
    <phoneticPr fontId="1" type="noConversion"/>
  </si>
  <si>
    <t>⑭ 해당 과세연도
발생액</t>
    <phoneticPr fontId="50" type="noConversion"/>
  </si>
  <si>
    <t>⑮ 직전 4년
발생액 계
(16+17+18+19)</t>
    <phoneticPr fontId="50" type="noConversion"/>
  </si>
  <si>
    <t>16. (직전 1년)</t>
    <phoneticPr fontId="50" type="noConversion"/>
  </si>
  <si>
    <t>17. (직전 2년)</t>
    <phoneticPr fontId="50" type="noConversion"/>
  </si>
  <si>
    <t>18. (직전 3년)</t>
    <phoneticPr fontId="50" type="noConversion"/>
  </si>
  <si>
    <t>19. (직전 4년)</t>
    <phoneticPr fontId="50" type="noConversion"/>
  </si>
  <si>
    <t>20 직전 4년간
연평균발생액
(⑮/4)</t>
    <phoneticPr fontId="50" type="noConversion"/>
  </si>
  <si>
    <t>21 직전3년간
연평균발생액
(16.+17.+18.) / 3</t>
    <phoneticPr fontId="50" type="noConversion"/>
  </si>
  <si>
    <t>22 직전2년간
연평균발생액
(16.+17.)/2</t>
    <phoneticPr fontId="50" type="noConversion"/>
  </si>
  <si>
    <t>23. 증가발생액
(2013년 14.-21., 2014년 14.-22., 2015년 이후 14.-16.)</t>
    <phoneticPr fontId="50" type="noConversion"/>
  </si>
  <si>
    <r>
      <t>40. 대상금액(=</t>
    </r>
    <r>
      <rPr>
        <sz val="9"/>
        <color theme="1"/>
        <rFont val="맑은 고딕"/>
        <family val="3"/>
        <charset val="129"/>
        <scheme val="minor"/>
      </rPr>
      <t>23.</t>
    </r>
    <r>
      <rPr>
        <sz val="10"/>
        <color theme="1"/>
        <rFont val="맑은 고딕"/>
        <family val="3"/>
        <charset val="129"/>
        <scheme val="minor"/>
      </rPr>
      <t>)</t>
    </r>
    <phoneticPr fontId="50" type="noConversion"/>
  </si>
  <si>
    <t>35. 대상금액(＝⑬)</t>
    <phoneticPr fontId="50" type="noConversion"/>
  </si>
  <si>
    <t>32. 대상금액(＝⑬)</t>
    <phoneticPr fontId="50" type="noConversion"/>
  </si>
  <si>
    <t>27. 대상금액(＝⑬)</t>
    <phoneticPr fontId="50" type="noConversion"/>
  </si>
  <si>
    <t>24. 대상금액(＝⑬)</t>
    <phoneticPr fontId="50" type="noConversion"/>
  </si>
  <si>
    <t>25. 공 제 율</t>
    <phoneticPr fontId="50" type="noConversion"/>
  </si>
  <si>
    <t>26. 공제세액</t>
    <phoneticPr fontId="50" type="noConversion"/>
  </si>
  <si>
    <t>31. 공제세액</t>
    <phoneticPr fontId="50" type="noConversion"/>
  </si>
  <si>
    <t>28.유예기간 
종료연도</t>
    <phoneticPr fontId="50" type="noConversion"/>
  </si>
  <si>
    <t>29.유예기간 
종료 이후 
년차</t>
    <phoneticPr fontId="50" type="noConversion"/>
  </si>
  <si>
    <t>33. 공제율</t>
    <phoneticPr fontId="50" type="noConversion"/>
  </si>
  <si>
    <t>34. 공제세액</t>
    <phoneticPr fontId="50" type="noConversion"/>
  </si>
  <si>
    <t>36. 기본율</t>
    <phoneticPr fontId="50" type="noConversion"/>
  </si>
  <si>
    <t>37. 추가</t>
    <phoneticPr fontId="50" type="noConversion"/>
  </si>
  <si>
    <t>38. 계</t>
    <phoneticPr fontId="50" type="noConversion"/>
  </si>
  <si>
    <t>39. 공제세액</t>
    <phoneticPr fontId="50" type="noConversion"/>
  </si>
  <si>
    <t>중소기업 (26.과 42. 중 선택)</t>
    <phoneticPr fontId="50" type="noConversion"/>
  </si>
  <si>
    <t>중소기업 유예기간 종료 이후 5년 내 기업
 (31.과 42. 중 선택)</t>
    <phoneticPr fontId="50" type="noConversion"/>
  </si>
  <si>
    <t>중견기업(34. 와 42.  중 선택)</t>
    <phoneticPr fontId="50" type="noConversion"/>
  </si>
  <si>
    <t>일반기업(39. 와 42. 중 선택)</t>
    <phoneticPr fontId="50" type="noConversion"/>
  </si>
  <si>
    <t>(1) 공제세액의 계산</t>
    <phoneticPr fontId="18" type="noConversion"/>
  </si>
  <si>
    <t>연구·인력개발비에 대한 세액공제액은 다음 각호에 따라 계산한 금액을 합한 금액으로 한다(조특법 §10 ①).</t>
    <phoneticPr fontId="18" type="noConversion"/>
  </si>
  <si>
    <t>연구·인력개발비에 대한 세액공제액</t>
    <phoneticPr fontId="18" type="noConversion"/>
  </si>
  <si>
    <t>1. 신성장동력·원</t>
    <phoneticPr fontId="18" type="noConversion"/>
  </si>
  <si>
    <t>구    분</t>
    <phoneticPr fontId="18" type="noConversion"/>
  </si>
  <si>
    <t>세액공제액</t>
    <phoneticPr fontId="18" type="noConversion"/>
  </si>
  <si>
    <t>적용시한</t>
    <phoneticPr fontId="18" type="noConversion"/>
  </si>
  <si>
    <t xml:space="preserve">   천 기술연구 </t>
    <phoneticPr fontId="18" type="noConversion"/>
  </si>
  <si>
    <t xml:space="preserve">    개발비</t>
    <phoneticPr fontId="18" type="noConversion"/>
  </si>
  <si>
    <t>해당 연도에 발생한 신성장동력·원천기수연구개발비 x 다음의 비율을 합계한 비율*</t>
    <phoneticPr fontId="18" type="noConversion"/>
  </si>
  <si>
    <t>(1) 기업유형에 따른 비율</t>
    <phoneticPr fontId="18" type="noConversion"/>
  </si>
  <si>
    <t>①</t>
    <phoneticPr fontId="18" type="noConversion"/>
  </si>
  <si>
    <t>중소기업에 해당하는 경우 : 100분의 30</t>
    <phoneticPr fontId="18" type="noConversion"/>
  </si>
  <si>
    <t>②</t>
    <phoneticPr fontId="18" type="noConversion"/>
  </si>
  <si>
    <t>그밖의 경우 : 100분의 20 [자본시장과금융투자업에 관한 법률에 따른 코스닥</t>
    <phoneticPr fontId="18" type="noConversion"/>
  </si>
  <si>
    <t xml:space="preserve">  시장에 상장한 중견기업(이하 "코스닥상장중견기업"이라 한다)의</t>
    <phoneticPr fontId="18" type="noConversion"/>
  </si>
  <si>
    <t xml:space="preserve">  경우 100분의 25]</t>
    <phoneticPr fontId="18" type="noConversion"/>
  </si>
  <si>
    <t>(2) 다음의 비율</t>
    <phoneticPr fontId="18" type="noConversion"/>
  </si>
  <si>
    <t>Min</t>
    <phoneticPr fontId="18" type="noConversion"/>
  </si>
  <si>
    <t xml:space="preserve">  10%(코스닥상장중견기업은 15%)</t>
    <phoneticPr fontId="18" type="noConversion"/>
  </si>
  <si>
    <t xml:space="preserve">  해당 사업연도의 신성장동력·원천기술연구개발비 발생액</t>
    <phoneticPr fontId="18" type="noConversion"/>
  </si>
  <si>
    <t>해당 사업연도의 수입금액</t>
    <phoneticPr fontId="18" type="noConversion"/>
  </si>
  <si>
    <t>x</t>
    <phoneticPr fontId="18" type="noConversion"/>
  </si>
  <si>
    <t>2018.12.31.까지</t>
    <phoneticPr fontId="18" type="noConversion"/>
  </si>
  <si>
    <t>발생분에 대하여</t>
    <phoneticPr fontId="18" type="noConversion"/>
  </si>
  <si>
    <t>2. 위 '1.'외의 일반</t>
    <phoneticPr fontId="18" type="noConversion"/>
  </si>
  <si>
    <t xml:space="preserve">   연구·인력개발비</t>
    <phoneticPr fontId="18" type="noConversion"/>
  </si>
  <si>
    <t>다음의 '(1)'과 '(2)' 중 선택 [직전 4년간 일반연구·인력개발비가 발생하지 아니하거나</t>
    <phoneticPr fontId="18" type="noConversion"/>
  </si>
  <si>
    <t>직전 사업연도에 발생한 일반연구·인력개발비가 해당 사업연도의 개시일부터 소급하여</t>
    <phoneticPr fontId="18" type="noConversion"/>
  </si>
  <si>
    <t>4년간 발생한 일반연구·개발비의 연평균 발생액보다 적은 경우에는 '(2)'를 적용함]</t>
    <phoneticPr fontId="18" type="noConversion"/>
  </si>
  <si>
    <t>(1)</t>
    <phoneticPr fontId="18" type="noConversion"/>
  </si>
  <si>
    <t>해당 연도 발생</t>
    <phoneticPr fontId="18" type="noConversion"/>
  </si>
  <si>
    <t>일반연구·</t>
    <phoneticPr fontId="18" type="noConversion"/>
  </si>
  <si>
    <t>인력개발비</t>
    <phoneticPr fontId="18" type="noConversion"/>
  </si>
  <si>
    <t>-</t>
    <phoneticPr fontId="18" type="noConversion"/>
  </si>
  <si>
    <t>직전연도 발생</t>
    <phoneticPr fontId="18" type="noConversion"/>
  </si>
  <si>
    <t>일반연구·인력</t>
    <phoneticPr fontId="18" type="noConversion"/>
  </si>
  <si>
    <t>개발비</t>
    <phoneticPr fontId="18" type="noConversion"/>
  </si>
  <si>
    <t>25%</t>
    <phoneticPr fontId="18" type="noConversion"/>
  </si>
  <si>
    <t>40%</t>
    <phoneticPr fontId="18" type="noConversion"/>
  </si>
  <si>
    <t>50%</t>
    <phoneticPr fontId="18" type="noConversion"/>
  </si>
  <si>
    <t>(중견기업)</t>
    <phoneticPr fontId="18" type="noConversion"/>
  </si>
  <si>
    <t>(중소기업)</t>
    <phoneticPr fontId="18" type="noConversion"/>
  </si>
  <si>
    <t>(대기업)</t>
    <phoneticPr fontId="18" type="noConversion"/>
  </si>
  <si>
    <t>(2)</t>
    <phoneticPr fontId="18" type="noConversion"/>
  </si>
  <si>
    <t>해당 연도 발생 일반연구·인력개발비 x 다음의 비율</t>
    <phoneticPr fontId="18" type="noConversion"/>
  </si>
  <si>
    <t>중소기업인 경우 : 25%</t>
    <phoneticPr fontId="18" type="noConversion"/>
  </si>
  <si>
    <t>중소기업이 중소기업유예기간 경과 후 중소기업에 해당하지 아니하게 된 경우</t>
    <phoneticPr fontId="18" type="noConversion"/>
  </si>
  <si>
    <t>가. 최초로 중소기업에 해당하지 아니하게 된 사업연도의 개시일부터 3년 이내에</t>
    <phoneticPr fontId="18" type="noConversion"/>
  </si>
  <si>
    <t>끝나는 사업연도까지 : 15%</t>
    <phoneticPr fontId="18" type="noConversion"/>
  </si>
  <si>
    <t>나. '가.'의 기간 이후부터 2년 이내에 끝나는 사업연도 까지 : 10%</t>
    <phoneticPr fontId="18" type="noConversion"/>
  </si>
  <si>
    <t>③</t>
    <phoneticPr fontId="18" type="noConversion"/>
  </si>
  <si>
    <t>중견기업이 위 '②'에 해당하지 아니하는 경우 : 8%</t>
    <phoneticPr fontId="18" type="noConversion"/>
  </si>
  <si>
    <t>④</t>
    <phoneticPr fontId="18" type="noConversion"/>
  </si>
  <si>
    <t>위 '①' 부터 '③'까지의 어느 하나에도 해당하지 아니하는 경우 (일반 비중소기업)</t>
    <phoneticPr fontId="18" type="noConversion"/>
  </si>
  <si>
    <t>해당 사업연도의 수입금액에서 일반연구·인력개발비가 차지하는 비율 x 1/2(2%를 한도로 함)*</t>
    <phoneticPr fontId="18" type="noConversion"/>
  </si>
  <si>
    <t>적용시한 없음.</t>
    <phoneticPr fontId="18" type="noConversion"/>
  </si>
  <si>
    <t>* 개정규정은 2018.1.1. 이후 개시하는 사업연도분부터 적용한다(법률 제15227호, 조특법 부칙 §2 ①, 2017.12.19.)</t>
    <phoneticPr fontId="18" type="noConversion"/>
  </si>
  <si>
    <t>연구·인력개발비에 대한 세액공제는 동 비용이 발생된 각 사업연도마다 공제하며, 연구·인력개발비발생액에는 개발비 등</t>
    <phoneticPr fontId="18" type="noConversion"/>
  </si>
  <si>
    <t>자산게정으로 처리한 금액도 포함한다(조특통 10-0…1).</t>
    <phoneticPr fontId="18" type="noConversion"/>
  </si>
  <si>
    <t>2) 일반연구·인력개발비의 경우</t>
    <phoneticPr fontId="18" type="noConversion"/>
  </si>
  <si>
    <t>신성장동력 · 원천기술연구개발비에 해당하지 아니하거나 신성장동력·원천기술연구개발비를 선택하지 아니한 내국법인의 연구·인력개발비</t>
    <phoneticPr fontId="18" type="noConversion"/>
  </si>
  <si>
    <t>(이하 "일반연구·인력개발비"라 한다)의 경우에는 다음과 같이 세액공제를 적용한다(조특법 §10 ① 3호).</t>
    <phoneticPr fontId="18" type="noConversion"/>
  </si>
  <si>
    <t>2) - 1. 세액공제액</t>
    <phoneticPr fontId="18" type="noConversion"/>
  </si>
  <si>
    <t>세액공제액은 다음의 '①' 과 '②' 중 선택한 금액을 공제한다.</t>
    <phoneticPr fontId="18" type="noConversion"/>
  </si>
  <si>
    <t>다만, 해당 사업연도의 개시일로부터 소급하여 4년간 일반연구·인력개발비가 발생하지 아니하거 직전 사업연도에 발생한 일반연구·인력개발비가</t>
    <phoneticPr fontId="18" type="noConversion"/>
  </si>
  <si>
    <t>해당 사업연도의 개시일부터 소급하여 4년간 발생한 일반연구·인력개발비의 연평균 발생액보다 작은 경우에는 '②'에 해당하는 금액을 공제한다.</t>
    <phoneticPr fontId="18" type="noConversion"/>
  </si>
  <si>
    <t>세액공제액 = Max [ ① , ② ]</t>
    <phoneticPr fontId="18" type="noConversion"/>
  </si>
  <si>
    <t>연평균 발새액 기준의 세액공제액</t>
    <phoneticPr fontId="18" type="noConversion"/>
  </si>
  <si>
    <r>
      <t xml:space="preserve">● 조세특례제한법 시행령 별표6 에서의 전담부서의 인건비에는 아래의 질의회신사례와 같이 명칭여하에 불구하고 근로의 제공으로 인하여 지급하는 비용 중 </t>
    </r>
    <r>
      <rPr>
        <sz val="8"/>
        <color indexed="60"/>
        <rFont val="굴림"/>
        <family val="3"/>
        <charset val="129"/>
      </rPr>
      <t>퇴직금을 제외한 확정된 연월차,시간외 수당 등 근로의 제공</t>
    </r>
    <r>
      <rPr>
        <sz val="8"/>
        <color indexed="8"/>
        <rFont val="굴림"/>
        <family val="3"/>
        <charset val="129"/>
      </rPr>
      <t>으로</t>
    </r>
    <phoneticPr fontId="4" type="noConversion"/>
  </si>
  <si>
    <t>관리직원(제외)</t>
    <phoneticPr fontId="13" type="noConversion"/>
  </si>
  <si>
    <t>기타(제외)</t>
    <phoneticPr fontId="13" type="noConversion"/>
  </si>
  <si>
    <t>(유의사항)</t>
    <phoneticPr fontId="13" type="noConversion"/>
  </si>
  <si>
    <t>② 다른 업무를 겸직하는 연구원 인건비는 제외</t>
    <phoneticPr fontId="13" type="noConversion"/>
  </si>
  <si>
    <t>③ 정부출연금등을 받아 지출한 R&amp;D 비용은 제외</t>
    <phoneticPr fontId="13" type="noConversion"/>
  </si>
  <si>
    <t>④ 연구전담부서의 연구용 견본품 · 부품 · 원재료외 시약류구입비 포함되나 소모품비, 복리후생비는제외</t>
    <phoneticPr fontId="13" type="noConversion"/>
  </si>
  <si>
    <t xml:space="preserve">⑤ 연구전담부서에서 직접 사용하기 위한 컴퓨터하드웨어 또는 소프트웨어 등 </t>
    <phoneticPr fontId="13" type="noConversion"/>
  </si>
  <si>
    <t xml:space="preserve">    연구·시험용 시설의 구입비용은 제외되나 해당 시설의 임차비용은 포함</t>
    <phoneticPr fontId="13" type="noConversion"/>
  </si>
  <si>
    <t>* 조세특례제한법 시행령 별표6의 공제대상연구·인력개발비</t>
    <phoneticPr fontId="13" type="noConversion"/>
  </si>
  <si>
    <t>** 조세특례제한법 시행령 별표7의 신성장동력·원천기술 분야별 기준</t>
    <phoneticPr fontId="13" type="noConversion"/>
  </si>
  <si>
    <t>① 연구소 또는 연구전담부서에서 근무하는 직원에 대한 인력개발비로 한정 (조직도(연구소 조직도),인사발령서류(근무부서,발령일)연구소 내부 도면 등을 통해 확인되는 지 여부)</t>
    <phoneticPr fontId="13" type="noConversion"/>
  </si>
  <si>
    <t xml:space="preserve">    (연구관리직원 인건비는 제외/주주(10%초과)인 임원 제외/겸직 제외) (퇴직소득제외,퇴직급여충당금,퇴직연금보험료 제외,「법인세법 시행령」 제20조제1항 각 호에 따른 성과급등 제외 - 우리사주조합을 통하여 지급하는 자기주식 성과급 등,벤처기업 등의 주식매수선택권 또는 주식기준 보상 , 근로자와 약정에 의하여 지급하는 성과배분상여금)</t>
    <phoneticPr fontId="13" type="noConversion"/>
  </si>
  <si>
    <t>다음 각호의 활동은 연구개발활동을 포함하지 아니한다(조특령 §8 ②).</t>
    <phoneticPr fontId="13" type="noConversion"/>
  </si>
  <si>
    <t>① 일반적인 관리 및 지원활동</t>
    <phoneticPr fontId="13" type="noConversion"/>
  </si>
  <si>
    <t>③ 반복적인 정보수집 활동</t>
    <phoneticPr fontId="13" type="noConversion"/>
  </si>
  <si>
    <t>④ 경영이나 사업의 효율성을 조사·분석하는 활동</t>
    <phoneticPr fontId="13" type="noConversion"/>
  </si>
  <si>
    <t>⑤ 특허권의 신청·보호 등 법률 및 행정업무</t>
    <phoneticPr fontId="13" type="noConversion"/>
  </si>
  <si>
    <t>⑥ 광물 등 자원매장량 확인, 위치확인 등을 조사·탐사하는 활동</t>
    <phoneticPr fontId="13" type="noConversion"/>
  </si>
  <si>
    <t>⑦ 위탁받아 수행하는 연구활동</t>
    <phoneticPr fontId="13" type="noConversion"/>
  </si>
  <si>
    <r>
      <t xml:space="preserve">② 시장조사와 판촉활동 및 </t>
    </r>
    <r>
      <rPr>
        <b/>
        <sz val="11"/>
        <color rgb="FFFF0000"/>
        <rFont val="맑은 고딕"/>
        <family val="3"/>
        <charset val="129"/>
        <scheme val="minor"/>
      </rPr>
      <t>일상적인 품질시험</t>
    </r>
    <phoneticPr fontId="13" type="noConversion"/>
  </si>
  <si>
    <t>⑤ 제조업 등을 영위하는 내국법인이 타인으로부터 연구개발용역을 수탁받은 바 없이 자체기술개발</t>
    <phoneticPr fontId="13" type="noConversion"/>
  </si>
  <si>
    <t xml:space="preserve">    을 위하여 연구개발전담부서에서 근무하는 자의 인건비로 지출하는 비용은 조세특례제한법 </t>
    <phoneticPr fontId="13" type="noConversion"/>
  </si>
  <si>
    <t xml:space="preserve">    제10조의 규정에 의한 연구 및 인력개발비에 대한 세액공제를 적용받을 수 있는 것이나, </t>
    <phoneticPr fontId="13" type="noConversion"/>
  </si>
  <si>
    <t xml:space="preserve">    자체기술개발과 관계없이 거래처의 납품의뢰에 따라 의뢰받은 제품의 사양, 디자인개발 등의 </t>
    <phoneticPr fontId="13" type="noConversion"/>
  </si>
  <si>
    <t xml:space="preserve">    개발용역에 종사하는 자의 인건비는 그러하지 아니한다.</t>
    <phoneticPr fontId="13" type="noConversion"/>
  </si>
  <si>
    <t>(서이46012-11662, 2003.09.17.); (서이46012-11735, 2003.10.06.); (서이46012-11911, 2003.11.05.).</t>
    <phoneticPr fontId="13" type="noConversion"/>
  </si>
  <si>
    <t xml:space="preserve">아울러 연구개발한 기술을 추후 외국법인에게 이를 사용하게 하고 사용료를 받은 경우에도 연구 및 </t>
    <phoneticPr fontId="13" type="noConversion"/>
  </si>
  <si>
    <t xml:space="preserve">인력개발비세액공제를 받을 수 있다(서이46012-11796, 2003.10.17.).
</t>
    <phoneticPr fontId="13" type="noConversion"/>
  </si>
  <si>
    <t xml:space="preserve">⑥ 기술습득 등을 위해 내국법인의 기업부설연구소 소속 연구원을 해외 소재 모법인의 연구소에 </t>
    <phoneticPr fontId="13" type="noConversion"/>
  </si>
  <si>
    <t xml:space="preserve">    파견함에 따라 발생한 인건비 등은 조세특례제한법 제10조 및 같은 법 시행령 [별표 6]에 의한 </t>
    <phoneticPr fontId="13" type="noConversion"/>
  </si>
  <si>
    <t xml:space="preserve">    연구ㆍ인력개발비 세액공제 대상비용에 해당하지 않는다(법인세과-1329, 2009.11.27.).</t>
    <phoneticPr fontId="13" type="noConversion"/>
  </si>
  <si>
    <t>구분</t>
    <phoneticPr fontId="1" type="noConversion"/>
  </si>
  <si>
    <t>기업부설연구기관장</t>
    <phoneticPr fontId="1" type="noConversion"/>
  </si>
  <si>
    <t>전담요원</t>
    <phoneticPr fontId="1" type="noConversion"/>
  </si>
  <si>
    <t>책임연구연구원</t>
    <phoneticPr fontId="1" type="noConversion"/>
  </si>
  <si>
    <t>연구원</t>
    <phoneticPr fontId="1" type="noConversion"/>
  </si>
  <si>
    <r>
      <rPr>
        <sz val="11"/>
        <color rgb="FFFF0000"/>
        <rFont val="맑은 고딕"/>
        <family val="3"/>
        <charset val="129"/>
        <scheme val="minor"/>
      </rPr>
      <t>★</t>
    </r>
    <r>
      <rPr>
        <sz val="11"/>
        <color theme="3"/>
        <rFont val="맑은 고딕"/>
        <family val="3"/>
        <charset val="129"/>
        <scheme val="minor"/>
      </rPr>
      <t xml:space="preserve">한국산업기술진흥협회에 </t>
    </r>
    <r>
      <rPr>
        <b/>
        <u/>
        <sz val="11"/>
        <color rgb="FFFF0000"/>
        <rFont val="맑은 고딕"/>
        <family val="3"/>
        <charset val="129"/>
      </rPr>
      <t>신고한 이후에 발생한 인건비</t>
    </r>
    <phoneticPr fontId="1" type="noConversion"/>
  </si>
  <si>
    <t>윤여정</t>
    <phoneticPr fontId="1" type="noConversion"/>
  </si>
  <si>
    <t>이서진</t>
    <phoneticPr fontId="1" type="noConversion"/>
  </si>
  <si>
    <t>정유미</t>
    <phoneticPr fontId="1" type="noConversion"/>
  </si>
  <si>
    <t>박서진</t>
    <phoneticPr fontId="1" type="noConversion"/>
  </si>
  <si>
    <t>최우식</t>
    <phoneticPr fontId="1" type="noConversion"/>
  </si>
  <si>
    <t>윤스테이</t>
    <phoneticPr fontId="1" type="noConversion"/>
  </si>
  <si>
    <t>나영석</t>
    <phoneticPr fontId="1" type="noConversion"/>
  </si>
  <si>
    <t>경상연구개발비</t>
    <phoneticPr fontId="50" type="noConversion"/>
  </si>
  <si>
    <t>손예진</t>
    <phoneticPr fontId="1" type="noConversion"/>
  </si>
  <si>
    <t>현빈</t>
    <phoneticPr fontId="1" type="noConversion"/>
  </si>
  <si>
    <t>■ 조세특례제한법 시행규칙 [별지 제3호서식(1)] &lt;개정 2020. 3.13&gt;</t>
    <phoneticPr fontId="50" type="noConversion"/>
  </si>
  <si>
    <t>30.  공 제 율
(종료 이후 1~3년차 15%
종료 이후 4~5년차 10%)</t>
    <phoneticPr fontId="50" type="noConversion"/>
  </si>
  <si>
    <t>➎ 연구개발출연금 등 수령명세(「조세특례제한법 시행령」 제8조제1항 단서 관련)</t>
    <phoneticPr fontId="13" type="noConversion"/>
  </si>
  <si>
    <t>■ 조세특례제한법 시행규칙 [별지 제3호서식(2)] &lt;개정 2020. 3. 13&gt;</t>
    <phoneticPr fontId="50" type="noConversion"/>
  </si>
  <si>
    <t>신성장·원천기술 연구개발비 명세서</t>
    <phoneticPr fontId="50" type="noConversion"/>
  </si>
  <si>
    <t>③ 신성장·원천기술 연구개발비 발생 명세</t>
    <phoneticPr fontId="50" type="noConversion"/>
  </si>
  <si>
    <t>⑩ 대상금액(＝⑨)</t>
    <phoneticPr fontId="50" type="noConversion"/>
  </si>
  <si>
    <t>⑮ 대상금액(＝⑨)</t>
    <phoneticPr fontId="50" type="noConversion"/>
  </si>
  <si>
    <t>⑪기본율</t>
    <phoneticPr fontId="50" type="noConversion"/>
  </si>
  <si>
    <t>⑫추가</t>
    <phoneticPr fontId="50" type="noConversion"/>
  </si>
  <si>
    <t>⑬계</t>
    <phoneticPr fontId="50" type="noConversion"/>
  </si>
  <si>
    <t>공 제 율</t>
    <phoneticPr fontId="50" type="noConversion"/>
  </si>
  <si>
    <t>16.기본율</t>
    <phoneticPr fontId="50" type="noConversion"/>
  </si>
  <si>
    <t>17.추가</t>
    <phoneticPr fontId="50" type="noConversion"/>
  </si>
  <si>
    <t>18.계</t>
    <phoneticPr fontId="50" type="noConversion"/>
  </si>
  <si>
    <t>⑭ 공제세액</t>
    <phoneticPr fontId="50" type="noConversion"/>
  </si>
  <si>
    <t>19. 공제세액</t>
    <phoneticPr fontId="50" type="noConversion"/>
  </si>
  <si>
    <t xml:space="preserve"> 「조세특례제한법 시행령」 제9조제11항에 따라 명세서를 제출합니다.</t>
    <phoneticPr fontId="50" type="noConversion"/>
  </si>
  <si>
    <t>신성장·원천기술 분야별 대상기술 연구개발계획서</t>
    <phoneticPr fontId="50" type="noConversion"/>
  </si>
  <si>
    <t>전담부서의 조직·직원 현황 및 연구요원의 자격을 증명하는 서류</t>
    <phoneticPr fontId="50" type="noConversion"/>
  </si>
  <si>
    <t>연구개발업무에 사용하는 견본품·부품·원재료·시약류 구입 명세서 및 세금계산서 사본</t>
    <phoneticPr fontId="50" type="noConversion"/>
  </si>
  <si>
    <t>일반연구·인력개발비와 신성장·원천기술연구개발비의 구분경리 명세</t>
    <phoneticPr fontId="50" type="noConversion"/>
  </si>
  <si>
    <t>그 밖에 신성장·원천기술 분야별 대상기술임을 증명하는 서류</t>
    <phoneticPr fontId="50" type="noConversion"/>
  </si>
  <si>
    <t>작 성 방 법</t>
    <phoneticPr fontId="50" type="noConversion"/>
  </si>
  <si>
    <t>1. "중소기업"이란 「조세특례제한법 시행령」 제2조에 따른 중소기업을 말합니다.</t>
    <phoneticPr fontId="50" type="noConversion"/>
  </si>
  <si>
    <t xml:space="preserve">2. "⑦ 재료비 등"란은 신성장·원천기술연구개발업무를 위하여 사용하는 견본품·부품·원재료와 시약류 구입비를 적습니다. </t>
    <phoneticPr fontId="50" type="noConversion"/>
  </si>
  <si>
    <r>
      <t xml:space="preserve">3. "⑫, </t>
    </r>
    <r>
      <rPr>
        <sz val="10"/>
        <color theme="1"/>
        <rFont val="맑은 고딕"/>
        <family val="3"/>
        <charset val="128"/>
        <scheme val="minor"/>
      </rPr>
      <t>⑰</t>
    </r>
    <r>
      <rPr>
        <sz val="10"/>
        <color theme="1"/>
        <rFont val="맑은 고딕"/>
        <family val="3"/>
        <charset val="129"/>
        <scheme val="minor"/>
      </rPr>
      <t xml:space="preserve"> 추가" 란은 해당 과세연도의 수입금액에서 신성장·원천기술연구개발비가 차지하는 비율에 3을 곱한 비율{대상금액의 </t>
    </r>
    <phoneticPr fontId="50" type="noConversion"/>
  </si>
  <si>
    <t xml:space="preserve">   100분의 10(코스닥 상장 중견기업의 경우 100분의 15)을 한도로 합니다}을 적습니다.</t>
    <phoneticPr fontId="50" type="noConversion"/>
  </si>
  <si>
    <r>
      <t>4. "</t>
    </r>
    <r>
      <rPr>
        <sz val="10"/>
        <color theme="1"/>
        <rFont val="맑은 고딕"/>
        <family val="3"/>
        <charset val="128"/>
        <scheme val="minor"/>
      </rPr>
      <t>⑯</t>
    </r>
    <r>
      <rPr>
        <sz val="10"/>
        <color theme="1"/>
        <rFont val="맑은 고딕"/>
        <family val="3"/>
        <charset val="129"/>
        <scheme val="minor"/>
      </rPr>
      <t xml:space="preserve"> 기본율"란은 20%(코스닥 상장 중견기업의 경우 25%)를 적습니다.</t>
    </r>
    <phoneticPr fontId="50" type="noConversion"/>
  </si>
  <si>
    <t>■ 조세특례제한법 시행규칙 [별지 제3호서식 부표(1)] &lt;신설 2020. 3.13.&gt;</t>
    <phoneticPr fontId="13" type="noConversion"/>
  </si>
  <si>
    <t>해당연도의 연구·인력개발비 
발생 명세</t>
    <phoneticPr fontId="13" type="noConversion"/>
  </si>
  <si>
    <r>
      <t xml:space="preserve">➏ </t>
    </r>
    <r>
      <rPr>
        <b/>
        <sz val="11"/>
        <color theme="1"/>
        <rFont val="맑은 고딕"/>
        <family val="3"/>
        <charset val="129"/>
        <scheme val="minor"/>
      </rPr>
      <t>연구소 / 전담부서 / 연구개발서비스업자 현황</t>
    </r>
    <phoneticPr fontId="13" type="noConversion"/>
  </si>
  <si>
    <t>[별지 제3호서식 부표(2)] &lt;개정 2020. 3. 13.&gt;</t>
    <phoneticPr fontId="50" type="noConversion"/>
  </si>
  <si>
    <t>연구과제 총괄표</t>
    <phoneticPr fontId="13" type="noConversion"/>
  </si>
  <si>
    <t>① 
연번</t>
    <phoneticPr fontId="50" type="noConversion"/>
  </si>
  <si>
    <t>② 연구과제명</t>
    <phoneticPr fontId="50" type="noConversion"/>
  </si>
  <si>
    <t>③ 신성장·
  원천기술</t>
    <phoneticPr fontId="50" type="noConversion"/>
  </si>
  <si>
    <t>(단위: 원)</t>
    <phoneticPr fontId="50" type="noConversion"/>
  </si>
  <si>
    <t>작 성 방 법</t>
    <phoneticPr fontId="50" type="noConversion"/>
  </si>
  <si>
    <t xml:space="preserve"> ※ 각 과세연도에 「조세특례제한법 시행령」 제9조제11항에 따라 일반연구 및 인력개발비 명세서[별지 제3호서식(1)]를 제출</t>
    <phoneticPr fontId="50" type="noConversion"/>
  </si>
  <si>
    <t xml:space="preserve">    해야 하는 경우 반드시 이 서식을 작성해야 합니다.</t>
    <phoneticPr fontId="50" type="noConversion"/>
  </si>
  <si>
    <t xml:space="preserve"> ※ 연구과제별로 연구개발계획서, 연구개발보고서를 작성하고 보관해야 합니다.</t>
    <phoneticPr fontId="50" type="noConversion"/>
  </si>
  <si>
    <t xml:space="preserve"> ※ 신성장·원천기술에 해당하는 연구과제는 연구노트를 작성하고 보관해야 합니다.</t>
    <phoneticPr fontId="50" type="noConversion"/>
  </si>
  <si>
    <t xml:space="preserve"> ※ 작성한 연구과제는 ①과학적 또는 기술적 진전을 이루기 위한 활동 또는 ②새로운 서비스, 서비스 전달체계의 개발을 위한 </t>
    <phoneticPr fontId="50" type="noConversion"/>
  </si>
  <si>
    <t xml:space="preserve">활동에 해당하여야 합니다. </t>
    <phoneticPr fontId="50" type="noConversion"/>
  </si>
  <si>
    <t xml:space="preserve"> 1. "①연번"란에는 1부터 시작하는 숫자를 순서대로 적습니다.</t>
    <phoneticPr fontId="50" type="noConversion"/>
  </si>
  <si>
    <t xml:space="preserve"> 2. "②연구과제명"란은 기업에서 구분하여 관리하는 연구과제별 명칭을 적습니다. 연구과제의 구분은 기업에 자율적으로 선택</t>
    <phoneticPr fontId="50" type="noConversion"/>
  </si>
  <si>
    <t xml:space="preserve">할 수 있으나, 해당 과제별로 연구개발계획서, 연구개발보고서, 연구노트(신성장·원천기술연구개발비만 해당), 투입 인력 등을 </t>
    <phoneticPr fontId="50" type="noConversion"/>
  </si>
  <si>
    <t>구분할 수 있어야 합니다.</t>
    <phoneticPr fontId="50" type="noConversion"/>
  </si>
  <si>
    <t xml:space="preserve"> 3. "③신성장·원천기술"란에는 신성장·원천기술연구개발비에 해당하는 경우 해당 기술명을 적습니다. 일반 연구 및 인력개발비에 </t>
    <phoneticPr fontId="50" type="noConversion"/>
  </si>
  <si>
    <t>해당하는 연구과제는 동 란을 공란으로 남겨둡니다.</t>
    <phoneticPr fontId="50" type="noConversion"/>
  </si>
  <si>
    <r>
      <t>일반연구 및 인력개발비 명세서</t>
    </r>
    <r>
      <rPr>
        <sz val="10"/>
        <color rgb="FFC00000"/>
        <rFont val="맑은 고딕"/>
        <family val="3"/>
        <charset val="129"/>
        <scheme val="minor"/>
      </rPr>
      <t>(★[별지 제3호의2서식] &lt;개정 2020. 3. 13.&gt;연구개발계획서(자율양식) 제출)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</si>
</sst>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yyyy&quot;년&quot;\ m&quot;월&quot;\ d&quot;일&quot;;@"/>
    <numFmt numFmtId="177" formatCode="yyyy\.mm\.dd\."/>
    <numFmt numFmtId="178" formatCode="yyyy\.mm\.dd"/>
    <numFmt numFmtId="179" formatCode="000000\-0000000"/>
    <numFmt numFmtId="180" formatCode="###\-##\-#####"/>
    <numFmt numFmtId="181" formatCode="0.0%"/>
    <numFmt numFmtId="182" formatCode="####&quot;년&quot;"/>
  </numFmts>
  <fonts count="73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8"/>
      <name val="굴림"/>
      <family val="3"/>
      <charset val="129"/>
    </font>
    <font>
      <sz val="8"/>
      <color indexed="8"/>
      <name val="굴림"/>
      <family val="3"/>
      <charset val="129"/>
    </font>
    <font>
      <sz val="8"/>
      <name val="맑은 고딕"/>
      <family val="3"/>
      <charset val="129"/>
    </font>
    <font>
      <b/>
      <sz val="11"/>
      <color indexed="30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8"/>
      <name val="굴림"/>
      <family val="3"/>
      <charset val="129"/>
    </font>
    <font>
      <b/>
      <sz val="8"/>
      <color indexed="30"/>
      <name val="맑은 고딕"/>
      <family val="3"/>
      <charset val="129"/>
    </font>
    <font>
      <b/>
      <sz val="11"/>
      <color indexed="8"/>
      <name val="굴림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9"/>
      <color indexed="81"/>
      <name val="맑은 고딕"/>
      <family val="3"/>
      <charset val="129"/>
    </font>
    <font>
      <b/>
      <sz val="11"/>
      <color indexed="10"/>
      <name val="맑은 고딕"/>
      <family val="3"/>
      <charset val="129"/>
    </font>
    <font>
      <sz val="8"/>
      <color indexed="10"/>
      <name val="굴림"/>
      <family val="3"/>
      <charset val="129"/>
    </font>
    <font>
      <sz val="8"/>
      <color indexed="60"/>
      <name val="굴림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color theme="1"/>
      <name val="굴림"/>
      <family val="3"/>
      <charset val="129"/>
    </font>
    <font>
      <b/>
      <sz val="16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7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sz val="7"/>
      <color rgb="FF5F9EA0"/>
      <name val="맑은 고딕"/>
      <family val="3"/>
      <charset val="129"/>
      <scheme val="minor"/>
    </font>
    <font>
      <b/>
      <sz val="7"/>
      <color rgb="FF5F9EA0"/>
      <name val="굴림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color theme="3"/>
      <name val="맑은 고딕"/>
      <family val="3"/>
      <charset val="129"/>
      <scheme val="minor"/>
    </font>
    <font>
      <sz val="11"/>
      <color rgb="FF7030A0"/>
      <name val="맑은 고딕"/>
      <family val="3"/>
      <charset val="129"/>
      <scheme val="minor"/>
    </font>
    <font>
      <b/>
      <sz val="11"/>
      <color rgb="FF7030A0"/>
      <name val="맑은 고딕"/>
      <family val="3"/>
      <charset val="129"/>
      <scheme val="minor"/>
    </font>
    <font>
      <sz val="16"/>
      <color rgb="FFC00000"/>
      <name val="맑은 고딕"/>
      <family val="3"/>
      <charset val="129"/>
      <scheme val="minor"/>
    </font>
    <font>
      <u/>
      <sz val="16"/>
      <color theme="10"/>
      <name val="맑은 고딕"/>
      <family val="3"/>
      <charset val="129"/>
    </font>
    <font>
      <sz val="10"/>
      <color rgb="FFFF0000"/>
      <name val="굴림"/>
      <family val="3"/>
      <charset val="129"/>
    </font>
    <font>
      <b/>
      <sz val="5"/>
      <color rgb="FFFF0000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8"/>
      <color rgb="FFFF0000"/>
      <name val="굴림"/>
      <family val="3"/>
      <charset val="129"/>
    </font>
    <font>
      <sz val="7"/>
      <color rgb="FF5F9EA0"/>
      <name val="굴림"/>
      <family val="3"/>
      <charset val="129"/>
    </font>
    <font>
      <b/>
      <sz val="11"/>
      <color theme="5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4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theme="3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theme="3"/>
      <name val="굴림"/>
      <family val="3"/>
      <charset val="129"/>
    </font>
    <font>
      <b/>
      <sz val="12"/>
      <color theme="3"/>
      <name val="맑은 고딕"/>
      <family val="3"/>
      <charset val="129"/>
      <scheme val="minor"/>
    </font>
    <font>
      <sz val="10"/>
      <color rgb="FFC00000"/>
      <name val="맑은 고딕"/>
      <family val="3"/>
      <charset val="129"/>
      <scheme val="minor"/>
    </font>
    <font>
      <b/>
      <sz val="10"/>
      <color rgb="FFC00000"/>
      <name val="맑은 고딕"/>
      <family val="3"/>
      <charset val="129"/>
      <scheme val="minor"/>
    </font>
    <font>
      <sz val="10"/>
      <color rgb="FF002060"/>
      <name val="맑은 고딕"/>
      <family val="3"/>
      <charset val="129"/>
      <scheme val="minor"/>
    </font>
    <font>
      <b/>
      <sz val="10"/>
      <color rgb="FF002060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sz val="11"/>
      <color rgb="FF002060"/>
      <name val="맑은 고딕"/>
      <family val="3"/>
      <charset val="129"/>
      <scheme val="minor"/>
    </font>
    <font>
      <b/>
      <sz val="12"/>
      <color rgb="FF002060"/>
      <name val="맑은 고딕"/>
      <family val="3"/>
      <charset val="129"/>
      <scheme val="minor"/>
    </font>
    <font>
      <b/>
      <sz val="10"/>
      <color rgb="FF7030A0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  <font>
      <sz val="10"/>
      <color rgb="FF7030A0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rgb="FF7030A0"/>
      <name val="맑은 고딕"/>
      <family val="3"/>
      <charset val="129"/>
      <scheme val="minor"/>
    </font>
    <font>
      <b/>
      <u/>
      <sz val="11"/>
      <color rgb="FFFF0000"/>
      <name val="맑은 고딕"/>
      <family val="3"/>
      <charset val="129"/>
    </font>
    <font>
      <b/>
      <sz val="16"/>
      <color theme="3" tint="-0.249977111117893"/>
      <name val="맑은 고딕"/>
      <family val="3"/>
      <charset val="129"/>
      <scheme val="minor"/>
    </font>
    <font>
      <b/>
      <sz val="20"/>
      <color theme="3" tint="-0.249977111117893"/>
      <name val="맑은 고딕"/>
      <family val="3"/>
      <charset val="129"/>
      <scheme val="minor"/>
    </font>
    <font>
      <sz val="10"/>
      <color theme="1"/>
      <name val="맑은 고딕"/>
      <family val="3"/>
      <charset val="128"/>
      <scheme val="minor"/>
    </font>
    <font>
      <b/>
      <sz val="14"/>
      <color theme="3" tint="-0.249977111117893"/>
      <name val="맑은 고딕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rgb="FFFF0000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ck">
        <color rgb="FFC00000"/>
      </left>
      <right style="hair">
        <color indexed="64"/>
      </right>
      <top style="thick">
        <color rgb="FFC00000"/>
      </top>
      <bottom style="thick">
        <color rgb="FFC00000"/>
      </bottom>
      <diagonal/>
    </border>
    <border>
      <left style="hair">
        <color indexed="64"/>
      </left>
      <right style="thin">
        <color indexed="64"/>
      </right>
      <top style="thick">
        <color rgb="FFC00000"/>
      </top>
      <bottom style="thick">
        <color rgb="FFC00000"/>
      </bottom>
      <diagonal/>
    </border>
    <border>
      <left/>
      <right style="hair">
        <color indexed="64"/>
      </right>
      <top style="thick">
        <color rgb="FFC00000"/>
      </top>
      <bottom style="thick">
        <color rgb="FFC00000"/>
      </bottom>
      <diagonal/>
    </border>
    <border>
      <left style="hair">
        <color indexed="64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rgb="FFFF0000"/>
      </left>
      <right style="hair">
        <color indexed="64"/>
      </right>
      <top style="thick">
        <color rgb="FFFF0000"/>
      </top>
      <bottom style="thick">
        <color rgb="FFFF0000"/>
      </bottom>
      <diagonal/>
    </border>
    <border>
      <left style="hair">
        <color indexed="64"/>
      </left>
      <right style="hair">
        <color indexed="64"/>
      </right>
      <top style="thick">
        <color rgb="FFFF0000"/>
      </top>
      <bottom style="thick">
        <color rgb="FFFF0000"/>
      </bottom>
      <diagonal/>
    </border>
    <border>
      <left style="hair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hair">
        <color rgb="FFFF0000"/>
      </left>
      <right style="hair">
        <color indexed="64"/>
      </right>
      <top style="hair">
        <color rgb="FFFF0000"/>
      </top>
      <bottom style="hair">
        <color rgb="FFFF0000"/>
      </bottom>
      <diagonal/>
    </border>
    <border>
      <left style="hair">
        <color indexed="64"/>
      </left>
      <right style="hair">
        <color indexed="64"/>
      </right>
      <top style="hair">
        <color rgb="FFFF0000"/>
      </top>
      <bottom style="hair">
        <color rgb="FFFF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rgb="FFFF0000"/>
      </top>
      <bottom style="hair">
        <color indexed="64"/>
      </bottom>
      <diagonal/>
    </border>
    <border>
      <left style="hair">
        <color theme="1"/>
      </left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rgb="FFFF0000"/>
      </bottom>
      <diagonal/>
    </border>
    <border>
      <left style="hair">
        <color theme="1"/>
      </left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hair">
        <color indexed="64"/>
      </top>
      <bottom style="medium">
        <color rgb="FFFF0000"/>
      </bottom>
      <diagonal/>
    </border>
    <border>
      <left/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medium">
        <color rgb="FFFF0000"/>
      </left>
      <right/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 style="hair">
        <color indexed="64"/>
      </bottom>
      <diagonal/>
    </border>
    <border>
      <left/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medium">
        <color rgb="FFC00000"/>
      </left>
      <right style="hair">
        <color indexed="64"/>
      </right>
      <top style="medium">
        <color rgb="FFC0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C00000"/>
      </top>
      <bottom style="hair">
        <color indexed="64"/>
      </bottom>
      <diagonal/>
    </border>
    <border>
      <left style="hair">
        <color indexed="64"/>
      </left>
      <right style="medium">
        <color rgb="FFC00000"/>
      </right>
      <top style="medium">
        <color rgb="FFC00000"/>
      </top>
      <bottom style="hair">
        <color indexed="64"/>
      </bottom>
      <diagonal/>
    </border>
    <border>
      <left style="medium">
        <color rgb="FFC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C00000"/>
      </right>
      <top style="hair">
        <color indexed="64"/>
      </top>
      <bottom style="hair">
        <color indexed="64"/>
      </bottom>
      <diagonal/>
    </border>
    <border>
      <left style="medium">
        <color rgb="FFC00000"/>
      </left>
      <right style="hair">
        <color indexed="64"/>
      </right>
      <top style="hair">
        <color indexed="64"/>
      </top>
      <bottom style="medium">
        <color rgb="FFC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C00000"/>
      </bottom>
      <diagonal/>
    </border>
    <border>
      <left style="hair">
        <color indexed="64"/>
      </left>
      <right style="medium">
        <color rgb="FFC00000"/>
      </right>
      <top style="hair">
        <color indexed="64"/>
      </top>
      <bottom style="medium">
        <color rgb="FFC00000"/>
      </bottom>
      <diagonal/>
    </border>
  </borders>
  <cellStyleXfs count="4">
    <xf numFmtId="0" fontId="0" fillId="0" borderId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</cellStyleXfs>
  <cellXfs count="6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0" xfId="3" applyAlignment="1" applyProtection="1">
      <alignment vertical="center"/>
    </xf>
    <xf numFmtId="0" fontId="5" fillId="0" borderId="0" xfId="0" applyFont="1">
      <alignment vertical="center"/>
    </xf>
    <xf numFmtId="0" fontId="25" fillId="0" borderId="0" xfId="0" applyFont="1">
      <alignment vertical="center"/>
    </xf>
    <xf numFmtId="0" fontId="0" fillId="0" borderId="0" xfId="0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8" fillId="0" borderId="2" xfId="0" applyFont="1" applyBorder="1">
      <alignment vertical="center"/>
    </xf>
    <xf numFmtId="0" fontId="28" fillId="0" borderId="3" xfId="0" applyFont="1" applyBorder="1">
      <alignment vertical="center"/>
    </xf>
    <xf numFmtId="0" fontId="28" fillId="0" borderId="4" xfId="0" applyFont="1" applyBorder="1">
      <alignment vertical="center"/>
    </xf>
    <xf numFmtId="0" fontId="28" fillId="0" borderId="5" xfId="0" applyFont="1" applyBorder="1">
      <alignment vertical="center"/>
    </xf>
    <xf numFmtId="0" fontId="28" fillId="0" borderId="0" xfId="0" applyFont="1" applyBorder="1">
      <alignment vertical="center"/>
    </xf>
    <xf numFmtId="0" fontId="28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28" fillId="0" borderId="8" xfId="0" applyFont="1" applyBorder="1">
      <alignment vertical="center"/>
    </xf>
    <xf numFmtId="0" fontId="28" fillId="0" borderId="9" xfId="0" applyFont="1" applyBorder="1">
      <alignment vertical="center"/>
    </xf>
    <xf numFmtId="0" fontId="29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center" wrapText="1" indent="1"/>
    </xf>
    <xf numFmtId="0" fontId="26" fillId="0" borderId="0" xfId="0" applyFont="1" applyAlignment="1">
      <alignment horizontal="right" vertical="center" wrapText="1" indent="1"/>
    </xf>
    <xf numFmtId="0" fontId="26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3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horizontal="left" vertical="center" wrapText="1" indent="1"/>
    </xf>
    <xf numFmtId="0" fontId="33" fillId="0" borderId="0" xfId="0" applyFont="1" applyAlignment="1">
      <alignment horizontal="left" vertical="center" wrapText="1" indent="1"/>
    </xf>
    <xf numFmtId="0" fontId="23" fillId="0" borderId="0" xfId="3" applyAlignment="1" applyProtection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41" fontId="19" fillId="0" borderId="1" xfId="2" applyFont="1" applyBorder="1">
      <alignment vertical="center"/>
    </xf>
    <xf numFmtId="41" fontId="19" fillId="0" borderId="11" xfId="2" applyFont="1" applyBorder="1">
      <alignment vertical="center"/>
    </xf>
    <xf numFmtId="41" fontId="19" fillId="3" borderId="1" xfId="2" applyFont="1" applyFill="1" applyBorder="1">
      <alignment vertical="center"/>
    </xf>
    <xf numFmtId="41" fontId="19" fillId="0" borderId="11" xfId="2" applyFont="1" applyBorder="1" applyAlignment="1">
      <alignment vertical="center" shrinkToFit="1"/>
    </xf>
    <xf numFmtId="41" fontId="19" fillId="0" borderId="12" xfId="2" applyFont="1" applyBorder="1" applyAlignment="1">
      <alignment vertical="center" shrinkToFit="1"/>
    </xf>
    <xf numFmtId="41" fontId="19" fillId="0" borderId="10" xfId="2" applyFont="1" applyBorder="1" applyAlignment="1">
      <alignment vertical="center" shrinkToFit="1"/>
    </xf>
    <xf numFmtId="41" fontId="19" fillId="0" borderId="13" xfId="2" applyFont="1" applyBorder="1" applyAlignment="1">
      <alignment vertical="center" shrinkToFit="1"/>
    </xf>
    <xf numFmtId="41" fontId="19" fillId="3" borderId="12" xfId="2" applyFont="1" applyFill="1" applyBorder="1" applyAlignment="1">
      <alignment vertical="center" shrinkToFit="1"/>
    </xf>
    <xf numFmtId="41" fontId="19" fillId="3" borderId="13" xfId="2" applyFont="1" applyFill="1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34" fillId="0" borderId="0" xfId="0" applyFont="1">
      <alignment vertical="center"/>
    </xf>
    <xf numFmtId="41" fontId="19" fillId="3" borderId="15" xfId="2" applyFont="1" applyFill="1" applyBorder="1" applyAlignment="1">
      <alignment vertical="center" shrinkToFit="1"/>
    </xf>
    <xf numFmtId="41" fontId="19" fillId="3" borderId="16" xfId="2" applyFont="1" applyFill="1" applyBorder="1" applyAlignment="1">
      <alignment vertical="center" shrinkToFit="1"/>
    </xf>
    <xf numFmtId="41" fontId="19" fillId="3" borderId="17" xfId="2" applyFont="1" applyFill="1" applyBorder="1" applyAlignment="1">
      <alignment vertical="center" shrinkToFit="1"/>
    </xf>
    <xf numFmtId="41" fontId="19" fillId="3" borderId="18" xfId="2" applyFont="1" applyFill="1" applyBorder="1" applyAlignment="1">
      <alignment vertical="center" shrinkToFit="1"/>
    </xf>
    <xf numFmtId="41" fontId="19" fillId="3" borderId="19" xfId="2" applyFont="1" applyFill="1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41" fontId="19" fillId="0" borderId="23" xfId="2" applyFont="1" applyBorder="1" applyAlignment="1">
      <alignment vertical="center" shrinkToFit="1"/>
    </xf>
    <xf numFmtId="41" fontId="19" fillId="0" borderId="24" xfId="2" applyFont="1" applyBorder="1" applyAlignment="1">
      <alignment vertical="center" shrinkToFit="1"/>
    </xf>
    <xf numFmtId="41" fontId="19" fillId="0" borderId="9" xfId="2" applyFont="1" applyBorder="1" applyAlignment="1">
      <alignment vertical="center" shrinkToFit="1"/>
    </xf>
    <xf numFmtId="41" fontId="19" fillId="0" borderId="7" xfId="2" applyFont="1" applyBorder="1" applyAlignment="1">
      <alignment vertical="center" shrinkToFi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0" fillId="0" borderId="0" xfId="0" applyFont="1">
      <alignment vertical="center"/>
    </xf>
    <xf numFmtId="0" fontId="35" fillId="0" borderId="0" xfId="0" applyFont="1">
      <alignment vertical="center"/>
    </xf>
    <xf numFmtId="0" fontId="0" fillId="0" borderId="42" xfId="0" applyBorder="1">
      <alignment vertical="center"/>
    </xf>
    <xf numFmtId="0" fontId="0" fillId="0" borderId="31" xfId="0" applyBorder="1">
      <alignment vertical="center"/>
    </xf>
    <xf numFmtId="0" fontId="34" fillId="0" borderId="0" xfId="0" applyFont="1" applyAlignment="1">
      <alignment horizontal="right" vertical="center"/>
    </xf>
    <xf numFmtId="0" fontId="46" fillId="0" borderId="0" xfId="0" applyFont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21" fillId="0" borderId="0" xfId="0" applyFont="1">
      <alignment vertical="center"/>
    </xf>
    <xf numFmtId="0" fontId="47" fillId="0" borderId="0" xfId="0" applyFont="1">
      <alignment vertical="center"/>
    </xf>
    <xf numFmtId="0" fontId="45" fillId="0" borderId="0" xfId="0" applyFont="1">
      <alignment vertical="center"/>
    </xf>
    <xf numFmtId="178" fontId="0" fillId="0" borderId="59" xfId="0" applyNumberFormat="1" applyBorder="1" applyAlignment="1">
      <alignment vertical="center" shrinkToFit="1"/>
    </xf>
    <xf numFmtId="178" fontId="0" fillId="0" borderId="35" xfId="0" applyNumberFormat="1" applyBorder="1" applyAlignment="1">
      <alignment vertical="center" shrinkToFit="1"/>
    </xf>
    <xf numFmtId="178" fontId="0" fillId="0" borderId="60" xfId="0" applyNumberFormat="1" applyBorder="1" applyAlignment="1">
      <alignment vertical="center" shrinkToFit="1"/>
    </xf>
    <xf numFmtId="0" fontId="21" fillId="0" borderId="25" xfId="0" applyFont="1" applyBorder="1" applyAlignment="1">
      <alignment vertical="center"/>
    </xf>
    <xf numFmtId="0" fontId="46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34" fillId="0" borderId="14" xfId="0" applyFont="1" applyBorder="1" applyAlignment="1">
      <alignment vertical="center"/>
    </xf>
    <xf numFmtId="0" fontId="34" fillId="0" borderId="11" xfId="0" applyFont="1" applyBorder="1" applyAlignment="1">
      <alignment vertical="center"/>
    </xf>
    <xf numFmtId="0" fontId="34" fillId="0" borderId="0" xfId="0" applyFont="1" applyBorder="1">
      <alignment vertical="center"/>
    </xf>
    <xf numFmtId="0" fontId="34" fillId="0" borderId="8" xfId="0" applyFont="1" applyBorder="1">
      <alignment vertical="center"/>
    </xf>
    <xf numFmtId="0" fontId="34" fillId="0" borderId="31" xfId="0" applyFont="1" applyBorder="1">
      <alignment vertical="center"/>
    </xf>
    <xf numFmtId="0" fontId="34" fillId="0" borderId="20" xfId="0" applyFont="1" applyBorder="1">
      <alignment vertical="center"/>
    </xf>
    <xf numFmtId="0" fontId="34" fillId="0" borderId="3" xfId="0" applyFont="1" applyBorder="1">
      <alignment vertical="center"/>
    </xf>
    <xf numFmtId="0" fontId="34" fillId="0" borderId="42" xfId="0" applyFont="1" applyBorder="1">
      <alignment vertical="center"/>
    </xf>
    <xf numFmtId="0" fontId="34" fillId="0" borderId="31" xfId="0" applyFont="1" applyBorder="1" applyAlignment="1">
      <alignment horizontal="right" vertical="center"/>
    </xf>
    <xf numFmtId="0" fontId="49" fillId="0" borderId="0" xfId="0" applyFont="1">
      <alignment vertical="center"/>
    </xf>
    <xf numFmtId="0" fontId="34" fillId="0" borderId="0" xfId="0" applyFont="1" applyAlignment="1">
      <alignment horizontal="centerContinuous" vertical="center"/>
    </xf>
    <xf numFmtId="0" fontId="34" fillId="0" borderId="0" xfId="0" applyFont="1" applyBorder="1" applyAlignment="1">
      <alignment horizontal="centerContinuous" vertical="center"/>
    </xf>
    <xf numFmtId="0" fontId="47" fillId="0" borderId="8" xfId="0" applyFont="1" applyBorder="1">
      <alignment vertical="center"/>
    </xf>
    <xf numFmtId="0" fontId="34" fillId="0" borderId="1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horizontal="right" vertical="center"/>
    </xf>
    <xf numFmtId="0" fontId="0" fillId="0" borderId="20" xfId="0" applyBorder="1">
      <alignment vertical="center"/>
    </xf>
    <xf numFmtId="0" fontId="0" fillId="0" borderId="42" xfId="0" quotePrefix="1" applyBorder="1">
      <alignment vertical="center"/>
    </xf>
    <xf numFmtId="0" fontId="46" fillId="0" borderId="42" xfId="0" applyFont="1" applyBorder="1">
      <alignment vertical="center"/>
    </xf>
    <xf numFmtId="0" fontId="0" fillId="0" borderId="0" xfId="0" quotePrefix="1" applyBorder="1">
      <alignment vertical="center"/>
    </xf>
    <xf numFmtId="0" fontId="46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8" xfId="0" quotePrefix="1" applyBorder="1">
      <alignment vertical="center"/>
    </xf>
    <xf numFmtId="0" fontId="46" fillId="0" borderId="8" xfId="0" applyFont="1" applyBorder="1">
      <alignment vertical="center"/>
    </xf>
    <xf numFmtId="0" fontId="0" fillId="0" borderId="8" xfId="0" applyBorder="1">
      <alignment vertical="center"/>
    </xf>
    <xf numFmtId="0" fontId="0" fillId="0" borderId="27" xfId="0" applyBorder="1" applyAlignment="1">
      <alignment vertical="center"/>
    </xf>
    <xf numFmtId="0" fontId="0" fillId="0" borderId="17" xfId="0" applyBorder="1">
      <alignment vertical="center"/>
    </xf>
    <xf numFmtId="0" fontId="0" fillId="0" borderId="33" xfId="0" applyBorder="1">
      <alignment vertical="center"/>
    </xf>
    <xf numFmtId="0" fontId="0" fillId="0" borderId="36" xfId="0" applyBorder="1">
      <alignment vertical="center"/>
    </xf>
    <xf numFmtId="0" fontId="0" fillId="0" borderId="0" xfId="0" applyAlignment="1">
      <alignment horizontal="centerContinuous" vertical="center"/>
    </xf>
    <xf numFmtId="0" fontId="22" fillId="0" borderId="42" xfId="0" applyFont="1" applyBorder="1">
      <alignment vertical="center"/>
    </xf>
    <xf numFmtId="0" fontId="22" fillId="0" borderId="0" xfId="0" applyFont="1">
      <alignment vertical="center"/>
    </xf>
    <xf numFmtId="0" fontId="22" fillId="0" borderId="20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4" fillId="0" borderId="0" xfId="0" applyFont="1">
      <alignment vertical="center"/>
    </xf>
    <xf numFmtId="0" fontId="34" fillId="0" borderId="7" xfId="0" applyFont="1" applyBorder="1" applyAlignment="1">
      <alignment vertical="center"/>
    </xf>
    <xf numFmtId="0" fontId="34" fillId="0" borderId="8" xfId="0" applyFont="1" applyBorder="1" applyAlignment="1">
      <alignment vertical="center"/>
    </xf>
    <xf numFmtId="0" fontId="55" fillId="0" borderId="0" xfId="0" applyFont="1">
      <alignment vertical="center"/>
    </xf>
    <xf numFmtId="0" fontId="59" fillId="0" borderId="8" xfId="0" applyFont="1" applyBorder="1" applyAlignment="1">
      <alignment vertical="center" shrinkToFit="1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41" fontId="19" fillId="0" borderId="86" xfId="2" applyFont="1" applyBorder="1" applyAlignment="1">
      <alignment vertical="center" shrinkToFit="1"/>
    </xf>
    <xf numFmtId="41" fontId="19" fillId="0" borderId="87" xfId="2" applyFont="1" applyBorder="1" applyAlignment="1">
      <alignment vertical="center" shrinkToFit="1"/>
    </xf>
    <xf numFmtId="41" fontId="19" fillId="0" borderId="88" xfId="2" applyFont="1" applyBorder="1" applyAlignment="1">
      <alignment vertical="center" shrinkToFit="1"/>
    </xf>
    <xf numFmtId="41" fontId="19" fillId="0" borderId="89" xfId="2" applyFont="1" applyBorder="1" applyAlignment="1">
      <alignment vertical="center" shrinkToFit="1"/>
    </xf>
    <xf numFmtId="0" fontId="61" fillId="0" borderId="0" xfId="0" applyFont="1" applyAlignment="1">
      <alignment horizontal="right" vertical="center"/>
    </xf>
    <xf numFmtId="178" fontId="0" fillId="0" borderId="58" xfId="0" applyNumberFormat="1" applyBorder="1" applyAlignment="1">
      <alignment vertical="center" shrinkToFit="1"/>
    </xf>
    <xf numFmtId="178" fontId="60" fillId="0" borderId="97" xfId="0" applyNumberFormat="1" applyFont="1" applyBorder="1" applyAlignment="1">
      <alignment vertical="center" shrinkToFit="1"/>
    </xf>
    <xf numFmtId="178" fontId="0" fillId="0" borderId="98" xfId="0" applyNumberFormat="1" applyBorder="1" applyAlignment="1">
      <alignment vertical="center" shrinkToFit="1"/>
    </xf>
    <xf numFmtId="0" fontId="0" fillId="2" borderId="11" xfId="0" applyFill="1" applyBorder="1" applyAlignment="1">
      <alignment horizontal="center" vertical="center" shrinkToFit="1"/>
    </xf>
    <xf numFmtId="0" fontId="23" fillId="0" borderId="0" xfId="3" applyAlignment="1" applyProtection="1">
      <alignment horizontal="left" vertical="center" shrinkToFit="1"/>
    </xf>
    <xf numFmtId="0" fontId="65" fillId="0" borderId="0" xfId="0" applyFont="1">
      <alignment vertical="center"/>
    </xf>
    <xf numFmtId="0" fontId="51" fillId="0" borderId="0" xfId="0" applyFont="1">
      <alignment vertical="center"/>
    </xf>
    <xf numFmtId="0" fontId="34" fillId="2" borderId="77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46" xfId="0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48" xfId="0" applyBorder="1">
      <alignment vertical="center"/>
    </xf>
    <xf numFmtId="0" fontId="0" fillId="0" borderId="52" xfId="0" applyBorder="1">
      <alignment vertical="center"/>
    </xf>
    <xf numFmtId="0" fontId="0" fillId="0" borderId="0" xfId="0" quotePrefix="1" applyBorder="1" applyAlignment="1">
      <alignment horizontal="center" vertical="center"/>
    </xf>
    <xf numFmtId="0" fontId="0" fillId="0" borderId="46" xfId="0" quotePrefix="1" applyBorder="1">
      <alignment vertical="center"/>
    </xf>
    <xf numFmtId="0" fontId="0" fillId="0" borderId="117" xfId="0" applyBorder="1">
      <alignment vertical="center"/>
    </xf>
    <xf numFmtId="0" fontId="0" fillId="0" borderId="118" xfId="0" applyBorder="1">
      <alignment vertical="center"/>
    </xf>
    <xf numFmtId="0" fontId="0" fillId="0" borderId="119" xfId="0" applyBorder="1">
      <alignment vertical="center"/>
    </xf>
    <xf numFmtId="0" fontId="20" fillId="0" borderId="8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34" fillId="2" borderId="77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shrinkToFit="1"/>
    </xf>
    <xf numFmtId="179" fontId="36" fillId="0" borderId="1" xfId="0" applyNumberFormat="1" applyFont="1" applyBorder="1" applyAlignment="1">
      <alignment horizontal="center" vertical="center" shrinkToFit="1"/>
    </xf>
    <xf numFmtId="0" fontId="0" fillId="0" borderId="55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179" fontId="36" fillId="0" borderId="103" xfId="0" applyNumberFormat="1" applyFont="1" applyBorder="1" applyAlignment="1">
      <alignment horizontal="center" vertical="center" shrinkToFit="1"/>
    </xf>
    <xf numFmtId="179" fontId="36" fillId="0" borderId="101" xfId="0" applyNumberFormat="1" applyFont="1" applyBorder="1" applyAlignment="1">
      <alignment horizontal="center" vertical="center" shrinkToFit="1"/>
    </xf>
    <xf numFmtId="179" fontId="36" fillId="0" borderId="105" xfId="0" applyNumberFormat="1" applyFont="1" applyBorder="1" applyAlignment="1">
      <alignment horizontal="center" vertical="center" shrinkToFit="1"/>
    </xf>
    <xf numFmtId="179" fontId="36" fillId="0" borderId="55" xfId="0" applyNumberFormat="1" applyFont="1" applyBorder="1" applyAlignment="1">
      <alignment horizontal="center" vertical="center" shrinkToFit="1"/>
    </xf>
    <xf numFmtId="0" fontId="34" fillId="0" borderId="0" xfId="0" applyFont="1" applyBorder="1" applyAlignment="1">
      <alignment horizontal="center" vertical="center"/>
    </xf>
    <xf numFmtId="41" fontId="60" fillId="3" borderId="9" xfId="2" applyFont="1" applyFill="1" applyBorder="1" applyAlignment="1">
      <alignment vertical="center" shrinkToFit="1"/>
    </xf>
    <xf numFmtId="41" fontId="60" fillId="3" borderId="7" xfId="2" applyFont="1" applyFill="1" applyBorder="1" applyAlignment="1">
      <alignment vertical="center" shrinkToFit="1"/>
    </xf>
    <xf numFmtId="0" fontId="0" fillId="0" borderId="46" xfId="0" quotePrefix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34" fillId="2" borderId="106" xfId="0" applyFont="1" applyFill="1" applyBorder="1" applyAlignment="1">
      <alignment horizontal="center" vertical="center" shrinkToFit="1"/>
    </xf>
    <xf numFmtId="41" fontId="64" fillId="0" borderId="114" xfId="2" applyFont="1" applyBorder="1" applyAlignment="1">
      <alignment horizontal="center" vertical="center" shrinkToFit="1"/>
    </xf>
    <xf numFmtId="0" fontId="23" fillId="0" borderId="0" xfId="3" applyAlignment="1" applyProtection="1">
      <alignment horizontal="left" vertical="center" shrinkToFit="1"/>
    </xf>
    <xf numFmtId="0" fontId="0" fillId="2" borderId="106" xfId="0" applyFill="1" applyBorder="1" applyAlignment="1">
      <alignment horizontal="center" vertical="center" shrinkToFit="1"/>
    </xf>
    <xf numFmtId="41" fontId="64" fillId="3" borderId="113" xfId="2" applyFont="1" applyFill="1" applyBorder="1" applyAlignment="1">
      <alignment horizontal="center" vertical="center" shrinkToFit="1"/>
    </xf>
    <xf numFmtId="41" fontId="64" fillId="3" borderId="114" xfId="2" applyFont="1" applyFill="1" applyBorder="1" applyAlignment="1">
      <alignment horizontal="center" vertical="center" shrinkToFit="1"/>
    </xf>
    <xf numFmtId="0" fontId="34" fillId="2" borderId="114" xfId="0" applyFont="1" applyFill="1" applyBorder="1" applyAlignment="1">
      <alignment horizontal="center" vertical="center" shrinkToFit="1"/>
    </xf>
    <xf numFmtId="41" fontId="64" fillId="0" borderId="115" xfId="2" applyFont="1" applyBorder="1" applyAlignment="1">
      <alignment horizontal="center" vertical="center" shrinkToFit="1"/>
    </xf>
    <xf numFmtId="41" fontId="64" fillId="11" borderId="30" xfId="2" applyFont="1" applyFill="1" applyBorder="1" applyAlignment="1">
      <alignment horizontal="center" vertical="center" shrinkToFit="1"/>
    </xf>
    <xf numFmtId="41" fontId="64" fillId="11" borderId="28" xfId="2" applyFont="1" applyFill="1" applyBorder="1" applyAlignment="1">
      <alignment horizontal="center" vertical="center" shrinkToFit="1"/>
    </xf>
    <xf numFmtId="0" fontId="64" fillId="0" borderId="108" xfId="0" applyFont="1" applyFill="1" applyBorder="1" applyAlignment="1">
      <alignment horizontal="center" vertical="center" shrinkToFit="1"/>
    </xf>
    <xf numFmtId="0" fontId="64" fillId="0" borderId="109" xfId="0" applyFont="1" applyFill="1" applyBorder="1" applyAlignment="1">
      <alignment horizontal="center" vertical="center" shrinkToFit="1"/>
    </xf>
    <xf numFmtId="0" fontId="34" fillId="2" borderId="20" xfId="0" applyFont="1" applyFill="1" applyBorder="1" applyAlignment="1">
      <alignment horizontal="center" vertical="center" shrinkToFit="1"/>
    </xf>
    <xf numFmtId="0" fontId="34" fillId="2" borderId="30" xfId="0" applyFont="1" applyFill="1" applyBorder="1" applyAlignment="1">
      <alignment horizontal="center" vertical="center" shrinkToFit="1"/>
    </xf>
    <xf numFmtId="0" fontId="34" fillId="2" borderId="77" xfId="0" applyFont="1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 shrinkToFit="1"/>
    </xf>
    <xf numFmtId="0" fontId="46" fillId="2" borderId="77" xfId="0" applyFont="1" applyFill="1" applyBorder="1" applyAlignment="1">
      <alignment horizontal="center" vertical="center"/>
    </xf>
    <xf numFmtId="0" fontId="66" fillId="2" borderId="77" xfId="0" applyFont="1" applyFill="1" applyBorder="1" applyAlignment="1">
      <alignment horizontal="center" vertical="center"/>
    </xf>
    <xf numFmtId="0" fontId="64" fillId="0" borderId="107" xfId="0" applyFont="1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2" borderId="116" xfId="0" applyFill="1" applyBorder="1" applyAlignment="1">
      <alignment horizontal="center" vertical="center" shrinkToFit="1"/>
    </xf>
    <xf numFmtId="0" fontId="0" fillId="0" borderId="116" xfId="0" applyBorder="1" applyAlignment="1">
      <alignment horizontal="center" vertical="center"/>
    </xf>
    <xf numFmtId="0" fontId="0" fillId="2" borderId="30" xfId="0" applyFill="1" applyBorder="1" applyAlignment="1">
      <alignment horizontal="center" vertical="center" shrinkToFit="1"/>
    </xf>
    <xf numFmtId="0" fontId="46" fillId="2" borderId="1" xfId="0" applyFont="1" applyFill="1" applyBorder="1" applyAlignment="1">
      <alignment horizontal="center" vertical="center"/>
    </xf>
    <xf numFmtId="0" fontId="64" fillId="0" borderId="125" xfId="0" applyFont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shrinkToFit="1"/>
    </xf>
    <xf numFmtId="177" fontId="36" fillId="0" borderId="79" xfId="0" applyNumberFormat="1" applyFont="1" applyBorder="1" applyAlignment="1">
      <alignment horizontal="center" vertical="center" shrinkToFit="1"/>
    </xf>
    <xf numFmtId="177" fontId="36" fillId="0" borderId="1" xfId="0" applyNumberFormat="1" applyFont="1" applyBorder="1" applyAlignment="1">
      <alignment horizontal="center" vertical="center" shrinkToFit="1"/>
    </xf>
    <xf numFmtId="41" fontId="36" fillId="0" borderId="1" xfId="2" applyFont="1" applyBorder="1" applyAlignment="1">
      <alignment horizontal="center" vertical="center" shrinkToFit="1"/>
    </xf>
    <xf numFmtId="41" fontId="36" fillId="0" borderId="79" xfId="2" applyFont="1" applyBorder="1" applyAlignment="1">
      <alignment horizontal="center" vertical="center" shrinkToFit="1"/>
    </xf>
    <xf numFmtId="9" fontId="67" fillId="0" borderId="102" xfId="1" applyFont="1" applyBorder="1" applyAlignment="1">
      <alignment horizontal="center" vertical="center" shrinkToFit="1"/>
    </xf>
    <xf numFmtId="9" fontId="67" fillId="0" borderId="127" xfId="1" applyFont="1" applyBorder="1" applyAlignment="1">
      <alignment horizontal="center" vertical="center" shrinkToFit="1"/>
    </xf>
    <xf numFmtId="9" fontId="67" fillId="0" borderId="11" xfId="1" applyFont="1" applyBorder="1" applyAlignment="1">
      <alignment horizontal="center" vertical="center" shrinkToFit="1"/>
    </xf>
    <xf numFmtId="9" fontId="67" fillId="0" borderId="10" xfId="1" applyFont="1" applyBorder="1" applyAlignment="1">
      <alignment horizontal="center" vertical="center" shrinkToFit="1"/>
    </xf>
    <xf numFmtId="9" fontId="36" fillId="0" borderId="1" xfId="1" applyFont="1" applyBorder="1" applyAlignment="1">
      <alignment horizontal="center" vertical="center" shrinkToFit="1"/>
    </xf>
    <xf numFmtId="177" fontId="36" fillId="0" borderId="102" xfId="0" applyNumberFormat="1" applyFont="1" applyBorder="1" applyAlignment="1">
      <alignment horizontal="center" vertical="center" shrinkToFit="1"/>
    </xf>
    <xf numFmtId="177" fontId="36" fillId="0" borderId="127" xfId="0" applyNumberFormat="1" applyFont="1" applyBorder="1" applyAlignment="1">
      <alignment horizontal="center" vertical="center" shrinkToFit="1"/>
    </xf>
    <xf numFmtId="181" fontId="67" fillId="0" borderId="11" xfId="1" applyNumberFormat="1" applyFont="1" applyBorder="1" applyAlignment="1">
      <alignment horizontal="center" vertical="center" shrinkToFit="1"/>
    </xf>
    <xf numFmtId="181" fontId="67" fillId="0" borderId="10" xfId="1" applyNumberFormat="1" applyFont="1" applyBorder="1" applyAlignment="1">
      <alignment horizontal="center" vertical="center" shrinkToFit="1"/>
    </xf>
    <xf numFmtId="9" fontId="67" fillId="0" borderId="104" xfId="1" applyFont="1" applyBorder="1" applyAlignment="1">
      <alignment horizontal="center" vertical="center" shrinkToFit="1"/>
    </xf>
    <xf numFmtId="9" fontId="67" fillId="0" borderId="124" xfId="1" applyFont="1" applyBorder="1" applyAlignment="1">
      <alignment horizontal="center" vertical="center" shrinkToFit="1"/>
    </xf>
    <xf numFmtId="9" fontId="36" fillId="0" borderId="55" xfId="1" applyFont="1" applyBorder="1" applyAlignment="1">
      <alignment horizontal="center" vertical="center" shrinkToFit="1"/>
    </xf>
    <xf numFmtId="177" fontId="36" fillId="0" borderId="11" xfId="0" applyNumberFormat="1" applyFont="1" applyBorder="1" applyAlignment="1">
      <alignment horizontal="center" vertical="center" shrinkToFit="1"/>
    </xf>
    <xf numFmtId="177" fontId="36" fillId="0" borderId="10" xfId="0" applyNumberFormat="1" applyFont="1" applyBorder="1" applyAlignment="1">
      <alignment horizontal="center" vertical="center" shrinkToFit="1"/>
    </xf>
    <xf numFmtId="177" fontId="36" fillId="0" borderId="104" xfId="0" applyNumberFormat="1" applyFont="1" applyBorder="1" applyAlignment="1">
      <alignment horizontal="center" vertical="center" shrinkToFit="1"/>
    </xf>
    <xf numFmtId="177" fontId="36" fillId="0" borderId="124" xfId="0" applyNumberFormat="1" applyFont="1" applyBorder="1" applyAlignment="1">
      <alignment horizontal="center" vertical="center" shrinkToFit="1"/>
    </xf>
    <xf numFmtId="177" fontId="36" fillId="0" borderId="82" xfId="0" applyNumberFormat="1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shrinkToFit="1"/>
    </xf>
    <xf numFmtId="0" fontId="64" fillId="0" borderId="126" xfId="0" applyFont="1" applyBorder="1" applyAlignment="1">
      <alignment horizontal="center" vertical="center" shrinkToFit="1"/>
    </xf>
    <xf numFmtId="0" fontId="64" fillId="0" borderId="127" xfId="0" applyFont="1" applyBorder="1" applyAlignment="1">
      <alignment horizontal="center" vertical="center" shrinkToFit="1"/>
    </xf>
    <xf numFmtId="0" fontId="36" fillId="0" borderId="99" xfId="0" applyFont="1" applyBorder="1" applyAlignment="1">
      <alignment horizontal="center" vertical="center" shrinkToFit="1"/>
    </xf>
    <xf numFmtId="0" fontId="36" fillId="0" borderId="11" xfId="0" applyFont="1" applyBorder="1" applyAlignment="1">
      <alignment horizontal="center" vertical="center" shrinkToFit="1"/>
    </xf>
    <xf numFmtId="0" fontId="36" fillId="0" borderId="81" xfId="0" applyFont="1" applyBorder="1" applyAlignment="1">
      <alignment horizontal="center" vertical="center" shrinkToFit="1"/>
    </xf>
    <xf numFmtId="0" fontId="36" fillId="0" borderId="82" xfId="0" applyFont="1" applyBorder="1" applyAlignment="1">
      <alignment horizontal="center" vertical="center" shrinkToFit="1"/>
    </xf>
    <xf numFmtId="0" fontId="36" fillId="0" borderId="104" xfId="0" applyFont="1" applyBorder="1" applyAlignment="1">
      <alignment horizontal="center" vertical="center" shrinkToFit="1"/>
    </xf>
    <xf numFmtId="0" fontId="36" fillId="0" borderId="55" xfId="0" applyFont="1" applyBorder="1" applyAlignment="1">
      <alignment horizontal="center" vertical="center" shrinkToFit="1"/>
    </xf>
    <xf numFmtId="0" fontId="64" fillId="0" borderId="123" xfId="0" applyFont="1" applyBorder="1" applyAlignment="1">
      <alignment horizontal="center" vertical="center" shrinkToFit="1"/>
    </xf>
    <xf numFmtId="0" fontId="64" fillId="0" borderId="124" xfId="0" applyFont="1" applyBorder="1" applyAlignment="1">
      <alignment horizontal="center" vertical="center" shrinkToFit="1"/>
    </xf>
    <xf numFmtId="0" fontId="36" fillId="0" borderId="78" xfId="0" applyFont="1" applyBorder="1" applyAlignment="1">
      <alignment horizontal="center" vertical="center" shrinkToFit="1"/>
    </xf>
    <xf numFmtId="0" fontId="36" fillId="0" borderId="79" xfId="0" applyFont="1" applyBorder="1" applyAlignment="1">
      <alignment horizontal="center" vertical="center" shrinkToFit="1"/>
    </xf>
    <xf numFmtId="0" fontId="36" fillId="0" borderId="102" xfId="0" applyFont="1" applyBorder="1" applyAlignment="1">
      <alignment horizontal="center" vertical="center" shrinkToFit="1"/>
    </xf>
    <xf numFmtId="177" fontId="36" fillId="0" borderId="55" xfId="0" applyNumberFormat="1" applyFont="1" applyBorder="1" applyAlignment="1">
      <alignment horizontal="center" vertical="center" shrinkToFit="1"/>
    </xf>
    <xf numFmtId="41" fontId="36" fillId="0" borderId="82" xfId="2" applyFont="1" applyBorder="1" applyAlignment="1">
      <alignment horizontal="center" vertical="center" shrinkToFit="1"/>
    </xf>
    <xf numFmtId="41" fontId="36" fillId="4" borderId="10" xfId="2" applyFont="1" applyFill="1" applyBorder="1" applyAlignment="1">
      <alignment horizontal="center" vertical="center" shrinkToFit="1"/>
    </xf>
    <xf numFmtId="41" fontId="36" fillId="4" borderId="1" xfId="2" applyFont="1" applyFill="1" applyBorder="1" applyAlignment="1">
      <alignment horizontal="center" vertical="center" shrinkToFit="1"/>
    </xf>
    <xf numFmtId="41" fontId="36" fillId="0" borderId="80" xfId="2" applyFont="1" applyBorder="1" applyAlignment="1">
      <alignment horizontal="center" vertical="center" shrinkToFit="1"/>
    </xf>
    <xf numFmtId="41" fontId="36" fillId="0" borderId="100" xfId="2" applyFont="1" applyBorder="1" applyAlignment="1">
      <alignment horizontal="center" vertical="center" shrinkToFit="1"/>
    </xf>
    <xf numFmtId="41" fontId="36" fillId="0" borderId="55" xfId="2" applyFont="1" applyBorder="1" applyAlignment="1">
      <alignment horizontal="center" vertical="center" shrinkToFit="1"/>
    </xf>
    <xf numFmtId="41" fontId="36" fillId="0" borderId="83" xfId="2" applyFont="1" applyBorder="1" applyAlignment="1">
      <alignment horizontal="center" vertical="center" shrinkToFit="1"/>
    </xf>
    <xf numFmtId="0" fontId="38" fillId="0" borderId="0" xfId="0" applyFont="1" applyAlignment="1">
      <alignment horizontal="center" vertical="center"/>
    </xf>
    <xf numFmtId="14" fontId="36" fillId="0" borderId="120" xfId="0" applyNumberFormat="1" applyFont="1" applyBorder="1" applyAlignment="1">
      <alignment horizontal="center" vertical="center"/>
    </xf>
    <xf numFmtId="0" fontId="36" fillId="0" borderId="121" xfId="0" applyFont="1" applyBorder="1" applyAlignment="1">
      <alignment horizontal="center" vertical="center"/>
    </xf>
    <xf numFmtId="0" fontId="36" fillId="0" borderId="122" xfId="0" applyFont="1" applyBorder="1" applyAlignment="1">
      <alignment horizontal="center" vertical="center"/>
    </xf>
    <xf numFmtId="182" fontId="60" fillId="0" borderId="31" xfId="0" applyNumberFormat="1" applyFont="1" applyBorder="1" applyAlignment="1">
      <alignment horizontal="center" vertical="center"/>
    </xf>
    <xf numFmtId="176" fontId="6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distributed" vertical="center"/>
    </xf>
    <xf numFmtId="0" fontId="37" fillId="0" borderId="0" xfId="0" applyFont="1" applyAlignment="1">
      <alignment horizontal="left" vertical="center"/>
    </xf>
    <xf numFmtId="0" fontId="0" fillId="0" borderId="0" xfId="0" applyAlignment="1">
      <alignment horizontal="distributed" vertical="center"/>
    </xf>
    <xf numFmtId="41" fontId="37" fillId="4" borderId="1" xfId="2" applyFont="1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64" fillId="0" borderId="111" xfId="0" applyFont="1" applyBorder="1" applyAlignment="1">
      <alignment horizontal="center" vertical="center" shrinkToFit="1"/>
    </xf>
    <xf numFmtId="0" fontId="64" fillId="0" borderId="112" xfId="0" applyFont="1" applyBorder="1" applyAlignment="1">
      <alignment horizontal="center" vertical="center" shrinkToFit="1"/>
    </xf>
    <xf numFmtId="41" fontId="64" fillId="3" borderId="110" xfId="0" applyNumberFormat="1" applyFont="1" applyFill="1" applyBorder="1" applyAlignment="1">
      <alignment horizontal="center" vertical="center" shrinkToFit="1"/>
    </xf>
    <xf numFmtId="0" fontId="64" fillId="3" borderId="111" xfId="0" applyFont="1" applyFill="1" applyBorder="1" applyAlignment="1">
      <alignment horizontal="center" vertical="center" shrinkToFit="1"/>
    </xf>
    <xf numFmtId="0" fontId="34" fillId="0" borderId="10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3" fontId="34" fillId="11" borderId="1" xfId="0" applyNumberFormat="1" applyFont="1" applyFill="1" applyBorder="1" applyAlignment="1">
      <alignment horizontal="center" vertical="center"/>
    </xf>
    <xf numFmtId="0" fontId="34" fillId="11" borderId="1" xfId="0" applyFont="1" applyFill="1" applyBorder="1" applyAlignment="1">
      <alignment horizontal="center" vertical="center"/>
    </xf>
    <xf numFmtId="0" fontId="34" fillId="11" borderId="11" xfId="0" applyFont="1" applyFill="1" applyBorder="1" applyAlignment="1">
      <alignment horizontal="center" vertical="center"/>
    </xf>
    <xf numFmtId="3" fontId="47" fillId="11" borderId="1" xfId="0" applyNumberFormat="1" applyFont="1" applyFill="1" applyBorder="1" applyAlignment="1">
      <alignment horizontal="center" vertical="center"/>
    </xf>
    <xf numFmtId="0" fontId="47" fillId="11" borderId="1" xfId="0" applyFont="1" applyFill="1" applyBorder="1" applyAlignment="1">
      <alignment horizontal="center" vertical="center"/>
    </xf>
    <xf numFmtId="0" fontId="34" fillId="0" borderId="3" xfId="0" quotePrefix="1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41" fontId="34" fillId="11" borderId="14" xfId="2" applyFont="1" applyFill="1" applyBorder="1" applyAlignment="1">
      <alignment horizontal="center" vertical="center" shrinkToFit="1"/>
    </xf>
    <xf numFmtId="0" fontId="34" fillId="5" borderId="14" xfId="0" applyFont="1" applyFill="1" applyBorder="1" applyAlignment="1">
      <alignment horizontal="center" vertical="center"/>
    </xf>
    <xf numFmtId="0" fontId="34" fillId="5" borderId="10" xfId="0" applyFont="1" applyFill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58" fillId="10" borderId="2" xfId="0" applyFont="1" applyFill="1" applyBorder="1" applyAlignment="1">
      <alignment horizontal="center" vertical="center"/>
    </xf>
    <xf numFmtId="0" fontId="58" fillId="10" borderId="3" xfId="0" applyFont="1" applyFill="1" applyBorder="1" applyAlignment="1">
      <alignment horizontal="center" vertical="center"/>
    </xf>
    <xf numFmtId="0" fontId="58" fillId="10" borderId="4" xfId="0" applyFont="1" applyFill="1" applyBorder="1" applyAlignment="1">
      <alignment horizontal="center" vertical="center"/>
    </xf>
    <xf numFmtId="3" fontId="56" fillId="0" borderId="95" xfId="0" applyNumberFormat="1" applyFont="1" applyBorder="1" applyAlignment="1">
      <alignment horizontal="center" vertical="center"/>
    </xf>
    <xf numFmtId="0" fontId="34" fillId="0" borderId="77" xfId="0" applyFont="1" applyBorder="1" applyAlignment="1">
      <alignment horizontal="center" vertical="center"/>
    </xf>
    <xf numFmtId="41" fontId="62" fillId="0" borderId="82" xfId="2" applyFont="1" applyBorder="1" applyAlignment="1">
      <alignment horizontal="center" vertical="center"/>
    </xf>
    <xf numFmtId="41" fontId="62" fillId="0" borderId="83" xfId="2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41" fontId="62" fillId="0" borderId="78" xfId="2" applyFont="1" applyBorder="1" applyAlignment="1">
      <alignment horizontal="center" vertical="center"/>
    </xf>
    <xf numFmtId="41" fontId="62" fillId="0" borderId="79" xfId="2" applyFont="1" applyBorder="1" applyAlignment="1">
      <alignment horizontal="center" vertical="center"/>
    </xf>
    <xf numFmtId="41" fontId="62" fillId="0" borderId="81" xfId="2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 vertical="center"/>
    </xf>
    <xf numFmtId="0" fontId="34" fillId="0" borderId="69" xfId="0" applyFont="1" applyBorder="1" applyAlignment="1">
      <alignment horizontal="left" vertical="center" wrapText="1"/>
    </xf>
    <xf numFmtId="0" fontId="34" fillId="0" borderId="69" xfId="0" applyFont="1" applyBorder="1" applyAlignment="1">
      <alignment horizontal="left" vertical="center"/>
    </xf>
    <xf numFmtId="0" fontId="34" fillId="0" borderId="70" xfId="0" applyFont="1" applyBorder="1" applyAlignment="1">
      <alignment horizontal="left" vertical="center"/>
    </xf>
    <xf numFmtId="0" fontId="34" fillId="0" borderId="71" xfId="0" applyFont="1" applyBorder="1" applyAlignment="1">
      <alignment horizontal="left" vertical="center"/>
    </xf>
    <xf numFmtId="0" fontId="34" fillId="0" borderId="72" xfId="0" applyFont="1" applyBorder="1" applyAlignment="1">
      <alignment horizontal="left" vertical="center"/>
    </xf>
    <xf numFmtId="3" fontId="34" fillId="11" borderId="8" xfId="0" applyNumberFormat="1" applyFont="1" applyFill="1" applyBorder="1" applyAlignment="1">
      <alignment horizontal="center" vertical="center" shrinkToFit="1"/>
    </xf>
    <xf numFmtId="0" fontId="34" fillId="11" borderId="8" xfId="0" applyFont="1" applyFill="1" applyBorder="1" applyAlignment="1">
      <alignment horizontal="center" vertical="center" shrinkToFit="1"/>
    </xf>
    <xf numFmtId="0" fontId="34" fillId="11" borderId="9" xfId="0" applyFont="1" applyFill="1" applyBorder="1" applyAlignment="1">
      <alignment horizontal="center" vertical="center" shrinkToFit="1"/>
    </xf>
    <xf numFmtId="3" fontId="34" fillId="5" borderId="55" xfId="0" applyNumberFormat="1" applyFont="1" applyFill="1" applyBorder="1" applyAlignment="1">
      <alignment horizontal="center" vertical="center"/>
    </xf>
    <xf numFmtId="0" fontId="34" fillId="5" borderId="55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41" fontId="58" fillId="0" borderId="79" xfId="2" applyFont="1" applyBorder="1" applyAlignment="1">
      <alignment horizontal="center" vertical="center"/>
    </xf>
    <xf numFmtId="41" fontId="62" fillId="0" borderId="80" xfId="2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3" fontId="47" fillId="11" borderId="27" xfId="0" applyNumberFormat="1" applyFont="1" applyFill="1" applyBorder="1" applyAlignment="1">
      <alignment horizontal="center" vertical="center"/>
    </xf>
    <xf numFmtId="0" fontId="47" fillId="11" borderId="37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3" fontId="63" fillId="11" borderId="1" xfId="0" applyNumberFormat="1" applyFont="1" applyFill="1" applyBorder="1" applyAlignment="1">
      <alignment horizontal="center" vertical="center"/>
    </xf>
    <xf numFmtId="3" fontId="63" fillId="11" borderId="11" xfId="0" applyNumberFormat="1" applyFont="1" applyFill="1" applyBorder="1" applyAlignment="1">
      <alignment horizontal="center" vertical="center"/>
    </xf>
    <xf numFmtId="9" fontId="34" fillId="0" borderId="1" xfId="0" applyNumberFormat="1" applyFont="1" applyBorder="1" applyAlignment="1">
      <alignment horizontal="center" vertical="center"/>
    </xf>
    <xf numFmtId="3" fontId="56" fillId="0" borderId="94" xfId="0" applyNumberFormat="1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3" fontId="56" fillId="11" borderId="1" xfId="0" applyNumberFormat="1" applyFont="1" applyFill="1" applyBorder="1" applyAlignment="1">
      <alignment horizontal="center" vertical="center"/>
    </xf>
    <xf numFmtId="0" fontId="56" fillId="11" borderId="1" xfId="0" applyFont="1" applyFill="1" applyBorder="1" applyAlignment="1">
      <alignment horizontal="center" vertical="center"/>
    </xf>
    <xf numFmtId="0" fontId="56" fillId="11" borderId="11" xfId="0" applyFont="1" applyFill="1" applyBorder="1" applyAlignment="1">
      <alignment horizontal="center" vertical="center"/>
    </xf>
    <xf numFmtId="0" fontId="56" fillId="11" borderId="45" xfId="0" applyFont="1" applyFill="1" applyBorder="1" applyAlignment="1">
      <alignment horizontal="center" vertical="center"/>
    </xf>
    <xf numFmtId="0" fontId="56" fillId="11" borderId="27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34" fillId="0" borderId="45" xfId="0" applyFont="1" applyBorder="1" applyAlignment="1">
      <alignment horizontal="left" vertical="center"/>
    </xf>
    <xf numFmtId="0" fontId="34" fillId="0" borderId="55" xfId="0" applyFont="1" applyBorder="1" applyAlignment="1">
      <alignment horizontal="center" vertical="center" wrapText="1"/>
    </xf>
    <xf numFmtId="3" fontId="47" fillId="11" borderId="55" xfId="0" applyNumberFormat="1" applyFont="1" applyFill="1" applyBorder="1" applyAlignment="1">
      <alignment horizontal="center" vertical="center"/>
    </xf>
    <xf numFmtId="0" fontId="47" fillId="11" borderId="55" xfId="0" applyFont="1" applyFill="1" applyBorder="1" applyAlignment="1">
      <alignment horizontal="center" vertical="center"/>
    </xf>
    <xf numFmtId="0" fontId="47" fillId="11" borderId="7" xfId="0" applyFont="1" applyFill="1" applyBorder="1" applyAlignment="1">
      <alignment horizontal="center" vertical="center"/>
    </xf>
    <xf numFmtId="9" fontId="64" fillId="0" borderId="1" xfId="0" applyNumberFormat="1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34" fillId="0" borderId="67" xfId="0" applyFont="1" applyBorder="1" applyAlignment="1">
      <alignment horizontal="left" vertical="center" wrapText="1"/>
    </xf>
    <xf numFmtId="0" fontId="34" fillId="0" borderId="68" xfId="0" applyFont="1" applyBorder="1" applyAlignment="1">
      <alignment horizontal="left" vertical="center"/>
    </xf>
    <xf numFmtId="0" fontId="34" fillId="0" borderId="67" xfId="0" applyFont="1" applyBorder="1" applyAlignment="1">
      <alignment horizontal="left" vertical="center"/>
    </xf>
    <xf numFmtId="3" fontId="34" fillId="11" borderId="10" xfId="0" applyNumberFormat="1" applyFont="1" applyFill="1" applyBorder="1" applyAlignment="1">
      <alignment horizontal="center" vertical="center"/>
    </xf>
    <xf numFmtId="0" fontId="47" fillId="11" borderId="11" xfId="0" applyFont="1" applyFill="1" applyBorder="1" applyAlignment="1">
      <alignment horizontal="center" vertical="center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/>
    </xf>
    <xf numFmtId="0" fontId="62" fillId="0" borderId="11" xfId="0" applyFont="1" applyBorder="1" applyAlignment="1">
      <alignment horizontal="center" vertical="center"/>
    </xf>
    <xf numFmtId="0" fontId="62" fillId="0" borderId="14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/>
    </xf>
    <xf numFmtId="41" fontId="47" fillId="11" borderId="1" xfId="2" applyFont="1" applyFill="1" applyBorder="1" applyAlignment="1">
      <alignment horizontal="center" vertical="center"/>
    </xf>
    <xf numFmtId="9" fontId="62" fillId="0" borderId="1" xfId="0" applyNumberFormat="1" applyFont="1" applyBorder="1" applyAlignment="1">
      <alignment horizontal="center" vertical="center"/>
    </xf>
    <xf numFmtId="0" fontId="62" fillId="0" borderId="1" xfId="0" applyFont="1" applyBorder="1" applyAlignment="1">
      <alignment horizontal="center" vertical="center"/>
    </xf>
    <xf numFmtId="0" fontId="47" fillId="0" borderId="42" xfId="0" applyFont="1" applyBorder="1" applyAlignment="1">
      <alignment horizontal="left" vertical="center"/>
    </xf>
    <xf numFmtId="0" fontId="47" fillId="0" borderId="54" xfId="0" applyFont="1" applyBorder="1" applyAlignment="1">
      <alignment horizontal="left" vertical="center"/>
    </xf>
    <xf numFmtId="0" fontId="47" fillId="0" borderId="0" xfId="0" applyFont="1" applyBorder="1" applyAlignment="1">
      <alignment horizontal="left" vertical="center"/>
    </xf>
    <xf numFmtId="0" fontId="47" fillId="0" borderId="6" xfId="0" applyFont="1" applyBorder="1" applyAlignment="1">
      <alignment horizontal="left" vertical="center"/>
    </xf>
    <xf numFmtId="0" fontId="47" fillId="0" borderId="3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34" fillId="0" borderId="42" xfId="0" applyFont="1" applyBorder="1" applyAlignment="1">
      <alignment horizontal="center" vertical="center"/>
    </xf>
    <xf numFmtId="180" fontId="57" fillId="0" borderId="7" xfId="0" applyNumberFormat="1" applyFont="1" applyBorder="1" applyAlignment="1">
      <alignment horizontal="center" vertical="center"/>
    </xf>
    <xf numFmtId="180" fontId="57" fillId="0" borderId="8" xfId="0" applyNumberFormat="1" applyFont="1" applyBorder="1" applyAlignment="1">
      <alignment horizontal="center" vertical="center"/>
    </xf>
    <xf numFmtId="14" fontId="58" fillId="0" borderId="0" xfId="0" applyNumberFormat="1" applyFont="1" applyBorder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7" fillId="0" borderId="0" xfId="0" applyFont="1" applyBorder="1" applyAlignment="1">
      <alignment horizontal="center" vertical="center"/>
    </xf>
    <xf numFmtId="0" fontId="58" fillId="0" borderId="20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/>
    </xf>
    <xf numFmtId="0" fontId="58" fillId="0" borderId="8" xfId="0" applyFont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0" fontId="58" fillId="0" borderId="3" xfId="0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/>
    </xf>
    <xf numFmtId="0" fontId="47" fillId="0" borderId="20" xfId="0" applyFont="1" applyBorder="1" applyAlignment="1">
      <alignment horizontal="left" vertical="center"/>
    </xf>
    <xf numFmtId="41" fontId="19" fillId="0" borderId="11" xfId="2" applyFont="1" applyBorder="1" applyAlignment="1">
      <alignment horizontal="center" vertical="center" wrapText="1"/>
    </xf>
    <xf numFmtId="41" fontId="19" fillId="0" borderId="14" xfId="2" applyFont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41" fontId="19" fillId="0" borderId="31" xfId="2" applyFont="1" applyBorder="1" applyAlignment="1">
      <alignment horizontal="center" vertical="center"/>
    </xf>
    <xf numFmtId="41" fontId="19" fillId="0" borderId="43" xfId="2" applyFont="1" applyBorder="1" applyAlignment="1">
      <alignment horizontal="center" vertical="center"/>
    </xf>
    <xf numFmtId="41" fontId="19" fillId="0" borderId="44" xfId="2" applyFont="1" applyBorder="1" applyAlignment="1">
      <alignment horizontal="center" vertical="center" wrapText="1"/>
    </xf>
    <xf numFmtId="0" fontId="46" fillId="0" borderId="20" xfId="0" applyFont="1" applyBorder="1" applyAlignment="1">
      <alignment horizontal="center" vertical="center"/>
    </xf>
    <xf numFmtId="0" fontId="46" fillId="0" borderId="30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41" fontId="19" fillId="0" borderId="27" xfId="2" applyFont="1" applyBorder="1" applyAlignment="1">
      <alignment horizontal="center" vertical="center"/>
    </xf>
    <xf numFmtId="41" fontId="19" fillId="0" borderId="25" xfId="2" applyFont="1" applyBorder="1" applyAlignment="1">
      <alignment horizontal="center" vertical="center"/>
    </xf>
    <xf numFmtId="41" fontId="19" fillId="0" borderId="27" xfId="2" applyFont="1" applyBorder="1" applyAlignment="1">
      <alignment horizontal="center" vertical="center" wrapText="1"/>
    </xf>
    <xf numFmtId="41" fontId="19" fillId="0" borderId="37" xfId="2" applyFont="1" applyBorder="1" applyAlignment="1">
      <alignment horizontal="center" vertical="center"/>
    </xf>
    <xf numFmtId="176" fontId="59" fillId="0" borderId="0" xfId="0" applyNumberFormat="1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1" fontId="19" fillId="0" borderId="11" xfId="2" applyFont="1" applyBorder="1" applyAlignment="1">
      <alignment horizontal="center" vertical="center"/>
    </xf>
    <xf numFmtId="41" fontId="19" fillId="0" borderId="10" xfId="2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34" fillId="0" borderId="53" xfId="0" applyFont="1" applyBorder="1" applyAlignment="1">
      <alignment horizontal="center" vertical="center"/>
    </xf>
    <xf numFmtId="0" fontId="34" fillId="0" borderId="44" xfId="0" applyFont="1" applyBorder="1" applyAlignment="1">
      <alignment horizontal="center" vertical="center"/>
    </xf>
    <xf numFmtId="0" fontId="34" fillId="0" borderId="43" xfId="0" applyFont="1" applyBorder="1" applyAlignment="1">
      <alignment horizontal="center" vertical="center"/>
    </xf>
    <xf numFmtId="0" fontId="34" fillId="0" borderId="53" xfId="0" applyFont="1" applyBorder="1" applyAlignment="1">
      <alignment horizontal="center" vertical="center" wrapText="1"/>
    </xf>
    <xf numFmtId="0" fontId="34" fillId="0" borderId="42" xfId="0" applyFont="1" applyBorder="1" applyAlignment="1">
      <alignment horizontal="center" vertical="center" wrapText="1"/>
    </xf>
    <xf numFmtId="0" fontId="34" fillId="0" borderId="44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0" fillId="2" borderId="57" xfId="0" applyFill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60" fillId="0" borderId="49" xfId="0" applyFont="1" applyBorder="1" applyAlignment="1">
      <alignment horizontal="center" vertical="center" shrinkToFit="1"/>
    </xf>
    <xf numFmtId="0" fontId="60" fillId="0" borderId="42" xfId="0" applyFont="1" applyBorder="1" applyAlignment="1">
      <alignment horizontal="center" vertical="center" shrinkToFit="1"/>
    </xf>
    <xf numFmtId="0" fontId="60" fillId="0" borderId="50" xfId="0" applyFont="1" applyBorder="1" applyAlignment="1">
      <alignment horizontal="center" vertical="center" shrinkToFit="1"/>
    </xf>
    <xf numFmtId="0" fontId="60" fillId="0" borderId="31" xfId="0" applyFont="1" applyBorder="1" applyAlignment="1">
      <alignment horizontal="center" vertical="center" shrinkToFit="1"/>
    </xf>
    <xf numFmtId="180" fontId="45" fillId="0" borderId="46" xfId="0" applyNumberFormat="1" applyFont="1" applyBorder="1" applyAlignment="1">
      <alignment horizontal="center" vertical="center" shrinkToFit="1"/>
    </xf>
    <xf numFmtId="180" fontId="45" fillId="0" borderId="0" xfId="0" applyNumberFormat="1" applyFont="1" applyBorder="1" applyAlignment="1">
      <alignment horizontal="center" vertical="center" shrinkToFit="1"/>
    </xf>
    <xf numFmtId="180" fontId="45" fillId="0" borderId="50" xfId="0" applyNumberFormat="1" applyFont="1" applyBorder="1" applyAlignment="1">
      <alignment horizontal="center" vertical="center" shrinkToFit="1"/>
    </xf>
    <xf numFmtId="180" fontId="45" fillId="0" borderId="31" xfId="0" applyNumberFormat="1" applyFont="1" applyBorder="1" applyAlignment="1">
      <alignment horizontal="center" vertical="center" shrinkToFit="1"/>
    </xf>
    <xf numFmtId="0" fontId="21" fillId="0" borderId="27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41" fontId="21" fillId="9" borderId="49" xfId="2" applyFont="1" applyFill="1" applyBorder="1" applyAlignment="1">
      <alignment horizontal="center" vertical="center" shrinkToFit="1"/>
    </xf>
    <xf numFmtId="41" fontId="21" fillId="9" borderId="42" xfId="2" applyFont="1" applyFill="1" applyBorder="1" applyAlignment="1">
      <alignment horizontal="center" vertical="center" shrinkToFit="1"/>
    </xf>
    <xf numFmtId="41" fontId="60" fillId="0" borderId="129" xfId="2" applyFont="1" applyBorder="1" applyAlignment="1">
      <alignment horizontal="center" vertical="center" shrinkToFit="1"/>
    </xf>
    <xf numFmtId="41" fontId="60" fillId="0" borderId="1" xfId="2" applyFont="1" applyBorder="1" applyAlignment="1">
      <alignment horizontal="center" vertical="center" shrinkToFit="1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0" fillId="2" borderId="90" xfId="0" applyFill="1" applyBorder="1" applyAlignment="1">
      <alignment horizontal="center" vertical="center" shrinkToFit="1"/>
    </xf>
    <xf numFmtId="179" fontId="0" fillId="2" borderId="90" xfId="0" applyNumberFormat="1" applyFill="1" applyBorder="1" applyAlignment="1">
      <alignment horizontal="center" vertical="center" shrinkToFit="1"/>
    </xf>
    <xf numFmtId="179" fontId="0" fillId="2" borderId="53" xfId="0" applyNumberFormat="1" applyFill="1" applyBorder="1" applyAlignment="1">
      <alignment horizontal="center" vertical="center" shrinkToFit="1"/>
    </xf>
    <xf numFmtId="0" fontId="60" fillId="0" borderId="1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2" borderId="42" xfId="0" applyFill="1" applyBorder="1" applyAlignment="1">
      <alignment horizontal="center" vertical="center" shrinkToFit="1"/>
    </xf>
    <xf numFmtId="0" fontId="0" fillId="2" borderId="54" xfId="0" applyFill="1" applyBorder="1" applyAlignment="1">
      <alignment horizontal="center" vertical="center" shrinkToFit="1"/>
    </xf>
    <xf numFmtId="0" fontId="21" fillId="0" borderId="45" xfId="0" applyFont="1" applyBorder="1" applyAlignment="1">
      <alignment horizontal="center" vertical="center"/>
    </xf>
    <xf numFmtId="0" fontId="0" fillId="2" borderId="49" xfId="0" applyFill="1" applyBorder="1" applyAlignment="1">
      <alignment horizontal="center" vertical="center" shrinkToFit="1"/>
    </xf>
    <xf numFmtId="178" fontId="60" fillId="0" borderId="49" xfId="0" applyNumberFormat="1" applyFont="1" applyBorder="1" applyAlignment="1">
      <alignment horizontal="center" vertical="center"/>
    </xf>
    <xf numFmtId="178" fontId="60" fillId="0" borderId="42" xfId="0" applyNumberFormat="1" applyFont="1" applyBorder="1" applyAlignment="1">
      <alignment horizontal="center" vertical="center"/>
    </xf>
    <xf numFmtId="178" fontId="60" fillId="0" borderId="51" xfId="0" applyNumberFormat="1" applyFont="1" applyBorder="1" applyAlignment="1">
      <alignment horizontal="center" vertical="center"/>
    </xf>
    <xf numFmtId="178" fontId="60" fillId="0" borderId="50" xfId="0" applyNumberFormat="1" applyFont="1" applyBorder="1" applyAlignment="1">
      <alignment horizontal="center" vertical="center"/>
    </xf>
    <xf numFmtId="178" fontId="60" fillId="0" borderId="31" xfId="0" applyNumberFormat="1" applyFont="1" applyBorder="1" applyAlignment="1">
      <alignment horizontal="center" vertical="center"/>
    </xf>
    <xf numFmtId="178" fontId="60" fillId="0" borderId="52" xfId="0" applyNumberFormat="1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 shrinkToFit="1"/>
    </xf>
    <xf numFmtId="0" fontId="48" fillId="0" borderId="132" xfId="0" applyFont="1" applyBorder="1" applyAlignment="1">
      <alignment horizontal="center" vertical="center" shrinkToFit="1"/>
    </xf>
    <xf numFmtId="179" fontId="60" fillId="0" borderId="1" xfId="0" applyNumberFormat="1" applyFont="1" applyBorder="1" applyAlignment="1">
      <alignment horizontal="center" vertical="center" shrinkToFit="1"/>
    </xf>
    <xf numFmtId="0" fontId="48" fillId="0" borderId="129" xfId="0" applyFont="1" applyBorder="1" applyAlignment="1">
      <alignment horizontal="center" vertical="center" shrinkToFit="1"/>
    </xf>
    <xf numFmtId="0" fontId="48" fillId="0" borderId="130" xfId="0" applyFont="1" applyBorder="1" applyAlignment="1">
      <alignment horizontal="center" vertical="center" shrinkToFit="1"/>
    </xf>
    <xf numFmtId="0" fontId="49" fillId="0" borderId="61" xfId="0" applyFont="1" applyBorder="1" applyAlignment="1">
      <alignment horizontal="center" vertical="center"/>
    </xf>
    <xf numFmtId="0" fontId="49" fillId="0" borderId="62" xfId="0" applyFont="1" applyBorder="1" applyAlignment="1">
      <alignment horizontal="center" vertical="center"/>
    </xf>
    <xf numFmtId="0" fontId="49" fillId="0" borderId="63" xfId="0" applyFont="1" applyBorder="1" applyAlignment="1">
      <alignment horizontal="center" vertical="center"/>
    </xf>
    <xf numFmtId="0" fontId="49" fillId="0" borderId="64" xfId="0" applyFont="1" applyBorder="1" applyAlignment="1">
      <alignment horizontal="center" vertical="center"/>
    </xf>
    <xf numFmtId="0" fontId="49" fillId="0" borderId="65" xfId="0" applyFont="1" applyBorder="1" applyAlignment="1">
      <alignment horizontal="center" vertical="center"/>
    </xf>
    <xf numFmtId="0" fontId="49" fillId="0" borderId="66" xfId="0" applyFont="1" applyBorder="1" applyAlignment="1">
      <alignment horizontal="center" vertical="center"/>
    </xf>
    <xf numFmtId="0" fontId="0" fillId="0" borderId="13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41" fontId="60" fillId="0" borderId="134" xfId="2" applyFont="1" applyBorder="1" applyAlignment="1">
      <alignment horizontal="center" vertical="center" shrinkToFit="1"/>
    </xf>
    <xf numFmtId="0" fontId="60" fillId="0" borderId="134" xfId="0" applyFont="1" applyBorder="1" applyAlignment="1">
      <alignment horizontal="center" vertical="center" shrinkToFit="1"/>
    </xf>
    <xf numFmtId="179" fontId="60" fillId="0" borderId="134" xfId="0" applyNumberFormat="1" applyFont="1" applyBorder="1" applyAlignment="1">
      <alignment horizontal="center" vertical="center" shrinkToFit="1"/>
    </xf>
    <xf numFmtId="0" fontId="34" fillId="0" borderId="77" xfId="0" applyFont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shrinkToFit="1"/>
    </xf>
    <xf numFmtId="0" fontId="21" fillId="2" borderId="9" xfId="0" applyFont="1" applyFill="1" applyBorder="1" applyAlignment="1">
      <alignment horizontal="center" vertical="center" shrinkToFit="1"/>
    </xf>
    <xf numFmtId="0" fontId="34" fillId="0" borderId="19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 shrinkToFit="1"/>
    </xf>
    <xf numFmtId="14" fontId="0" fillId="2" borderId="8" xfId="0" applyNumberFormat="1" applyFill="1" applyBorder="1" applyAlignment="1">
      <alignment horizontal="center" vertical="center" shrinkToFit="1"/>
    </xf>
    <xf numFmtId="14" fontId="0" fillId="2" borderId="9" xfId="0" applyNumberFormat="1" applyFill="1" applyBorder="1" applyAlignment="1">
      <alignment horizontal="center" vertical="center" shrinkToFit="1"/>
    </xf>
    <xf numFmtId="41" fontId="19" fillId="0" borderId="92" xfId="2" applyFont="1" applyBorder="1" applyAlignment="1">
      <alignment horizontal="center" vertical="center" shrinkToFit="1"/>
    </xf>
    <xf numFmtId="41" fontId="19" fillId="0" borderId="93" xfId="2" applyFont="1" applyBorder="1" applyAlignment="1">
      <alignment horizontal="center" vertical="center" shrinkToFit="1"/>
    </xf>
    <xf numFmtId="41" fontId="19" fillId="0" borderId="55" xfId="2" applyFont="1" applyBorder="1" applyAlignment="1">
      <alignment horizontal="center" vertical="center" shrinkToFit="1"/>
    </xf>
    <xf numFmtId="41" fontId="19" fillId="0" borderId="7" xfId="2" applyFont="1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41" fontId="19" fillId="2" borderId="1" xfId="2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41" fontId="19" fillId="2" borderId="19" xfId="2" applyFont="1" applyFill="1" applyBorder="1" applyAlignment="1">
      <alignment horizontal="center" vertical="center" shrinkToFit="1"/>
    </xf>
    <xf numFmtId="41" fontId="19" fillId="2" borderId="18" xfId="2" applyFont="1" applyFill="1" applyBorder="1" applyAlignment="1">
      <alignment horizontal="center" vertical="center" shrinkToFit="1"/>
    </xf>
    <xf numFmtId="41" fontId="21" fillId="0" borderId="91" xfId="2" applyFont="1" applyBorder="1" applyAlignment="1">
      <alignment horizontal="center" vertical="center" shrinkToFit="1"/>
    </xf>
    <xf numFmtId="41" fontId="21" fillId="0" borderId="92" xfId="2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41" fontId="19" fillId="2" borderId="55" xfId="2" applyFont="1" applyFill="1" applyBorder="1" applyAlignment="1">
      <alignment horizontal="center" vertical="center" shrinkToFit="1"/>
    </xf>
    <xf numFmtId="41" fontId="19" fillId="0" borderId="1" xfId="2" applyFont="1" applyBorder="1" applyAlignment="1">
      <alignment horizontal="center" vertical="center" shrinkToFit="1"/>
    </xf>
    <xf numFmtId="41" fontId="19" fillId="0" borderId="11" xfId="2" applyFont="1" applyBorder="1" applyAlignment="1">
      <alignment horizontal="center" vertical="center" shrinkToFit="1"/>
    </xf>
    <xf numFmtId="41" fontId="19" fillId="0" borderId="45" xfId="2" applyFont="1" applyBorder="1" applyAlignment="1">
      <alignment horizontal="center" vertical="center" shrinkToFit="1"/>
    </xf>
    <xf numFmtId="41" fontId="19" fillId="0" borderId="27" xfId="2" applyFont="1" applyBorder="1" applyAlignment="1">
      <alignment horizontal="center" vertical="center" shrinkToFit="1"/>
    </xf>
    <xf numFmtId="41" fontId="19" fillId="0" borderId="15" xfId="2" applyFont="1" applyBorder="1" applyAlignment="1">
      <alignment horizontal="center" vertical="center" shrinkToFit="1"/>
    </xf>
    <xf numFmtId="41" fontId="19" fillId="0" borderId="19" xfId="2" applyFont="1" applyBorder="1" applyAlignment="1">
      <alignment horizontal="center" vertical="center" shrinkToFit="1"/>
    </xf>
    <xf numFmtId="41" fontId="19" fillId="0" borderId="16" xfId="2" applyFont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55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14" fontId="0" fillId="0" borderId="14" xfId="0" applyNumberFormat="1" applyBorder="1" applyAlignment="1">
      <alignment horizontal="center" vertical="center" shrinkToFit="1"/>
    </xf>
    <xf numFmtId="14" fontId="0" fillId="0" borderId="10" xfId="0" applyNumberFormat="1" applyBorder="1" applyAlignment="1">
      <alignment horizontal="center" vertical="center" shrinkToFit="1"/>
    </xf>
    <xf numFmtId="41" fontId="19" fillId="3" borderId="56" xfId="2" applyFont="1" applyFill="1" applyBorder="1" applyAlignment="1">
      <alignment horizontal="center" vertical="center" shrinkToFit="1"/>
    </xf>
    <xf numFmtId="0" fontId="0" fillId="3" borderId="56" xfId="0" applyFill="1" applyBorder="1" applyAlignment="1">
      <alignment horizontal="center" vertical="center" shrinkToFit="1"/>
    </xf>
    <xf numFmtId="0" fontId="0" fillId="3" borderId="44" xfId="0" applyFill="1" applyBorder="1" applyAlignment="1">
      <alignment horizontal="center" vertical="center" shrinkToFit="1"/>
    </xf>
    <xf numFmtId="0" fontId="0" fillId="3" borderId="31" xfId="0" applyFill="1" applyBorder="1" applyAlignment="1">
      <alignment horizontal="center" vertical="center" shrinkToFit="1"/>
    </xf>
    <xf numFmtId="0" fontId="0" fillId="3" borderId="43" xfId="0" applyFill="1" applyBorder="1" applyAlignment="1">
      <alignment horizontal="center" vertical="center" shrinkToFit="1"/>
    </xf>
    <xf numFmtId="14" fontId="0" fillId="0" borderId="11" xfId="0" applyNumberForma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14" fontId="0" fillId="0" borderId="27" xfId="0" applyNumberFormat="1" applyBorder="1" applyAlignment="1">
      <alignment horizontal="center" vertical="center" shrinkToFit="1"/>
    </xf>
    <xf numFmtId="14" fontId="0" fillId="0" borderId="37" xfId="0" applyNumberFormat="1" applyBorder="1" applyAlignment="1">
      <alignment horizontal="center" vertical="center" shrinkToFit="1"/>
    </xf>
    <xf numFmtId="14" fontId="0" fillId="0" borderId="25" xfId="0" applyNumberFormat="1" applyBorder="1" applyAlignment="1">
      <alignment horizontal="center" vertical="center" shrinkToFit="1"/>
    </xf>
    <xf numFmtId="0" fontId="0" fillId="0" borderId="128" xfId="0" applyBorder="1" applyAlignment="1">
      <alignment horizontal="center" vertical="center" shrinkToFit="1"/>
    </xf>
    <xf numFmtId="0" fontId="0" fillId="0" borderId="129" xfId="0" applyBorder="1" applyAlignment="1">
      <alignment horizontal="center" vertical="center" shrinkToFit="1"/>
    </xf>
    <xf numFmtId="0" fontId="36" fillId="0" borderId="129" xfId="0" applyFont="1" applyBorder="1" applyAlignment="1">
      <alignment horizontal="center" vertical="center" shrinkToFit="1"/>
    </xf>
    <xf numFmtId="0" fontId="60" fillId="0" borderId="129" xfId="0" applyFont="1" applyBorder="1" applyAlignment="1">
      <alignment horizontal="center" vertical="center" shrinkToFit="1"/>
    </xf>
    <xf numFmtId="179" fontId="60" fillId="0" borderId="129" xfId="0" applyNumberFormat="1" applyFont="1" applyBorder="1" applyAlignment="1">
      <alignment horizontal="center" vertical="center" shrinkToFit="1"/>
    </xf>
    <xf numFmtId="0" fontId="21" fillId="2" borderId="20" xfId="0" applyFont="1" applyFill="1" applyBorder="1" applyAlignment="1">
      <alignment horizontal="center" vertical="center" shrinkToFit="1"/>
    </xf>
    <xf numFmtId="0" fontId="21" fillId="2" borderId="17" xfId="0" applyFont="1" applyFill="1" applyBorder="1" applyAlignment="1">
      <alignment horizontal="center" vertical="center" shrinkToFit="1"/>
    </xf>
    <xf numFmtId="41" fontId="19" fillId="2" borderId="45" xfId="2" applyFont="1" applyFill="1" applyBorder="1" applyAlignment="1">
      <alignment horizontal="center" vertical="center" shrinkToFit="1"/>
    </xf>
    <xf numFmtId="0" fontId="48" fillId="0" borderId="134" xfId="0" applyFont="1" applyBorder="1" applyAlignment="1">
      <alignment horizontal="center" vertical="center" shrinkToFit="1"/>
    </xf>
    <xf numFmtId="0" fontId="48" fillId="0" borderId="135" xfId="0" applyFont="1" applyBorder="1" applyAlignment="1">
      <alignment horizontal="center" vertical="center" shrinkToFit="1"/>
    </xf>
    <xf numFmtId="0" fontId="0" fillId="0" borderId="133" xfId="0" applyBorder="1" applyAlignment="1">
      <alignment horizontal="center" vertical="center" shrinkToFit="1"/>
    </xf>
    <xf numFmtId="0" fontId="0" fillId="0" borderId="134" xfId="0" applyBorder="1" applyAlignment="1">
      <alignment horizontal="center" vertical="center" shrinkToFit="1"/>
    </xf>
    <xf numFmtId="0" fontId="0" fillId="0" borderId="73" xfId="0" applyBorder="1" applyAlignment="1">
      <alignment horizontal="left" vertical="center" wrapText="1"/>
    </xf>
    <xf numFmtId="0" fontId="0" fillId="0" borderId="73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2" fillId="0" borderId="42" xfId="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31" xfId="0" applyFont="1" applyBorder="1" applyAlignment="1">
      <alignment horizontal="left" vertical="center"/>
    </xf>
    <xf numFmtId="0" fontId="22" fillId="0" borderId="43" xfId="0" applyFont="1" applyBorder="1" applyAlignment="1">
      <alignment horizontal="left" vertical="center"/>
    </xf>
    <xf numFmtId="0" fontId="22" fillId="0" borderId="3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43" fillId="0" borderId="2" xfId="0" applyNumberFormat="1" applyFont="1" applyBorder="1" applyAlignment="1">
      <alignment horizontal="center" vertical="center" shrinkToFit="1"/>
    </xf>
    <xf numFmtId="178" fontId="43" fillId="0" borderId="3" xfId="0" applyNumberFormat="1" applyFont="1" applyBorder="1" applyAlignment="1">
      <alignment horizontal="center" vertical="center" shrinkToFit="1"/>
    </xf>
    <xf numFmtId="178" fontId="43" fillId="0" borderId="4" xfId="0" applyNumberFormat="1" applyFont="1" applyBorder="1" applyAlignment="1">
      <alignment horizontal="center" vertical="center" shrinkToFit="1"/>
    </xf>
    <xf numFmtId="178" fontId="43" fillId="0" borderId="7" xfId="0" applyNumberFormat="1" applyFont="1" applyBorder="1" applyAlignment="1">
      <alignment horizontal="center" vertical="center" shrinkToFit="1"/>
    </xf>
    <xf numFmtId="178" fontId="43" fillId="0" borderId="8" xfId="0" applyNumberFormat="1" applyFont="1" applyBorder="1" applyAlignment="1">
      <alignment horizontal="center" vertical="center" shrinkToFit="1"/>
    </xf>
    <xf numFmtId="178" fontId="43" fillId="0" borderId="9" xfId="0" applyNumberFormat="1" applyFont="1" applyBorder="1" applyAlignment="1">
      <alignment horizontal="center" vertical="center" shrinkToFit="1"/>
    </xf>
    <xf numFmtId="0" fontId="42" fillId="0" borderId="1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9" xfId="0" applyFont="1" applyBorder="1" applyAlignment="1">
      <alignment horizontal="center" vertical="center" shrinkToFit="1"/>
    </xf>
    <xf numFmtId="176" fontId="53" fillId="0" borderId="0" xfId="0" applyNumberFormat="1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 shrinkToFit="1"/>
    </xf>
    <xf numFmtId="0" fontId="28" fillId="0" borderId="10" xfId="0" applyFont="1" applyBorder="1" applyAlignment="1">
      <alignment horizontal="center" vertical="center" shrinkToFit="1"/>
    </xf>
    <xf numFmtId="0" fontId="40" fillId="0" borderId="1" xfId="0" applyFont="1" applyBorder="1" applyAlignment="1">
      <alignment horizontal="center" vertical="center"/>
    </xf>
    <xf numFmtId="176" fontId="28" fillId="0" borderId="0" xfId="0" applyNumberFormat="1" applyFont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0" fontId="39" fillId="0" borderId="0" xfId="3" applyFont="1" applyAlignment="1" applyProtection="1">
      <alignment horizontal="center" vertical="center" shrinkToFit="1"/>
    </xf>
    <xf numFmtId="0" fontId="28" fillId="0" borderId="1" xfId="0" applyFont="1" applyBorder="1" applyAlignment="1">
      <alignment horizontal="center" vertical="center"/>
    </xf>
    <xf numFmtId="0" fontId="26" fillId="0" borderId="0" xfId="0" applyFont="1" applyAlignment="1">
      <alignment vertical="top" wrapText="1" indent="1"/>
    </xf>
    <xf numFmtId="0" fontId="26" fillId="6" borderId="0" xfId="0" applyFont="1" applyFill="1" applyAlignment="1">
      <alignment vertical="center" wrapText="1"/>
    </xf>
    <xf numFmtId="0" fontId="44" fillId="7" borderId="0" xfId="0" applyFont="1" applyFill="1" applyAlignment="1">
      <alignment horizontal="left" vertical="center" wrapText="1" indent="1"/>
    </xf>
    <xf numFmtId="0" fontId="26" fillId="0" borderId="0" xfId="0" applyFont="1" applyAlignment="1">
      <alignment vertical="center" wrapText="1"/>
    </xf>
    <xf numFmtId="0" fontId="26" fillId="8" borderId="0" xfId="0" applyFont="1" applyFill="1" applyAlignment="1">
      <alignment vertical="center" wrapText="1"/>
    </xf>
    <xf numFmtId="0" fontId="0" fillId="0" borderId="0" xfId="0" applyAlignment="1">
      <alignment vertical="top" wrapText="1" indent="1"/>
    </xf>
    <xf numFmtId="0" fontId="69" fillId="0" borderId="0" xfId="0" applyFont="1" applyAlignment="1">
      <alignment horizontal="centerContinuous" vertical="center"/>
    </xf>
    <xf numFmtId="0" fontId="70" fillId="0" borderId="0" xfId="0" applyFont="1" applyAlignment="1">
      <alignment horizontal="centerContinuous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4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9" fontId="0" fillId="0" borderId="11" xfId="0" applyNumberFormat="1" applyBorder="1" applyAlignment="1">
      <alignment horizontal="center" vertical="center"/>
    </xf>
    <xf numFmtId="9" fontId="0" fillId="0" borderId="27" xfId="0" applyNumberFormat="1" applyBorder="1" applyAlignment="1">
      <alignment horizontal="center" vertical="center"/>
    </xf>
    <xf numFmtId="0" fontId="34" fillId="12" borderId="0" xfId="0" applyFont="1" applyFill="1" applyBorder="1" applyAlignment="1">
      <alignment horizontal="center" vertical="center"/>
    </xf>
    <xf numFmtId="0" fontId="0" fillId="12" borderId="0" xfId="0" quotePrefix="1" applyFill="1" applyBorder="1">
      <alignment vertical="center"/>
    </xf>
    <xf numFmtId="0" fontId="46" fillId="12" borderId="0" xfId="0" applyFont="1" applyFill="1" applyBorder="1">
      <alignment vertical="center"/>
    </xf>
    <xf numFmtId="0" fontId="0" fillId="12" borderId="0" xfId="0" applyFill="1" applyBorder="1">
      <alignment vertical="center"/>
    </xf>
    <xf numFmtId="0" fontId="34" fillId="13" borderId="0" xfId="0" applyFont="1" applyFill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0" fontId="72" fillId="0" borderId="42" xfId="0" applyFont="1" applyBorder="1" applyAlignment="1">
      <alignment horizontal="center" vertical="center"/>
    </xf>
    <xf numFmtId="0" fontId="72" fillId="0" borderId="51" xfId="0" applyFont="1" applyBorder="1" applyAlignment="1">
      <alignment horizontal="center" vertical="center"/>
    </xf>
    <xf numFmtId="0" fontId="72" fillId="0" borderId="46" xfId="0" applyFont="1" applyBorder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2" fillId="0" borderId="48" xfId="0" applyFont="1" applyBorder="1" applyAlignment="1">
      <alignment horizontal="center" vertical="center"/>
    </xf>
    <xf numFmtId="0" fontId="72" fillId="0" borderId="50" xfId="0" applyFont="1" applyBorder="1" applyAlignment="1">
      <alignment horizontal="center" vertical="center"/>
    </xf>
    <xf numFmtId="0" fontId="72" fillId="0" borderId="31" xfId="0" applyFont="1" applyBorder="1" applyAlignment="1">
      <alignment horizontal="center" vertical="center"/>
    </xf>
    <xf numFmtId="0" fontId="72" fillId="0" borderId="52" xfId="0" applyFont="1" applyBorder="1" applyAlignment="1">
      <alignment horizontal="center" vertical="center"/>
    </xf>
    <xf numFmtId="0" fontId="72" fillId="0" borderId="49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14" borderId="0" xfId="0" applyFill="1">
      <alignment vertical="center"/>
    </xf>
    <xf numFmtId="0" fontId="0" fillId="0" borderId="31" xfId="0" applyBorder="1" applyAlignment="1">
      <alignment horizontal="centerContinuous" vertical="center"/>
    </xf>
  </cellXfs>
  <cellStyles count="4">
    <cellStyle name="백분율" xfId="1" builtinId="5"/>
    <cellStyle name="쉼표 [0]" xfId="2" builtinId="6"/>
    <cellStyle name="표준" xfId="0" builtinId="0"/>
    <cellStyle name="하이퍼링크" xfId="3" builtinId="8"/>
  </cellStyles>
  <dxfs count="4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g"/><Relationship Id="rId2" Type="http://schemas.openxmlformats.org/officeDocument/2006/relationships/image" Target="../media/image9.emf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gif"/><Relationship Id="rId2" Type="http://schemas.openxmlformats.org/officeDocument/2006/relationships/image" Target="../media/image13.gif"/><Relationship Id="rId1" Type="http://schemas.openxmlformats.org/officeDocument/2006/relationships/image" Target="../media/image12.gif"/><Relationship Id="rId4" Type="http://schemas.openxmlformats.org/officeDocument/2006/relationships/image" Target="../media/image15.gi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javascript:self.close()" TargetMode="External"/><Relationship Id="rId3" Type="http://schemas.openxmlformats.org/officeDocument/2006/relationships/image" Target="../media/image18.png"/><Relationship Id="rId7" Type="http://schemas.openxmlformats.org/officeDocument/2006/relationships/image" Target="../media/image20.png"/><Relationship Id="rId2" Type="http://schemas.openxmlformats.org/officeDocument/2006/relationships/image" Target="../media/image17.png"/><Relationship Id="rId1" Type="http://schemas.openxmlformats.org/officeDocument/2006/relationships/hyperlink" Target="http://call.nts.go.kr/h06_mypage/h06_mypage_qna.jsp" TargetMode="External"/><Relationship Id="rId6" Type="http://schemas.openxmlformats.org/officeDocument/2006/relationships/hyperlink" Target="javascript:Login();" TargetMode="External"/><Relationship Id="rId5" Type="http://schemas.openxmlformats.org/officeDocument/2006/relationships/image" Target="../media/image19.png"/><Relationship Id="rId4" Type="http://schemas.openxmlformats.org/officeDocument/2006/relationships/hyperlink" Target="javascript:openPrint();" TargetMode="External"/><Relationship Id="rId9" Type="http://schemas.openxmlformats.org/officeDocument/2006/relationships/image" Target="../media/image2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190498</xdr:colOff>
      <xdr:row>0</xdr:row>
      <xdr:rowOff>209549</xdr:rowOff>
    </xdr:from>
    <xdr:to>
      <xdr:col>42</xdr:col>
      <xdr:colOff>127377</xdr:colOff>
      <xdr:row>54</xdr:row>
      <xdr:rowOff>95250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8" y="209549"/>
          <a:ext cx="7937879" cy="11201401"/>
        </a:xfrm>
        <a:prstGeom prst="rect">
          <a:avLst/>
        </a:prstGeom>
      </xdr:spPr>
    </xdr:pic>
    <xdr:clientData/>
  </xdr:twoCellAnchor>
  <xdr:twoCellAnchor editAs="oneCell">
    <xdr:from>
      <xdr:col>43</xdr:col>
      <xdr:colOff>57149</xdr:colOff>
      <xdr:row>0</xdr:row>
      <xdr:rowOff>95249</xdr:rowOff>
    </xdr:from>
    <xdr:to>
      <xdr:col>85</xdr:col>
      <xdr:colOff>66674</xdr:colOff>
      <xdr:row>54</xdr:row>
      <xdr:rowOff>83464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8649" y="95249"/>
          <a:ext cx="8010525" cy="11303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35</xdr:row>
      <xdr:rowOff>95250</xdr:rowOff>
    </xdr:from>
    <xdr:to>
      <xdr:col>6</xdr:col>
      <xdr:colOff>9525</xdr:colOff>
      <xdr:row>38</xdr:row>
      <xdr:rowOff>19050</xdr:rowOff>
    </xdr:to>
    <xdr:pic>
      <xdr:nvPicPr>
        <xdr:cNvPr id="1118" name="그림 1" descr="선우회계법인로고2.gif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6219825"/>
          <a:ext cx="19526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33</xdr:col>
      <xdr:colOff>228600</xdr:colOff>
      <xdr:row>33</xdr:row>
      <xdr:rowOff>85725</xdr:rowOff>
    </xdr:from>
    <xdr:to>
      <xdr:col>42</xdr:col>
      <xdr:colOff>219075</xdr:colOff>
      <xdr:row>38</xdr:row>
      <xdr:rowOff>76200</xdr:rowOff>
    </xdr:to>
    <xdr:pic>
      <xdr:nvPicPr>
        <xdr:cNvPr id="1119" name="그림 2" descr="선우로고1.gif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39050" y="5905500"/>
          <a:ext cx="239077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28</xdr:col>
      <xdr:colOff>101600</xdr:colOff>
      <xdr:row>53</xdr:row>
      <xdr:rowOff>63500</xdr:rowOff>
    </xdr:from>
    <xdr:to>
      <xdr:col>50</xdr:col>
      <xdr:colOff>180975</xdr:colOff>
      <xdr:row>79</xdr:row>
      <xdr:rowOff>139700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6350" y="10096500"/>
          <a:ext cx="7172325" cy="5524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27</xdr:col>
      <xdr:colOff>108979</xdr:colOff>
      <xdr:row>97</xdr:row>
      <xdr:rowOff>181907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57150"/>
          <a:ext cx="7373379" cy="66779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514350</xdr:colOff>
      <xdr:row>0</xdr:row>
      <xdr:rowOff>0</xdr:rowOff>
    </xdr:from>
    <xdr:to>
      <xdr:col>26</xdr:col>
      <xdr:colOff>57150</xdr:colOff>
      <xdr:row>18</xdr:row>
      <xdr:rowOff>108014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CB2A761A-E172-4B2B-AA93-878B1E032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4600" y="0"/>
          <a:ext cx="7772400" cy="33084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9525</xdr:colOff>
      <xdr:row>8</xdr:row>
      <xdr:rowOff>9525</xdr:rowOff>
    </xdr:from>
    <xdr:to>
      <xdr:col>69</xdr:col>
      <xdr:colOff>0</xdr:colOff>
      <xdr:row>85</xdr:row>
      <xdr:rowOff>200025</xdr:rowOff>
    </xdr:to>
    <xdr:pic>
      <xdr:nvPicPr>
        <xdr:cNvPr id="6183" name="그림 1" descr="일반연구 및 인력개발비 명세서(을).png">
          <a:extLst>
            <a:ext uri="{FF2B5EF4-FFF2-40B4-BE49-F238E27FC236}">
              <a16:creationId xmlns:a16="http://schemas.microsoft.com/office/drawing/2014/main" id="{00000000-0008-0000-0400-000027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72525" y="1219200"/>
          <a:ext cx="4371975" cy="1568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133350</xdr:colOff>
          <xdr:row>28</xdr:row>
          <xdr:rowOff>142875</xdr:rowOff>
        </xdr:from>
        <xdr:to>
          <xdr:col>22</xdr:col>
          <xdr:colOff>142875</xdr:colOff>
          <xdr:row>30</xdr:row>
          <xdr:rowOff>152400</xdr:rowOff>
        </xdr:to>
        <xdr:pic>
          <xdr:nvPicPr>
            <xdr:cNvPr id="6198" name="Picture 37">
              <a:extLst>
                <a:ext uri="{FF2B5EF4-FFF2-40B4-BE49-F238E27FC236}">
                  <a16:creationId xmlns:a16="http://schemas.microsoft.com/office/drawing/2014/main" id="{00000000-0008-0000-0400-00003618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E$92" spid="_x0000_s635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800350" y="5924550"/>
              <a:ext cx="1533525" cy="4381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21</xdr:col>
      <xdr:colOff>171450</xdr:colOff>
      <xdr:row>87</xdr:row>
      <xdr:rowOff>70504</xdr:rowOff>
    </xdr:from>
    <xdr:to>
      <xdr:col>65</xdr:col>
      <xdr:colOff>152400</xdr:colOff>
      <xdr:row>134</xdr:row>
      <xdr:rowOff>44154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C3743090-4193-4B36-9BD4-AAF192013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0" y="17196454"/>
          <a:ext cx="8972550" cy="9727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267390</xdr:colOff>
      <xdr:row>48</xdr:row>
      <xdr:rowOff>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25390" cy="100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21</xdr:col>
      <xdr:colOff>267390</xdr:colOff>
      <xdr:row>48</xdr:row>
      <xdr:rowOff>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0"/>
          <a:ext cx="712539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10</xdr:col>
      <xdr:colOff>267390</xdr:colOff>
      <xdr:row>98</xdr:row>
      <xdr:rowOff>0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477500"/>
          <a:ext cx="7125390" cy="100584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50</xdr:row>
      <xdr:rowOff>0</xdr:rowOff>
    </xdr:from>
    <xdr:to>
      <xdr:col>21</xdr:col>
      <xdr:colOff>267390</xdr:colOff>
      <xdr:row>98</xdr:row>
      <xdr:rowOff>0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3800" y="10477500"/>
          <a:ext cx="7125390" cy="10058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83</xdr:row>
      <xdr:rowOff>0</xdr:rowOff>
    </xdr:from>
    <xdr:to>
      <xdr:col>0</xdr:col>
      <xdr:colOff>1066800</xdr:colOff>
      <xdr:row>84</xdr:row>
      <xdr:rowOff>47625</xdr:rowOff>
    </xdr:to>
    <xdr:pic>
      <xdr:nvPicPr>
        <xdr:cNvPr id="2300" name="Picture 2" descr="인터넷상담질문하기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F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0326350"/>
          <a:ext cx="1066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390525</xdr:colOff>
      <xdr:row>83</xdr:row>
      <xdr:rowOff>0</xdr:rowOff>
    </xdr:from>
    <xdr:to>
      <xdr:col>1</xdr:col>
      <xdr:colOff>1457325</xdr:colOff>
      <xdr:row>84</xdr:row>
      <xdr:rowOff>47625</xdr:rowOff>
    </xdr:to>
    <xdr:pic>
      <xdr:nvPicPr>
        <xdr:cNvPr id="2301" name="Picture 3" descr="전화상담 : 126">
          <a:extLst>
            <a:ext uri="{FF2B5EF4-FFF2-40B4-BE49-F238E27FC236}">
              <a16:creationId xmlns:a16="http://schemas.microsoft.com/office/drawing/2014/main" id="{00000000-0008-0000-0900-0000F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96900" y="20326350"/>
          <a:ext cx="1066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485775</xdr:colOff>
      <xdr:row>83</xdr:row>
      <xdr:rowOff>152400</xdr:rowOff>
    </xdr:to>
    <xdr:pic>
      <xdr:nvPicPr>
        <xdr:cNvPr id="2302" name="Picture 4" descr="http://call.nts.go.kr/img/print_icon.gif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900-0000F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906375" y="20326350"/>
          <a:ext cx="4857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495300</xdr:colOff>
      <xdr:row>83</xdr:row>
      <xdr:rowOff>0</xdr:rowOff>
    </xdr:from>
    <xdr:to>
      <xdr:col>1</xdr:col>
      <xdr:colOff>981075</xdr:colOff>
      <xdr:row>83</xdr:row>
      <xdr:rowOff>152400</xdr:rowOff>
    </xdr:to>
    <xdr:pic>
      <xdr:nvPicPr>
        <xdr:cNvPr id="2303" name="Picture 5" descr="http://call.nts.go.kr/img/scrap_icon.gif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900-0000F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3401675" y="20326350"/>
          <a:ext cx="48577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83</xdr:row>
      <xdr:rowOff>0</xdr:rowOff>
    </xdr:from>
    <xdr:to>
      <xdr:col>3</xdr:col>
      <xdr:colOff>323850</xdr:colOff>
      <xdr:row>83</xdr:row>
      <xdr:rowOff>180975</xdr:rowOff>
    </xdr:to>
    <xdr:pic>
      <xdr:nvPicPr>
        <xdr:cNvPr id="2304" name="Picture 6" descr="http://call.nts.go.kr/img/btn_close02.gif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900-00000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7868900" y="20326350"/>
          <a:ext cx="7048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914400</xdr:colOff>
          <xdr:row>2</xdr:row>
          <xdr:rowOff>19050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9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352425</xdr:colOff>
      <xdr:row>203</xdr:row>
      <xdr:rowOff>209550</xdr:rowOff>
    </xdr:to>
    <xdr:pic>
      <xdr:nvPicPr>
        <xdr:cNvPr id="8208" name="그림 1" descr="임원.png">
          <a:extLst>
            <a:ext uri="{FF2B5EF4-FFF2-40B4-BE49-F238E27FC236}">
              <a16:creationId xmlns:a16="http://schemas.microsoft.com/office/drawing/2014/main" id="{00000000-0008-0000-0A00-000010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4754225" cy="4274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hyperlink" Target="http://taxinfo.nts.go.kr/docs/customer/law/statuteTax.jsp?gubun=1" TargetMode="External"/><Relationship Id="rId5" Type="http://schemas.openxmlformats.org/officeDocument/2006/relationships/image" Target="../media/image16.emf"/><Relationship Id="rId4" Type="http://schemas.openxmlformats.org/officeDocument/2006/relationships/control" Target="../activeX/activeX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koita.or.kr/main/main.aspx" TargetMode="External"/><Relationship Id="rId1" Type="http://schemas.openxmlformats.org/officeDocument/2006/relationships/hyperlink" Target="http://cafe.daum.net/transtax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koita.or.kr/main/main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9:AV124"/>
  <sheetViews>
    <sheetView showGridLines="0" workbookViewId="0">
      <selection activeCell="Y109" sqref="Y109"/>
    </sheetView>
  </sheetViews>
  <sheetFormatPr defaultColWidth="2.5" defaultRowHeight="16.5" x14ac:dyDescent="0.3"/>
  <sheetData>
    <row r="59" spans="1:1" x14ac:dyDescent="0.3">
      <c r="A59" t="s">
        <v>506</v>
      </c>
    </row>
    <row r="61" spans="1:1" x14ac:dyDescent="0.3">
      <c r="A61" t="s">
        <v>507</v>
      </c>
    </row>
    <row r="63" spans="1:1" x14ac:dyDescent="0.3">
      <c r="A63" t="s">
        <v>508</v>
      </c>
    </row>
    <row r="65" spans="1:48" x14ac:dyDescent="0.3">
      <c r="A65" s="175" t="s">
        <v>510</v>
      </c>
      <c r="B65" s="175"/>
      <c r="C65" s="175"/>
      <c r="D65" s="175"/>
      <c r="E65" s="175"/>
      <c r="F65" s="175"/>
      <c r="G65" s="172"/>
      <c r="H65" s="172" t="s">
        <v>511</v>
      </c>
      <c r="I65" s="173"/>
      <c r="J65" s="173"/>
      <c r="K65" s="173"/>
      <c r="L65" s="173"/>
      <c r="M65" s="173"/>
      <c r="N65" s="173"/>
      <c r="O65" s="173"/>
      <c r="P65" s="173"/>
      <c r="Q65" s="173"/>
      <c r="R65" s="173"/>
      <c r="S65" s="173"/>
      <c r="T65" s="173"/>
      <c r="U65" s="173"/>
      <c r="V65" s="173"/>
      <c r="W65" s="173"/>
      <c r="X65" s="173"/>
      <c r="Y65" s="173"/>
      <c r="Z65" s="173"/>
      <c r="AA65" s="173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4"/>
      <c r="AP65" s="174" t="s">
        <v>512</v>
      </c>
      <c r="AQ65" s="175"/>
      <c r="AR65" s="175"/>
      <c r="AS65" s="175"/>
      <c r="AT65" s="175"/>
      <c r="AU65" s="175"/>
      <c r="AV65" s="175"/>
    </row>
    <row r="66" spans="1:48" x14ac:dyDescent="0.3">
      <c r="A66" s="140" t="s">
        <v>509</v>
      </c>
      <c r="B66" s="69"/>
      <c r="C66" s="69"/>
      <c r="D66" s="69"/>
      <c r="E66" s="69"/>
      <c r="F66" s="69"/>
      <c r="G66" s="143"/>
      <c r="H66" s="141" t="s">
        <v>515</v>
      </c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44"/>
      <c r="AP66" s="140" t="s">
        <v>529</v>
      </c>
      <c r="AQ66" s="69"/>
      <c r="AR66" s="69"/>
      <c r="AS66" s="69"/>
      <c r="AT66" s="69"/>
      <c r="AU66" s="69"/>
      <c r="AV66" s="143"/>
    </row>
    <row r="67" spans="1:48" x14ac:dyDescent="0.3">
      <c r="A67" s="141" t="s">
        <v>513</v>
      </c>
      <c r="B67" s="105"/>
      <c r="C67" s="105"/>
      <c r="D67" s="105"/>
      <c r="E67" s="105"/>
      <c r="F67" s="105"/>
      <c r="G67" s="144"/>
      <c r="H67" s="141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44"/>
      <c r="AP67" s="141" t="s">
        <v>530</v>
      </c>
      <c r="AQ67" s="105"/>
      <c r="AR67" s="105"/>
      <c r="AS67" s="105"/>
      <c r="AT67" s="105"/>
      <c r="AU67" s="105"/>
      <c r="AV67" s="144"/>
    </row>
    <row r="68" spans="1:48" x14ac:dyDescent="0.3">
      <c r="A68" s="141" t="s">
        <v>514</v>
      </c>
      <c r="B68" s="105"/>
      <c r="C68" s="105"/>
      <c r="D68" s="105"/>
      <c r="E68" s="105"/>
      <c r="F68" s="105"/>
      <c r="G68" s="144"/>
      <c r="H68" s="141" t="s">
        <v>516</v>
      </c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44"/>
      <c r="AP68" s="141" t="s">
        <v>512</v>
      </c>
      <c r="AQ68" s="105"/>
      <c r="AR68" s="105"/>
      <c r="AS68" s="105"/>
      <c r="AT68" s="105"/>
      <c r="AU68" s="105"/>
      <c r="AV68" s="144"/>
    </row>
    <row r="69" spans="1:48" x14ac:dyDescent="0.3">
      <c r="A69" s="141"/>
      <c r="B69" s="105"/>
      <c r="C69" s="105"/>
      <c r="D69" s="105"/>
      <c r="E69" s="105"/>
      <c r="F69" s="105"/>
      <c r="G69" s="144"/>
      <c r="H69" s="141"/>
      <c r="I69" s="105" t="s">
        <v>517</v>
      </c>
      <c r="J69" s="105" t="s">
        <v>518</v>
      </c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44"/>
      <c r="AP69" s="141"/>
      <c r="AQ69" s="105"/>
      <c r="AR69" s="105"/>
      <c r="AS69" s="105"/>
      <c r="AT69" s="105"/>
      <c r="AU69" s="105"/>
      <c r="AV69" s="144"/>
    </row>
    <row r="70" spans="1:48" x14ac:dyDescent="0.3">
      <c r="A70" s="141"/>
      <c r="B70" s="105"/>
      <c r="C70" s="105"/>
      <c r="D70" s="105"/>
      <c r="E70" s="105"/>
      <c r="F70" s="105"/>
      <c r="G70" s="144"/>
      <c r="H70" s="141"/>
      <c r="I70" s="105" t="s">
        <v>519</v>
      </c>
      <c r="J70" s="105" t="s">
        <v>520</v>
      </c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5"/>
      <c r="AD70" s="105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44"/>
      <c r="AP70" s="141"/>
      <c r="AQ70" s="105"/>
      <c r="AR70" s="105"/>
      <c r="AS70" s="105"/>
      <c r="AT70" s="105"/>
      <c r="AU70" s="105"/>
      <c r="AV70" s="144"/>
    </row>
    <row r="71" spans="1:48" x14ac:dyDescent="0.3">
      <c r="A71" s="141"/>
      <c r="B71" s="105"/>
      <c r="C71" s="105"/>
      <c r="D71" s="105"/>
      <c r="E71" s="105"/>
      <c r="F71" s="105"/>
      <c r="G71" s="144"/>
      <c r="H71" s="141"/>
      <c r="I71" s="105"/>
      <c r="J71" s="105"/>
      <c r="K71" s="105"/>
      <c r="L71" s="105"/>
      <c r="M71" s="105"/>
      <c r="N71" s="105" t="s">
        <v>521</v>
      </c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44"/>
      <c r="AP71" s="141"/>
      <c r="AQ71" s="105"/>
      <c r="AR71" s="105"/>
      <c r="AS71" s="105"/>
      <c r="AT71" s="105"/>
      <c r="AU71" s="105"/>
      <c r="AV71" s="144"/>
    </row>
    <row r="72" spans="1:48" x14ac:dyDescent="0.3">
      <c r="A72" s="141"/>
      <c r="B72" s="105"/>
      <c r="C72" s="105"/>
      <c r="D72" s="105"/>
      <c r="E72" s="105"/>
      <c r="F72" s="105"/>
      <c r="G72" s="144"/>
      <c r="H72" s="141"/>
      <c r="I72" s="105"/>
      <c r="J72" s="105"/>
      <c r="K72" s="105"/>
      <c r="L72" s="105"/>
      <c r="M72" s="105"/>
      <c r="N72" s="105" t="s">
        <v>522</v>
      </c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44"/>
      <c r="AP72" s="141"/>
      <c r="AQ72" s="105"/>
      <c r="AR72" s="105"/>
      <c r="AS72" s="105"/>
      <c r="AT72" s="105"/>
      <c r="AU72" s="105"/>
      <c r="AV72" s="144"/>
    </row>
    <row r="73" spans="1:48" x14ac:dyDescent="0.3">
      <c r="A73" s="141"/>
      <c r="B73" s="105"/>
      <c r="C73" s="105"/>
      <c r="D73" s="105"/>
      <c r="E73" s="105"/>
      <c r="F73" s="105"/>
      <c r="G73" s="144"/>
      <c r="H73" s="141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44"/>
      <c r="AP73" s="141"/>
      <c r="AQ73" s="105"/>
      <c r="AR73" s="105"/>
      <c r="AS73" s="105"/>
      <c r="AT73" s="105"/>
      <c r="AU73" s="105"/>
      <c r="AV73" s="144"/>
    </row>
    <row r="74" spans="1:48" x14ac:dyDescent="0.3">
      <c r="A74" s="141"/>
      <c r="B74" s="105"/>
      <c r="C74" s="105"/>
      <c r="D74" s="105"/>
      <c r="E74" s="105"/>
      <c r="F74" s="105"/>
      <c r="G74" s="144"/>
      <c r="H74" s="141" t="s">
        <v>523</v>
      </c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44"/>
      <c r="AP74" s="141"/>
      <c r="AQ74" s="105"/>
      <c r="AR74" s="105"/>
      <c r="AS74" s="105"/>
      <c r="AT74" s="105"/>
      <c r="AU74" s="105"/>
      <c r="AV74" s="144"/>
    </row>
    <row r="75" spans="1:48" x14ac:dyDescent="0.3">
      <c r="A75" s="141"/>
      <c r="B75" s="105"/>
      <c r="C75" s="105"/>
      <c r="D75" s="105"/>
      <c r="E75" s="105"/>
      <c r="F75" s="105"/>
      <c r="G75" s="144"/>
      <c r="H75" s="141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44"/>
      <c r="AP75" s="141"/>
      <c r="AQ75" s="105"/>
      <c r="AR75" s="105"/>
      <c r="AS75" s="105"/>
      <c r="AT75" s="105"/>
      <c r="AU75" s="105"/>
      <c r="AV75" s="144"/>
    </row>
    <row r="76" spans="1:48" x14ac:dyDescent="0.3">
      <c r="A76" s="141"/>
      <c r="B76" s="105"/>
      <c r="C76" s="105"/>
      <c r="D76" s="105"/>
      <c r="E76" s="105"/>
      <c r="F76" s="105"/>
      <c r="G76" s="144"/>
      <c r="H76" s="141"/>
      <c r="I76" s="105"/>
      <c r="J76" s="105"/>
      <c r="K76" s="105"/>
      <c r="L76" s="177" t="s">
        <v>525</v>
      </c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44"/>
      <c r="AP76" s="141"/>
      <c r="AQ76" s="105"/>
      <c r="AR76" s="105"/>
      <c r="AS76" s="105"/>
      <c r="AT76" s="105"/>
      <c r="AU76" s="105"/>
      <c r="AV76" s="144"/>
    </row>
    <row r="77" spans="1:48" x14ac:dyDescent="0.3">
      <c r="A77" s="141"/>
      <c r="B77" s="105"/>
      <c r="C77" s="105"/>
      <c r="D77" s="105"/>
      <c r="E77" s="105"/>
      <c r="F77" s="105"/>
      <c r="G77" s="144"/>
      <c r="H77" s="169" t="s">
        <v>524</v>
      </c>
      <c r="I77" s="171"/>
      <c r="J77" s="176"/>
      <c r="K77" s="140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05"/>
      <c r="Z77" s="105"/>
      <c r="AA77" s="105"/>
      <c r="AB77" s="105"/>
      <c r="AC77" s="105"/>
      <c r="AD77" s="105"/>
      <c r="AE77" s="105"/>
      <c r="AF77" s="105"/>
      <c r="AG77" s="105"/>
      <c r="AH77" s="105"/>
      <c r="AI77" s="143"/>
      <c r="AJ77" s="105"/>
      <c r="AK77" s="105"/>
      <c r="AL77" s="105"/>
      <c r="AM77" s="105"/>
      <c r="AN77" s="105"/>
      <c r="AO77" s="144"/>
      <c r="AP77" s="141"/>
      <c r="AQ77" s="105"/>
      <c r="AR77" s="105"/>
      <c r="AS77" s="105"/>
      <c r="AT77" s="105"/>
      <c r="AU77" s="105"/>
      <c r="AV77" s="144"/>
    </row>
    <row r="78" spans="1:48" x14ac:dyDescent="0.3">
      <c r="A78" s="141"/>
      <c r="B78" s="105"/>
      <c r="C78" s="105"/>
      <c r="D78" s="105"/>
      <c r="E78" s="105"/>
      <c r="F78" s="105"/>
      <c r="G78" s="144"/>
      <c r="H78" s="169"/>
      <c r="I78" s="171"/>
      <c r="J78" s="176"/>
      <c r="K78" s="141"/>
      <c r="L78" s="178" t="s">
        <v>526</v>
      </c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0" t="s">
        <v>528</v>
      </c>
      <c r="AH78" s="171">
        <v>3</v>
      </c>
      <c r="AI78" s="144"/>
      <c r="AJ78" s="105"/>
      <c r="AK78" s="105"/>
      <c r="AL78" s="105"/>
      <c r="AM78" s="105"/>
      <c r="AN78" s="105"/>
      <c r="AO78" s="144"/>
      <c r="AP78" s="141"/>
      <c r="AQ78" s="105"/>
      <c r="AR78" s="105"/>
      <c r="AS78" s="105"/>
      <c r="AT78" s="105"/>
      <c r="AU78" s="105"/>
      <c r="AV78" s="144"/>
    </row>
    <row r="79" spans="1:48" x14ac:dyDescent="0.3">
      <c r="A79" s="141"/>
      <c r="B79" s="105"/>
      <c r="C79" s="105"/>
      <c r="D79" s="105"/>
      <c r="E79" s="105"/>
      <c r="F79" s="105"/>
      <c r="G79" s="144"/>
      <c r="H79" s="169"/>
      <c r="I79" s="171"/>
      <c r="J79" s="176"/>
      <c r="K79" s="142"/>
      <c r="L79" s="179" t="s">
        <v>527</v>
      </c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  <c r="AF79" s="179"/>
      <c r="AG79" s="171"/>
      <c r="AH79" s="171"/>
      <c r="AI79" s="145"/>
      <c r="AJ79" s="105"/>
      <c r="AK79" s="105"/>
      <c r="AL79" s="105"/>
      <c r="AM79" s="105"/>
      <c r="AN79" s="105"/>
      <c r="AO79" s="144"/>
      <c r="AP79" s="141"/>
      <c r="AQ79" s="105"/>
      <c r="AR79" s="105"/>
      <c r="AS79" s="105"/>
      <c r="AT79" s="105"/>
      <c r="AU79" s="105"/>
      <c r="AV79" s="144"/>
    </row>
    <row r="80" spans="1:48" x14ac:dyDescent="0.3">
      <c r="A80" s="142"/>
      <c r="B80" s="70"/>
      <c r="C80" s="70"/>
      <c r="D80" s="70"/>
      <c r="E80" s="70"/>
      <c r="F80" s="70"/>
      <c r="G80" s="145"/>
      <c r="H80" s="142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145"/>
      <c r="AP80" s="142"/>
      <c r="AQ80" s="70"/>
      <c r="AR80" s="70"/>
      <c r="AS80" s="70"/>
      <c r="AT80" s="70"/>
      <c r="AU80" s="70"/>
      <c r="AV80" s="145"/>
    </row>
    <row r="81" spans="1:48" x14ac:dyDescent="0.3">
      <c r="A81" s="140" t="s">
        <v>531</v>
      </c>
      <c r="B81" s="69"/>
      <c r="C81" s="69"/>
      <c r="D81" s="69"/>
      <c r="E81" s="69"/>
      <c r="F81" s="69"/>
      <c r="G81" s="143"/>
      <c r="H81" s="140" t="s">
        <v>533</v>
      </c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143"/>
      <c r="AP81" s="140" t="s">
        <v>562</v>
      </c>
      <c r="AQ81" s="69"/>
      <c r="AR81" s="69"/>
      <c r="AS81" s="69"/>
      <c r="AT81" s="69"/>
      <c r="AU81" s="69"/>
      <c r="AV81" s="143"/>
    </row>
    <row r="82" spans="1:48" x14ac:dyDescent="0.3">
      <c r="A82" s="141" t="s">
        <v>532</v>
      </c>
      <c r="B82" s="105"/>
      <c r="C82" s="105"/>
      <c r="D82" s="105"/>
      <c r="E82" s="105"/>
      <c r="F82" s="105"/>
      <c r="G82" s="144"/>
      <c r="H82" s="141" t="s">
        <v>534</v>
      </c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44"/>
      <c r="AP82" s="141"/>
      <c r="AQ82" s="105"/>
      <c r="AR82" s="105"/>
      <c r="AS82" s="105"/>
      <c r="AT82" s="105"/>
      <c r="AU82" s="105"/>
      <c r="AV82" s="144"/>
    </row>
    <row r="83" spans="1:48" x14ac:dyDescent="0.3">
      <c r="A83" s="141"/>
      <c r="B83" s="105"/>
      <c r="C83" s="105"/>
      <c r="D83" s="105"/>
      <c r="E83" s="105"/>
      <c r="F83" s="105"/>
      <c r="G83" s="144"/>
      <c r="H83" s="141" t="s">
        <v>535</v>
      </c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44"/>
      <c r="AP83" s="141"/>
      <c r="AQ83" s="105"/>
      <c r="AR83" s="105"/>
      <c r="AS83" s="105"/>
      <c r="AT83" s="105"/>
      <c r="AU83" s="105"/>
      <c r="AV83" s="144"/>
    </row>
    <row r="84" spans="1:48" x14ac:dyDescent="0.3">
      <c r="A84" s="141"/>
      <c r="B84" s="105"/>
      <c r="C84" s="105"/>
      <c r="D84" s="105"/>
      <c r="E84" s="105"/>
      <c r="F84" s="105"/>
      <c r="G84" s="144"/>
      <c r="H84" s="141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44"/>
      <c r="AP84" s="141"/>
      <c r="AQ84" s="105"/>
      <c r="AR84" s="105"/>
      <c r="AS84" s="105"/>
      <c r="AT84" s="105"/>
      <c r="AU84" s="105"/>
      <c r="AV84" s="144"/>
    </row>
    <row r="85" spans="1:48" x14ac:dyDescent="0.3">
      <c r="A85" s="141"/>
      <c r="B85" s="105"/>
      <c r="C85" s="105"/>
      <c r="D85" s="105"/>
      <c r="E85" s="105"/>
      <c r="F85" s="105"/>
      <c r="G85" s="144"/>
      <c r="H85" s="141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44"/>
      <c r="AP85" s="141"/>
      <c r="AQ85" s="105"/>
      <c r="AR85" s="105"/>
      <c r="AS85" s="105"/>
      <c r="AT85" s="105"/>
      <c r="AU85" s="105"/>
      <c r="AV85" s="144"/>
    </row>
    <row r="86" spans="1:48" x14ac:dyDescent="0.3">
      <c r="A86" s="141"/>
      <c r="B86" s="105"/>
      <c r="C86" s="105"/>
      <c r="D86" s="105"/>
      <c r="E86" s="105"/>
      <c r="F86" s="105"/>
      <c r="G86" s="144"/>
      <c r="H86" s="168" t="s">
        <v>536</v>
      </c>
      <c r="I86" s="105"/>
      <c r="J86" s="140"/>
      <c r="K86" s="105"/>
      <c r="L86" s="105" t="s">
        <v>537</v>
      </c>
      <c r="M86" s="105"/>
      <c r="N86" s="105"/>
      <c r="O86" s="105"/>
      <c r="P86" s="105"/>
      <c r="Q86" s="105"/>
      <c r="R86" s="105"/>
      <c r="S86" s="105" t="s">
        <v>541</v>
      </c>
      <c r="T86" s="105"/>
      <c r="U86" s="105"/>
      <c r="V86" s="105"/>
      <c r="W86" s="105"/>
      <c r="X86" s="105"/>
      <c r="Y86" s="143"/>
      <c r="Z86" s="105"/>
      <c r="AA86" s="170" t="s">
        <v>528</v>
      </c>
      <c r="AB86" s="103" t="s">
        <v>544</v>
      </c>
      <c r="AC86" s="105"/>
      <c r="AD86" s="103" t="s">
        <v>549</v>
      </c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44"/>
      <c r="AP86" s="141"/>
      <c r="AQ86" s="105"/>
      <c r="AR86" s="105"/>
      <c r="AS86" s="105"/>
      <c r="AT86" s="105"/>
      <c r="AU86" s="105"/>
      <c r="AV86" s="144"/>
    </row>
    <row r="87" spans="1:48" x14ac:dyDescent="0.3">
      <c r="A87" s="141"/>
      <c r="B87" s="105"/>
      <c r="C87" s="105"/>
      <c r="D87" s="105"/>
      <c r="E87" s="105"/>
      <c r="F87" s="105"/>
      <c r="G87" s="144"/>
      <c r="H87" s="169"/>
      <c r="I87" s="105"/>
      <c r="J87" s="141"/>
      <c r="K87" s="105"/>
      <c r="L87" s="105" t="s">
        <v>538</v>
      </c>
      <c r="M87" s="105"/>
      <c r="N87" s="105"/>
      <c r="O87" s="105"/>
      <c r="P87" s="105"/>
      <c r="Q87" s="105"/>
      <c r="R87" s="146" t="s">
        <v>540</v>
      </c>
      <c r="S87" s="105" t="s">
        <v>542</v>
      </c>
      <c r="T87" s="105"/>
      <c r="U87" s="105"/>
      <c r="V87" s="105"/>
      <c r="W87" s="105"/>
      <c r="X87" s="105"/>
      <c r="Y87" s="144"/>
      <c r="Z87" s="105"/>
      <c r="AA87" s="171"/>
      <c r="AB87" s="103" t="s">
        <v>545</v>
      </c>
      <c r="AC87" s="105"/>
      <c r="AD87" s="103" t="s">
        <v>547</v>
      </c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44"/>
      <c r="AP87" s="141"/>
      <c r="AQ87" s="105"/>
      <c r="AR87" s="105"/>
      <c r="AS87" s="105"/>
      <c r="AT87" s="105"/>
      <c r="AU87" s="105"/>
      <c r="AV87" s="144"/>
    </row>
    <row r="88" spans="1:48" x14ac:dyDescent="0.3">
      <c r="A88" s="141"/>
      <c r="B88" s="105"/>
      <c r="C88" s="105"/>
      <c r="D88" s="105"/>
      <c r="E88" s="105"/>
      <c r="F88" s="105"/>
      <c r="G88" s="144"/>
      <c r="H88" s="169"/>
      <c r="I88" s="105"/>
      <c r="J88" s="142"/>
      <c r="K88" s="105"/>
      <c r="L88" s="105" t="s">
        <v>539</v>
      </c>
      <c r="M88" s="105"/>
      <c r="N88" s="105"/>
      <c r="O88" s="105"/>
      <c r="P88" s="105"/>
      <c r="Q88" s="105"/>
      <c r="R88" s="105"/>
      <c r="S88" s="105" t="s">
        <v>543</v>
      </c>
      <c r="T88" s="105"/>
      <c r="U88" s="105"/>
      <c r="V88" s="105"/>
      <c r="W88" s="105"/>
      <c r="X88" s="105"/>
      <c r="Y88" s="145"/>
      <c r="Z88" s="105"/>
      <c r="AA88" s="171"/>
      <c r="AB88" s="103" t="s">
        <v>546</v>
      </c>
      <c r="AC88" s="105"/>
      <c r="AD88" s="103" t="s">
        <v>548</v>
      </c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44"/>
      <c r="AP88" s="141"/>
      <c r="AQ88" s="105"/>
      <c r="AR88" s="105"/>
      <c r="AS88" s="105"/>
      <c r="AT88" s="105"/>
      <c r="AU88" s="105"/>
      <c r="AV88" s="144"/>
    </row>
    <row r="89" spans="1:48" x14ac:dyDescent="0.3">
      <c r="A89" s="141"/>
      <c r="B89" s="105"/>
      <c r="C89" s="105"/>
      <c r="D89" s="105"/>
      <c r="E89" s="105"/>
      <c r="F89" s="105"/>
      <c r="G89" s="144"/>
      <c r="H89" s="141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44"/>
      <c r="AP89" s="141"/>
      <c r="AQ89" s="105"/>
      <c r="AR89" s="105"/>
      <c r="AS89" s="105"/>
      <c r="AT89" s="105"/>
      <c r="AU89" s="105"/>
      <c r="AV89" s="144"/>
    </row>
    <row r="90" spans="1:48" x14ac:dyDescent="0.3">
      <c r="A90" s="141"/>
      <c r="B90" s="105"/>
      <c r="C90" s="105"/>
      <c r="D90" s="105"/>
      <c r="E90" s="105"/>
      <c r="F90" s="105"/>
      <c r="G90" s="144"/>
      <c r="H90" s="147" t="s">
        <v>550</v>
      </c>
      <c r="I90" s="105"/>
      <c r="J90" s="105" t="s">
        <v>551</v>
      </c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44"/>
      <c r="AP90" s="141"/>
      <c r="AQ90" s="105"/>
      <c r="AR90" s="105"/>
      <c r="AS90" s="105"/>
      <c r="AT90" s="105"/>
      <c r="AU90" s="105"/>
      <c r="AV90" s="144"/>
    </row>
    <row r="91" spans="1:48" x14ac:dyDescent="0.3">
      <c r="A91" s="141"/>
      <c r="B91" s="105"/>
      <c r="C91" s="105"/>
      <c r="D91" s="105"/>
      <c r="E91" s="105"/>
      <c r="F91" s="105"/>
      <c r="G91" s="144"/>
      <c r="H91" s="141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44"/>
      <c r="AP91" s="141"/>
      <c r="AQ91" s="105"/>
      <c r="AR91" s="105"/>
      <c r="AS91" s="105"/>
      <c r="AT91" s="105"/>
      <c r="AU91" s="105"/>
      <c r="AV91" s="144"/>
    </row>
    <row r="92" spans="1:48" x14ac:dyDescent="0.3">
      <c r="A92" s="141"/>
      <c r="B92" s="105"/>
      <c r="C92" s="105"/>
      <c r="D92" s="105"/>
      <c r="E92" s="105"/>
      <c r="F92" s="105"/>
      <c r="G92" s="144"/>
      <c r="H92" s="141"/>
      <c r="I92" s="105" t="s">
        <v>517</v>
      </c>
      <c r="J92" s="105" t="s">
        <v>552</v>
      </c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44"/>
      <c r="AP92" s="141"/>
      <c r="AQ92" s="105"/>
      <c r="AR92" s="105"/>
      <c r="AS92" s="105"/>
      <c r="AT92" s="105"/>
      <c r="AU92" s="105"/>
      <c r="AV92" s="144"/>
    </row>
    <row r="93" spans="1:48" x14ac:dyDescent="0.3">
      <c r="A93" s="141"/>
      <c r="B93" s="105"/>
      <c r="C93" s="105"/>
      <c r="D93" s="105"/>
      <c r="E93" s="105"/>
      <c r="F93" s="105"/>
      <c r="G93" s="144"/>
      <c r="H93" s="141"/>
      <c r="I93" s="105" t="s">
        <v>519</v>
      </c>
      <c r="J93" s="105" t="s">
        <v>553</v>
      </c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44"/>
      <c r="AP93" s="141"/>
      <c r="AQ93" s="105"/>
      <c r="AR93" s="105"/>
      <c r="AS93" s="105"/>
      <c r="AT93" s="105"/>
      <c r="AU93" s="105"/>
      <c r="AV93" s="144"/>
    </row>
    <row r="94" spans="1:48" x14ac:dyDescent="0.3">
      <c r="A94" s="141"/>
      <c r="B94" s="105"/>
      <c r="C94" s="105"/>
      <c r="D94" s="105"/>
      <c r="E94" s="105"/>
      <c r="F94" s="105"/>
      <c r="G94" s="144"/>
      <c r="H94" s="141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44"/>
      <c r="AP94" s="141"/>
      <c r="AQ94" s="105"/>
      <c r="AR94" s="105"/>
      <c r="AS94" s="105"/>
      <c r="AT94" s="105"/>
      <c r="AU94" s="105"/>
      <c r="AV94" s="144"/>
    </row>
    <row r="95" spans="1:48" x14ac:dyDescent="0.3">
      <c r="A95" s="141"/>
      <c r="B95" s="105"/>
      <c r="C95" s="105"/>
      <c r="D95" s="105"/>
      <c r="E95" s="105"/>
      <c r="F95" s="105"/>
      <c r="G95" s="144"/>
      <c r="H95" s="141"/>
      <c r="I95" s="105"/>
      <c r="J95" s="105" t="s">
        <v>554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44"/>
      <c r="AP95" s="141"/>
      <c r="AQ95" s="105"/>
      <c r="AR95" s="105"/>
      <c r="AS95" s="105"/>
      <c r="AT95" s="105"/>
      <c r="AU95" s="105"/>
      <c r="AV95" s="144"/>
    </row>
    <row r="96" spans="1:48" x14ac:dyDescent="0.3">
      <c r="A96" s="141"/>
      <c r="B96" s="105"/>
      <c r="C96" s="105"/>
      <c r="D96" s="105"/>
      <c r="E96" s="105"/>
      <c r="F96" s="105"/>
      <c r="G96" s="144"/>
      <c r="H96" s="141"/>
      <c r="I96" s="105"/>
      <c r="J96" s="105"/>
      <c r="K96" s="105" t="s">
        <v>555</v>
      </c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44"/>
      <c r="AP96" s="141"/>
      <c r="AQ96" s="105"/>
      <c r="AR96" s="105"/>
      <c r="AS96" s="105"/>
      <c r="AT96" s="105"/>
      <c r="AU96" s="105"/>
      <c r="AV96" s="144"/>
    </row>
    <row r="97" spans="1:48" x14ac:dyDescent="0.3">
      <c r="A97" s="141"/>
      <c r="B97" s="105"/>
      <c r="C97" s="105"/>
      <c r="D97" s="105"/>
      <c r="E97" s="105"/>
      <c r="F97" s="105"/>
      <c r="G97" s="144"/>
      <c r="H97" s="141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44"/>
      <c r="AP97" s="141"/>
      <c r="AQ97" s="105"/>
      <c r="AR97" s="105"/>
      <c r="AS97" s="105"/>
      <c r="AT97" s="105"/>
      <c r="AU97" s="105"/>
      <c r="AV97" s="144"/>
    </row>
    <row r="98" spans="1:48" x14ac:dyDescent="0.3">
      <c r="A98" s="141"/>
      <c r="B98" s="105"/>
      <c r="C98" s="105"/>
      <c r="D98" s="105"/>
      <c r="E98" s="105"/>
      <c r="F98" s="105"/>
      <c r="G98" s="144"/>
      <c r="H98" s="141"/>
      <c r="I98" s="105"/>
      <c r="J98" s="105" t="s">
        <v>556</v>
      </c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44"/>
      <c r="AP98" s="141"/>
      <c r="AQ98" s="105"/>
      <c r="AR98" s="105"/>
      <c r="AS98" s="105"/>
      <c r="AT98" s="105"/>
      <c r="AU98" s="105"/>
      <c r="AV98" s="144"/>
    </row>
    <row r="99" spans="1:48" x14ac:dyDescent="0.3">
      <c r="A99" s="141"/>
      <c r="B99" s="105"/>
      <c r="C99" s="105"/>
      <c r="D99" s="105"/>
      <c r="E99" s="105"/>
      <c r="F99" s="105"/>
      <c r="G99" s="144"/>
      <c r="H99" s="141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44"/>
      <c r="AP99" s="141"/>
      <c r="AQ99" s="105"/>
      <c r="AR99" s="105"/>
      <c r="AS99" s="105"/>
      <c r="AT99" s="105"/>
      <c r="AU99" s="105"/>
      <c r="AV99" s="144"/>
    </row>
    <row r="100" spans="1:48" x14ac:dyDescent="0.3">
      <c r="A100" s="141"/>
      <c r="B100" s="105"/>
      <c r="C100" s="105"/>
      <c r="D100" s="105"/>
      <c r="E100" s="105"/>
      <c r="F100" s="105"/>
      <c r="G100" s="144"/>
      <c r="H100" s="141"/>
      <c r="I100" s="105" t="s">
        <v>557</v>
      </c>
      <c r="J100" s="105" t="s">
        <v>558</v>
      </c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44"/>
      <c r="AP100" s="141"/>
      <c r="AQ100" s="105"/>
      <c r="AR100" s="105"/>
      <c r="AS100" s="105"/>
      <c r="AT100" s="105"/>
      <c r="AU100" s="105"/>
      <c r="AV100" s="144"/>
    </row>
    <row r="101" spans="1:48" x14ac:dyDescent="0.3">
      <c r="A101" s="141"/>
      <c r="B101" s="105"/>
      <c r="C101" s="105"/>
      <c r="D101" s="105"/>
      <c r="E101" s="105"/>
      <c r="F101" s="105"/>
      <c r="G101" s="144"/>
      <c r="H101" s="141"/>
      <c r="I101" s="105" t="s">
        <v>559</v>
      </c>
      <c r="J101" s="105" t="s">
        <v>560</v>
      </c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44"/>
      <c r="AP101" s="141"/>
      <c r="AQ101" s="105"/>
      <c r="AR101" s="105"/>
      <c r="AS101" s="105"/>
      <c r="AT101" s="105"/>
      <c r="AU101" s="105"/>
      <c r="AV101" s="144"/>
    </row>
    <row r="102" spans="1:48" x14ac:dyDescent="0.3">
      <c r="A102" s="141"/>
      <c r="B102" s="105"/>
      <c r="C102" s="105"/>
      <c r="D102" s="105"/>
      <c r="E102" s="105"/>
      <c r="F102" s="105"/>
      <c r="G102" s="144"/>
      <c r="H102" s="141"/>
      <c r="I102" s="105"/>
      <c r="J102" s="105" t="s">
        <v>561</v>
      </c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44"/>
      <c r="AP102" s="141"/>
      <c r="AQ102" s="105"/>
      <c r="AR102" s="105"/>
      <c r="AS102" s="105"/>
      <c r="AT102" s="105"/>
      <c r="AU102" s="105"/>
      <c r="AV102" s="144"/>
    </row>
    <row r="103" spans="1:48" x14ac:dyDescent="0.3">
      <c r="A103" s="142"/>
      <c r="B103" s="70"/>
      <c r="C103" s="70"/>
      <c r="D103" s="70"/>
      <c r="E103" s="70"/>
      <c r="F103" s="70"/>
      <c r="G103" s="145"/>
      <c r="H103" s="142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145"/>
      <c r="AP103" s="142"/>
      <c r="AQ103" s="70"/>
      <c r="AR103" s="70"/>
      <c r="AS103" s="70"/>
      <c r="AT103" s="70"/>
      <c r="AU103" s="70"/>
      <c r="AV103" s="145"/>
    </row>
    <row r="105" spans="1:48" x14ac:dyDescent="0.3">
      <c r="H105" t="s">
        <v>563</v>
      </c>
    </row>
    <row r="107" spans="1:48" x14ac:dyDescent="0.3">
      <c r="B107" t="s">
        <v>564</v>
      </c>
    </row>
    <row r="108" spans="1:48" x14ac:dyDescent="0.3">
      <c r="B108" t="s">
        <v>565</v>
      </c>
    </row>
    <row r="111" spans="1:48" x14ac:dyDescent="0.3">
      <c r="A111" t="s">
        <v>566</v>
      </c>
    </row>
    <row r="113" spans="2:18" x14ac:dyDescent="0.3">
      <c r="B113" t="s">
        <v>567</v>
      </c>
    </row>
    <row r="114" spans="2:18" x14ac:dyDescent="0.3">
      <c r="B114" t="s">
        <v>568</v>
      </c>
    </row>
    <row r="116" spans="2:18" x14ac:dyDescent="0.3">
      <c r="B116" t="s">
        <v>569</v>
      </c>
    </row>
    <row r="118" spans="2:18" x14ac:dyDescent="0.3">
      <c r="B118" t="s">
        <v>570</v>
      </c>
    </row>
    <row r="119" spans="2:18" x14ac:dyDescent="0.3">
      <c r="B119" t="s">
        <v>571</v>
      </c>
    </row>
    <row r="120" spans="2:18" x14ac:dyDescent="0.3">
      <c r="B120" t="s">
        <v>572</v>
      </c>
    </row>
    <row r="121" spans="2:18" ht="17.25" thickBot="1" x14ac:dyDescent="0.35"/>
    <row r="122" spans="2:18" ht="17.25" thickBot="1" x14ac:dyDescent="0.35">
      <c r="F122" s="148"/>
      <c r="G122" s="149"/>
      <c r="H122" s="149" t="s">
        <v>573</v>
      </c>
      <c r="I122" s="149"/>
      <c r="J122" s="149"/>
      <c r="K122" s="149"/>
      <c r="L122" s="149"/>
      <c r="M122" s="149"/>
      <c r="N122" s="149"/>
      <c r="O122" s="149"/>
      <c r="P122" s="149"/>
      <c r="Q122" s="149"/>
      <c r="R122" s="150"/>
    </row>
    <row r="124" spans="2:18" x14ac:dyDescent="0.3">
      <c r="B124" t="s">
        <v>517</v>
      </c>
      <c r="C124" t="s">
        <v>574</v>
      </c>
    </row>
  </sheetData>
  <mergeCells count="11">
    <mergeCell ref="H86:H88"/>
    <mergeCell ref="AA86:AA88"/>
    <mergeCell ref="H65:AO65"/>
    <mergeCell ref="A65:G65"/>
    <mergeCell ref="AP65:AV65"/>
    <mergeCell ref="H77:J79"/>
    <mergeCell ref="L76:X77"/>
    <mergeCell ref="L78:AF78"/>
    <mergeCell ref="L79:AF79"/>
    <mergeCell ref="AG78:AG79"/>
    <mergeCell ref="AH78:AH79"/>
  </mergeCells>
  <phoneticPr fontId="18" type="noConversion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0"/>
  <sheetViews>
    <sheetView showGridLines="0" workbookViewId="0">
      <selection activeCell="F3" sqref="F3"/>
    </sheetView>
  </sheetViews>
  <sheetFormatPr defaultRowHeight="16.5" x14ac:dyDescent="0.3"/>
  <cols>
    <col min="1" max="1" width="13" customWidth="1"/>
    <col min="2" max="2" width="19.125" customWidth="1"/>
    <col min="3" max="3" width="13.625" customWidth="1"/>
    <col min="5" max="5" width="19" customWidth="1"/>
    <col min="6" max="6" width="19.5" customWidth="1"/>
  </cols>
  <sheetData>
    <row r="1" spans="1:8" x14ac:dyDescent="0.3">
      <c r="A1" t="s">
        <v>152</v>
      </c>
    </row>
    <row r="3" spans="1:8" s="1" customFormat="1" ht="33" x14ac:dyDescent="0.3">
      <c r="A3" s="39" t="s">
        <v>153</v>
      </c>
      <c r="B3" s="40" t="s">
        <v>154</v>
      </c>
      <c r="C3" s="40" t="s">
        <v>155</v>
      </c>
      <c r="D3" s="40" t="s">
        <v>156</v>
      </c>
      <c r="E3" s="40" t="s">
        <v>157</v>
      </c>
      <c r="F3" s="41" t="s">
        <v>158</v>
      </c>
    </row>
    <row r="4" spans="1:8" x14ac:dyDescent="0.3">
      <c r="A4" s="37"/>
      <c r="B4" s="38"/>
      <c r="C4" s="38"/>
      <c r="D4" s="38"/>
      <c r="E4" s="42"/>
      <c r="F4" s="43"/>
    </row>
    <row r="5" spans="1:8" x14ac:dyDescent="0.3">
      <c r="A5" s="37"/>
      <c r="B5" s="38"/>
      <c r="C5" s="38"/>
      <c r="D5" s="38"/>
      <c r="E5" s="42"/>
      <c r="F5" s="43"/>
    </row>
    <row r="6" spans="1:8" x14ac:dyDescent="0.3">
      <c r="A6" s="37"/>
      <c r="B6" s="38"/>
      <c r="C6" s="38"/>
      <c r="D6" s="38"/>
      <c r="E6" s="42"/>
      <c r="F6" s="43"/>
    </row>
    <row r="7" spans="1:8" x14ac:dyDescent="0.3">
      <c r="A7" s="37"/>
      <c r="B7" s="38"/>
      <c r="C7" s="38"/>
      <c r="D7" s="38"/>
      <c r="E7" s="42"/>
      <c r="F7" s="43"/>
    </row>
    <row r="8" spans="1:8" x14ac:dyDescent="0.3">
      <c r="A8" s="37"/>
      <c r="B8" s="38"/>
      <c r="C8" s="38"/>
      <c r="D8" s="38"/>
      <c r="E8" s="42"/>
      <c r="F8" s="43"/>
    </row>
    <row r="9" spans="1:8" x14ac:dyDescent="0.3">
      <c r="A9" s="37"/>
      <c r="B9" s="38"/>
      <c r="C9" s="38"/>
      <c r="D9" s="38"/>
      <c r="E9" s="42"/>
      <c r="F9" s="43"/>
    </row>
    <row r="10" spans="1:8" x14ac:dyDescent="0.3">
      <c r="A10" s="409" t="s">
        <v>159</v>
      </c>
      <c r="B10" s="409"/>
      <c r="C10" s="409"/>
      <c r="D10" s="403"/>
      <c r="E10" s="44">
        <f>SUM(E4:E9)</f>
        <v>0</v>
      </c>
      <c r="F10" s="44">
        <f>SUM(F4:F9)</f>
        <v>0</v>
      </c>
    </row>
  </sheetData>
  <mergeCells count="1">
    <mergeCell ref="A10:D10"/>
  </mergeCells>
  <phoneticPr fontId="13" type="noConversion"/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/>
  <dimension ref="A1:B84"/>
  <sheetViews>
    <sheetView showGridLines="0" workbookViewId="0">
      <selection activeCell="A9" sqref="A9:B9"/>
    </sheetView>
  </sheetViews>
  <sheetFormatPr defaultRowHeight="16.5" x14ac:dyDescent="0.3"/>
  <cols>
    <col min="1" max="1" width="169.375" customWidth="1"/>
    <col min="2" max="2" width="61.125" customWidth="1"/>
  </cols>
  <sheetData>
    <row r="1" spans="1:2" x14ac:dyDescent="0.3">
      <c r="A1" s="10"/>
    </row>
    <row r="3" spans="1:2" x14ac:dyDescent="0.3">
      <c r="A3" s="599"/>
      <c r="B3" s="599"/>
    </row>
    <row r="4" spans="1:2" x14ac:dyDescent="0.3">
      <c r="A4" s="602"/>
      <c r="B4" s="602"/>
    </row>
    <row r="5" spans="1:2" x14ac:dyDescent="0.3">
      <c r="A5" s="24" t="s">
        <v>79</v>
      </c>
      <c r="B5" s="25" t="s">
        <v>80</v>
      </c>
    </row>
    <row r="6" spans="1:2" x14ac:dyDescent="0.3">
      <c r="A6" s="599"/>
      <c r="B6" s="599"/>
    </row>
    <row r="7" spans="1:2" x14ac:dyDescent="0.3">
      <c r="A7" s="600" t="s">
        <v>81</v>
      </c>
      <c r="B7" s="600"/>
    </row>
    <row r="8" spans="1:2" x14ac:dyDescent="0.3">
      <c r="A8" s="601"/>
      <c r="B8" s="601"/>
    </row>
    <row r="9" spans="1:2" x14ac:dyDescent="0.3">
      <c r="A9" s="598" t="s">
        <v>82</v>
      </c>
      <c r="B9" s="598"/>
    </row>
    <row r="10" spans="1:2" x14ac:dyDescent="0.3">
      <c r="A10" s="598" t="s">
        <v>83</v>
      </c>
      <c r="B10" s="598"/>
    </row>
    <row r="11" spans="1:2" x14ac:dyDescent="0.3">
      <c r="A11" s="598" t="s">
        <v>84</v>
      </c>
      <c r="B11" s="598"/>
    </row>
    <row r="12" spans="1:2" x14ac:dyDescent="0.3">
      <c r="A12" s="603"/>
      <c r="B12" s="603"/>
    </row>
    <row r="13" spans="1:2" x14ac:dyDescent="0.3">
      <c r="A13" s="598" t="s">
        <v>85</v>
      </c>
      <c r="B13" s="598"/>
    </row>
    <row r="14" spans="1:2" x14ac:dyDescent="0.3">
      <c r="A14" s="598" t="s">
        <v>86</v>
      </c>
      <c r="B14" s="598"/>
    </row>
    <row r="15" spans="1:2" x14ac:dyDescent="0.3">
      <c r="A15" s="598" t="s">
        <v>87</v>
      </c>
      <c r="B15" s="598"/>
    </row>
    <row r="16" spans="1:2" x14ac:dyDescent="0.3">
      <c r="A16" s="599"/>
      <c r="B16" s="599"/>
    </row>
    <row r="17" spans="1:2" x14ac:dyDescent="0.3">
      <c r="A17" s="600" t="s">
        <v>88</v>
      </c>
      <c r="B17" s="600"/>
    </row>
    <row r="18" spans="1:2" x14ac:dyDescent="0.3">
      <c r="A18" s="601"/>
      <c r="B18" s="601"/>
    </row>
    <row r="19" spans="1:2" x14ac:dyDescent="0.3">
      <c r="A19" s="27" t="s">
        <v>89</v>
      </c>
    </row>
    <row r="20" spans="1:2" ht="33" x14ac:dyDescent="0.3">
      <c r="A20" s="27" t="s">
        <v>90</v>
      </c>
    </row>
    <row r="21" spans="1:2" x14ac:dyDescent="0.3">
      <c r="A21" s="28" t="s">
        <v>91</v>
      </c>
    </row>
    <row r="22" spans="1:2" x14ac:dyDescent="0.3">
      <c r="A22" s="30" t="s">
        <v>92</v>
      </c>
    </row>
    <row r="23" spans="1:2" ht="40.5" x14ac:dyDescent="0.3">
      <c r="A23" s="26" t="s">
        <v>93</v>
      </c>
    </row>
    <row r="24" spans="1:2" x14ac:dyDescent="0.3">
      <c r="A24" s="31" t="s">
        <v>94</v>
      </c>
    </row>
    <row r="25" spans="1:2" ht="33" x14ac:dyDescent="0.3">
      <c r="A25" s="29" t="s">
        <v>95</v>
      </c>
    </row>
    <row r="26" spans="1:2" x14ac:dyDescent="0.3">
      <c r="A26" s="30" t="s">
        <v>96</v>
      </c>
    </row>
    <row r="27" spans="1:2" x14ac:dyDescent="0.3">
      <c r="A27" s="26" t="s">
        <v>97</v>
      </c>
    </row>
    <row r="28" spans="1:2" x14ac:dyDescent="0.3">
      <c r="A28" s="26" t="s">
        <v>98</v>
      </c>
    </row>
    <row r="29" spans="1:2" ht="27" x14ac:dyDescent="0.3">
      <c r="A29" s="26" t="s">
        <v>99</v>
      </c>
    </row>
    <row r="30" spans="1:2" ht="54" x14ac:dyDescent="0.3">
      <c r="A30" s="26" t="s">
        <v>100</v>
      </c>
    </row>
    <row r="31" spans="1:2" ht="27" x14ac:dyDescent="0.3">
      <c r="A31" s="26" t="s">
        <v>101</v>
      </c>
    </row>
    <row r="32" spans="1:2" x14ac:dyDescent="0.3">
      <c r="A32" s="26" t="s">
        <v>102</v>
      </c>
    </row>
    <row r="33" spans="1:1" x14ac:dyDescent="0.3">
      <c r="A33" s="26" t="s">
        <v>103</v>
      </c>
    </row>
    <row r="34" spans="1:1" ht="27" x14ac:dyDescent="0.3">
      <c r="A34" s="26" t="s">
        <v>104</v>
      </c>
    </row>
    <row r="35" spans="1:1" x14ac:dyDescent="0.3">
      <c r="A35" s="26" t="s">
        <v>105</v>
      </c>
    </row>
    <row r="36" spans="1:1" x14ac:dyDescent="0.3">
      <c r="A36" s="26" t="s">
        <v>106</v>
      </c>
    </row>
    <row r="37" spans="1:1" ht="27" x14ac:dyDescent="0.3">
      <c r="A37" s="26" t="s">
        <v>107</v>
      </c>
    </row>
    <row r="38" spans="1:1" x14ac:dyDescent="0.3">
      <c r="A38" s="26" t="s">
        <v>108</v>
      </c>
    </row>
    <row r="39" spans="1:1" x14ac:dyDescent="0.3">
      <c r="A39" s="26" t="s">
        <v>109</v>
      </c>
    </row>
    <row r="40" spans="1:1" x14ac:dyDescent="0.3">
      <c r="A40" s="26" t="s">
        <v>110</v>
      </c>
    </row>
    <row r="41" spans="1:1" x14ac:dyDescent="0.3">
      <c r="A41" s="26" t="s">
        <v>111</v>
      </c>
    </row>
    <row r="42" spans="1:1" ht="27" x14ac:dyDescent="0.3">
      <c r="A42" s="26" t="s">
        <v>112</v>
      </c>
    </row>
    <row r="43" spans="1:1" x14ac:dyDescent="0.3">
      <c r="A43" s="26" t="s">
        <v>113</v>
      </c>
    </row>
    <row r="44" spans="1:1" x14ac:dyDescent="0.3">
      <c r="A44" s="26" t="s">
        <v>114</v>
      </c>
    </row>
    <row r="45" spans="1:1" x14ac:dyDescent="0.3">
      <c r="A45" s="26" t="s">
        <v>115</v>
      </c>
    </row>
    <row r="46" spans="1:1" ht="27" x14ac:dyDescent="0.3">
      <c r="A46" s="26" t="s">
        <v>116</v>
      </c>
    </row>
    <row r="47" spans="1:1" x14ac:dyDescent="0.3">
      <c r="A47" s="26" t="s">
        <v>117</v>
      </c>
    </row>
    <row r="48" spans="1:1" x14ac:dyDescent="0.3">
      <c r="A48" s="26" t="s">
        <v>118</v>
      </c>
    </row>
    <row r="49" spans="1:1" x14ac:dyDescent="0.3">
      <c r="A49" s="26" t="s">
        <v>119</v>
      </c>
    </row>
    <row r="50" spans="1:1" ht="27" x14ac:dyDescent="0.3">
      <c r="A50" s="26" t="s">
        <v>120</v>
      </c>
    </row>
    <row r="51" spans="1:1" x14ac:dyDescent="0.3">
      <c r="A51" s="26" t="s">
        <v>121</v>
      </c>
    </row>
    <row r="52" spans="1:1" x14ac:dyDescent="0.3">
      <c r="A52" s="26" t="s">
        <v>122</v>
      </c>
    </row>
    <row r="53" spans="1:1" x14ac:dyDescent="0.3">
      <c r="A53" s="26" t="s">
        <v>123</v>
      </c>
    </row>
    <row r="54" spans="1:1" x14ac:dyDescent="0.3">
      <c r="A54" s="26" t="s">
        <v>124</v>
      </c>
    </row>
    <row r="55" spans="1:1" ht="27" x14ac:dyDescent="0.3">
      <c r="A55" s="26" t="s">
        <v>125</v>
      </c>
    </row>
    <row r="56" spans="1:1" ht="27" x14ac:dyDescent="0.3">
      <c r="A56" s="26" t="s">
        <v>126</v>
      </c>
    </row>
    <row r="57" spans="1:1" ht="27" x14ac:dyDescent="0.3">
      <c r="A57" s="26" t="s">
        <v>127</v>
      </c>
    </row>
    <row r="58" spans="1:1" x14ac:dyDescent="0.3">
      <c r="A58" s="26" t="s">
        <v>128</v>
      </c>
    </row>
    <row r="59" spans="1:1" ht="27" x14ac:dyDescent="0.3">
      <c r="A59" s="26" t="s">
        <v>129</v>
      </c>
    </row>
    <row r="60" spans="1:1" x14ac:dyDescent="0.3">
      <c r="A60" s="26" t="s">
        <v>130</v>
      </c>
    </row>
    <row r="61" spans="1:1" x14ac:dyDescent="0.3">
      <c r="A61" s="26" t="s">
        <v>131</v>
      </c>
    </row>
    <row r="62" spans="1:1" x14ac:dyDescent="0.3">
      <c r="A62" s="26" t="s">
        <v>132</v>
      </c>
    </row>
    <row r="63" spans="1:1" x14ac:dyDescent="0.3">
      <c r="A63" s="26" t="s">
        <v>133</v>
      </c>
    </row>
    <row r="64" spans="1:1" x14ac:dyDescent="0.3">
      <c r="A64" s="26" t="s">
        <v>134</v>
      </c>
    </row>
    <row r="65" spans="1:2" x14ac:dyDescent="0.3">
      <c r="A65" s="26" t="s">
        <v>135</v>
      </c>
    </row>
    <row r="66" spans="1:2" x14ac:dyDescent="0.3">
      <c r="A66" s="26" t="s">
        <v>136</v>
      </c>
    </row>
    <row r="67" spans="1:2" x14ac:dyDescent="0.3">
      <c r="A67" s="26" t="s">
        <v>137</v>
      </c>
    </row>
    <row r="68" spans="1:2" x14ac:dyDescent="0.3">
      <c r="A68" s="26" t="s">
        <v>138</v>
      </c>
    </row>
    <row r="69" spans="1:2" ht="27" x14ac:dyDescent="0.3">
      <c r="A69" s="26" t="s">
        <v>139</v>
      </c>
    </row>
    <row r="70" spans="1:2" ht="27" x14ac:dyDescent="0.3">
      <c r="A70" s="26" t="s">
        <v>140</v>
      </c>
    </row>
    <row r="71" spans="1:2" x14ac:dyDescent="0.3">
      <c r="A71" s="26" t="s">
        <v>141</v>
      </c>
    </row>
    <row r="72" spans="1:2" x14ac:dyDescent="0.3">
      <c r="A72" s="26" t="s">
        <v>142</v>
      </c>
    </row>
    <row r="73" spans="1:2" x14ac:dyDescent="0.3">
      <c r="A73" s="26" t="s">
        <v>143</v>
      </c>
    </row>
    <row r="74" spans="1:2" x14ac:dyDescent="0.3">
      <c r="A74" s="26" t="s">
        <v>144</v>
      </c>
    </row>
    <row r="75" spans="1:2" x14ac:dyDescent="0.3">
      <c r="A75" s="26" t="s">
        <v>145</v>
      </c>
    </row>
    <row r="76" spans="1:2" x14ac:dyDescent="0.3">
      <c r="A76" s="26" t="s">
        <v>146</v>
      </c>
    </row>
    <row r="77" spans="1:2" x14ac:dyDescent="0.3">
      <c r="A77" s="32"/>
    </row>
    <row r="78" spans="1:2" x14ac:dyDescent="0.3">
      <c r="A78" s="32" t="s">
        <v>147</v>
      </c>
    </row>
    <row r="79" spans="1:2" x14ac:dyDescent="0.3">
      <c r="A79" s="599"/>
      <c r="B79" s="599"/>
    </row>
    <row r="80" spans="1:2" x14ac:dyDescent="0.3">
      <c r="A80" s="33" t="s">
        <v>148</v>
      </c>
      <c r="B80" s="31" t="s">
        <v>149</v>
      </c>
    </row>
    <row r="81" spans="1:2" x14ac:dyDescent="0.3">
      <c r="A81" s="599"/>
      <c r="B81" s="599"/>
    </row>
    <row r="82" spans="1:2" x14ac:dyDescent="0.3">
      <c r="A82" s="34" t="s">
        <v>150</v>
      </c>
      <c r="B82" s="35" t="s">
        <v>151</v>
      </c>
    </row>
    <row r="83" spans="1:2" x14ac:dyDescent="0.3">
      <c r="A83" s="599"/>
      <c r="B83" s="599"/>
    </row>
    <row r="84" spans="1:2" x14ac:dyDescent="0.3">
      <c r="A84" s="29"/>
      <c r="B84" s="36"/>
    </row>
  </sheetData>
  <mergeCells count="18">
    <mergeCell ref="A9:B9"/>
    <mergeCell ref="A10:B10"/>
    <mergeCell ref="A11:B11"/>
    <mergeCell ref="A12:B12"/>
    <mergeCell ref="A79:B79"/>
    <mergeCell ref="A13:B13"/>
    <mergeCell ref="A14:B14"/>
    <mergeCell ref="A3:B3"/>
    <mergeCell ref="A4:B4"/>
    <mergeCell ref="A6:B6"/>
    <mergeCell ref="A7:B7"/>
    <mergeCell ref="A8:B8"/>
    <mergeCell ref="A15:B15"/>
    <mergeCell ref="A16:B16"/>
    <mergeCell ref="A17:B17"/>
    <mergeCell ref="A18:B18"/>
    <mergeCell ref="A83:B83"/>
    <mergeCell ref="A81:B81"/>
  </mergeCells>
  <phoneticPr fontId="12" type="noConversion"/>
  <hyperlinks>
    <hyperlink ref="B82" r:id="rId1" display="http://taxinfo.nts.go.kr/docs/customer/law/statuteTax.jsp?gubun=1" xr:uid="{00000000-0004-0000-0800-000000000000}"/>
  </hyperlinks>
  <pageMargins left="0.7" right="0.7" top="0.75" bottom="0.75" header="0.3" footer="0.3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914400</xdr:colOff>
                <xdr:row>2</xdr:row>
                <xdr:rowOff>19050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showGridLines="0" workbookViewId="0">
      <selection activeCell="V1" sqref="V1"/>
    </sheetView>
  </sheetViews>
  <sheetFormatPr defaultRowHeight="16.5" x14ac:dyDescent="0.3"/>
  <sheetData/>
  <phoneticPr fontId="1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58"/>
  <sheetViews>
    <sheetView showGridLines="0" tabSelected="1" zoomScale="150" zoomScaleNormal="150" workbookViewId="0">
      <selection activeCell="G4" sqref="G4:K4"/>
    </sheetView>
  </sheetViews>
  <sheetFormatPr defaultColWidth="3.125" defaultRowHeight="16.5" x14ac:dyDescent="0.3"/>
  <cols>
    <col min="1" max="1" width="3.125" customWidth="1"/>
    <col min="2" max="2" width="9.5" customWidth="1"/>
    <col min="3" max="5" width="2.625" customWidth="1"/>
    <col min="6" max="6" width="8" customWidth="1"/>
    <col min="7" max="8" width="3" customWidth="1"/>
    <col min="15" max="17" width="2.5" customWidth="1"/>
    <col min="18" max="41" width="3.375" customWidth="1"/>
    <col min="42" max="43" width="4.5" customWidth="1"/>
    <col min="47" max="47" width="20.625" bestFit="1" customWidth="1"/>
  </cols>
  <sheetData>
    <row r="1" spans="1:48" ht="19.5" customHeight="1" thickBot="1" x14ac:dyDescent="0.35">
      <c r="A1" s="250" t="s">
        <v>674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T1" s="6" t="s">
        <v>37</v>
      </c>
    </row>
    <row r="2" spans="1:48" ht="17.25" thickBot="1" x14ac:dyDescent="0.35">
      <c r="A2" t="s">
        <v>8</v>
      </c>
      <c r="E2" s="254">
        <v>2020</v>
      </c>
      <c r="F2" s="254"/>
      <c r="G2" s="254"/>
      <c r="H2" s="254"/>
      <c r="I2" s="254"/>
      <c r="AL2" s="3" t="s">
        <v>9</v>
      </c>
      <c r="AM2" s="251">
        <v>38604</v>
      </c>
      <c r="AN2" s="252"/>
      <c r="AO2" s="252"/>
      <c r="AP2" s="252"/>
      <c r="AQ2" s="253"/>
      <c r="AT2" t="s">
        <v>38</v>
      </c>
    </row>
    <row r="3" spans="1:48" s="2" customFormat="1" ht="17.25" thickBot="1" x14ac:dyDescent="0.35">
      <c r="A3" s="199" t="s">
        <v>474</v>
      </c>
      <c r="B3" s="200"/>
      <c r="C3" s="200"/>
      <c r="D3" s="200"/>
      <c r="E3" s="200"/>
      <c r="F3" s="203"/>
      <c r="G3" s="183" t="s">
        <v>10</v>
      </c>
      <c r="H3" s="183"/>
      <c r="I3" s="183"/>
      <c r="J3" s="183"/>
      <c r="K3" s="183"/>
      <c r="L3" s="180" t="s">
        <v>1</v>
      </c>
      <c r="M3" s="180"/>
      <c r="N3" s="180"/>
      <c r="O3" s="180"/>
      <c r="P3" s="180"/>
      <c r="Q3" s="180" t="s">
        <v>2</v>
      </c>
      <c r="R3" s="180"/>
      <c r="S3" s="180"/>
      <c r="T3" s="180"/>
      <c r="U3" s="180"/>
      <c r="V3" s="180" t="s">
        <v>3</v>
      </c>
      <c r="W3" s="180"/>
      <c r="X3" s="180"/>
      <c r="Y3" s="180"/>
      <c r="Z3" s="180"/>
      <c r="AA3" s="180" t="s">
        <v>4</v>
      </c>
      <c r="AB3" s="180"/>
      <c r="AC3" s="180"/>
      <c r="AD3" s="180"/>
      <c r="AE3" s="180" t="s">
        <v>5</v>
      </c>
      <c r="AF3" s="180"/>
      <c r="AG3" s="180"/>
      <c r="AH3" s="180"/>
      <c r="AI3" s="180" t="s">
        <v>6</v>
      </c>
      <c r="AJ3" s="180"/>
      <c r="AK3" s="180"/>
      <c r="AL3" s="180"/>
      <c r="AM3" s="186" t="s">
        <v>475</v>
      </c>
      <c r="AN3" s="186"/>
      <c r="AO3" s="186"/>
      <c r="AP3" s="186"/>
      <c r="AQ3" s="186"/>
      <c r="AT3" s="182" t="s">
        <v>41</v>
      </c>
      <c r="AU3" s="182"/>
      <c r="AV3" s="182"/>
    </row>
    <row r="4" spans="1:48" s="2" customFormat="1" x14ac:dyDescent="0.3">
      <c r="A4" s="199" t="s">
        <v>473</v>
      </c>
      <c r="B4" s="200"/>
      <c r="C4" s="200"/>
      <c r="D4" s="200"/>
      <c r="E4" s="200"/>
      <c r="F4" s="201"/>
      <c r="G4" s="198" t="s">
        <v>470</v>
      </c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1"/>
      <c r="AM4" s="192"/>
      <c r="AN4" s="192"/>
      <c r="AO4" s="192"/>
      <c r="AP4" s="192"/>
      <c r="AQ4" s="193"/>
      <c r="AT4" s="135"/>
      <c r="AU4" s="135"/>
      <c r="AV4" s="135"/>
    </row>
    <row r="5" spans="1:48" x14ac:dyDescent="0.3">
      <c r="A5" s="172" t="s">
        <v>472</v>
      </c>
      <c r="B5" s="173"/>
      <c r="C5" s="173"/>
      <c r="D5" s="173"/>
      <c r="E5" s="173"/>
      <c r="F5" s="202"/>
      <c r="G5" s="184">
        <v>336688324</v>
      </c>
      <c r="H5" s="185"/>
      <c r="I5" s="185"/>
      <c r="J5" s="185"/>
      <c r="K5" s="185"/>
      <c r="L5" s="181">
        <v>117349889</v>
      </c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181"/>
      <c r="AE5" s="181"/>
      <c r="AF5" s="181"/>
      <c r="AG5" s="181"/>
      <c r="AH5" s="181"/>
      <c r="AI5" s="181"/>
      <c r="AJ5" s="181"/>
      <c r="AK5" s="181"/>
      <c r="AL5" s="187"/>
      <c r="AM5" s="188">
        <f>SUM(G5:AL5)</f>
        <v>454038213</v>
      </c>
      <c r="AN5" s="189"/>
      <c r="AO5" s="189"/>
      <c r="AP5" s="189"/>
      <c r="AQ5" s="189"/>
      <c r="AT5" s="9" t="s">
        <v>40</v>
      </c>
    </row>
    <row r="6" spans="1:48" ht="17.25" thickBot="1" x14ac:dyDescent="0.35">
      <c r="A6" s="172" t="s">
        <v>179</v>
      </c>
      <c r="B6" s="173"/>
      <c r="C6" s="173"/>
      <c r="D6" s="173"/>
      <c r="E6" s="173"/>
      <c r="F6" s="202"/>
      <c r="G6" s="265">
        <f>COUNTA(C10:E19)</f>
        <v>7</v>
      </c>
      <c r="H6" s="266"/>
      <c r="I6" s="266"/>
      <c r="J6" s="266"/>
      <c r="K6" s="266"/>
      <c r="L6" s="263">
        <v>171</v>
      </c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  <c r="AG6" s="263"/>
      <c r="AH6" s="263"/>
      <c r="AI6" s="263"/>
      <c r="AJ6" s="263"/>
      <c r="AK6" s="263"/>
      <c r="AL6" s="264"/>
      <c r="AM6" s="188">
        <f>SUM(G6:AL6)</f>
        <v>178</v>
      </c>
      <c r="AN6" s="189"/>
      <c r="AO6" s="189"/>
      <c r="AP6" s="189"/>
      <c r="AQ6" s="189"/>
      <c r="AT6" s="9" t="s">
        <v>40</v>
      </c>
    </row>
    <row r="7" spans="1:48" ht="7.5" customHeight="1" x14ac:dyDescent="0.3"/>
    <row r="8" spans="1:48" x14ac:dyDescent="0.3">
      <c r="A8" s="52" t="str">
        <f>E2&amp;"년 기업연구소 임금내역(연차수당등 비과세포함,퇴직금제외)"</f>
        <v>2020년 기업연구소 임금내역(연차수당등 비과세포함,퇴직금제외)</v>
      </c>
      <c r="B8" s="52"/>
      <c r="U8" t="s">
        <v>28</v>
      </c>
      <c r="AD8" s="68" t="s">
        <v>612</v>
      </c>
      <c r="AT8" s="67" t="s">
        <v>228</v>
      </c>
    </row>
    <row r="9" spans="1:48" ht="17.25" thickBot="1" x14ac:dyDescent="0.35">
      <c r="A9" s="139" t="s">
        <v>11</v>
      </c>
      <c r="B9" s="154" t="s">
        <v>607</v>
      </c>
      <c r="C9" s="194" t="s">
        <v>12</v>
      </c>
      <c r="D9" s="194"/>
      <c r="E9" s="194"/>
      <c r="F9" s="138" t="s">
        <v>471</v>
      </c>
      <c r="G9" s="194" t="s">
        <v>32</v>
      </c>
      <c r="H9" s="194"/>
      <c r="I9" s="195" t="s">
        <v>13</v>
      </c>
      <c r="J9" s="195"/>
      <c r="K9" s="196" t="s">
        <v>26</v>
      </c>
      <c r="L9" s="196"/>
      <c r="M9" s="196" t="s">
        <v>27</v>
      </c>
      <c r="N9" s="196"/>
      <c r="O9" s="197" t="s">
        <v>229</v>
      </c>
      <c r="P9" s="197"/>
      <c r="Q9" s="197"/>
      <c r="R9" s="196" t="s">
        <v>14</v>
      </c>
      <c r="S9" s="196"/>
      <c r="T9" s="196" t="s">
        <v>15</v>
      </c>
      <c r="U9" s="196"/>
      <c r="V9" s="196" t="s">
        <v>16</v>
      </c>
      <c r="W9" s="196"/>
      <c r="X9" s="196" t="s">
        <v>17</v>
      </c>
      <c r="Y9" s="196"/>
      <c r="Z9" s="196" t="s">
        <v>18</v>
      </c>
      <c r="AA9" s="196"/>
      <c r="AB9" s="196" t="s">
        <v>19</v>
      </c>
      <c r="AC9" s="196"/>
      <c r="AD9" s="196" t="s">
        <v>20</v>
      </c>
      <c r="AE9" s="196"/>
      <c r="AF9" s="196" t="s">
        <v>21</v>
      </c>
      <c r="AG9" s="196"/>
      <c r="AH9" s="196" t="s">
        <v>22</v>
      </c>
      <c r="AI9" s="196"/>
      <c r="AJ9" s="196" t="s">
        <v>23</v>
      </c>
      <c r="AK9" s="196"/>
      <c r="AL9" s="196" t="s">
        <v>24</v>
      </c>
      <c r="AM9" s="196"/>
      <c r="AN9" s="196" t="s">
        <v>25</v>
      </c>
      <c r="AO9" s="196"/>
      <c r="AP9" s="204" t="s">
        <v>7</v>
      </c>
      <c r="AQ9" s="204"/>
      <c r="AT9" t="s">
        <v>419</v>
      </c>
    </row>
    <row r="10" spans="1:48" x14ac:dyDescent="0.3">
      <c r="A10" s="134">
        <v>1</v>
      </c>
      <c r="B10" s="159" t="s">
        <v>608</v>
      </c>
      <c r="C10" s="239" t="s">
        <v>613</v>
      </c>
      <c r="D10" s="240"/>
      <c r="E10" s="241"/>
      <c r="F10" s="161">
        <v>7801122123451</v>
      </c>
      <c r="G10" s="229" t="s">
        <v>418</v>
      </c>
      <c r="H10" s="230"/>
      <c r="I10" s="211">
        <v>0.01</v>
      </c>
      <c r="J10" s="212"/>
      <c r="K10" s="216">
        <v>38718</v>
      </c>
      <c r="L10" s="217"/>
      <c r="M10" s="207"/>
      <c r="N10" s="207"/>
      <c r="O10" s="207">
        <v>39508</v>
      </c>
      <c r="P10" s="207"/>
      <c r="Q10" s="207"/>
      <c r="R10" s="210">
        <v>5010000</v>
      </c>
      <c r="S10" s="210"/>
      <c r="T10" s="210">
        <v>5010000</v>
      </c>
      <c r="U10" s="210"/>
      <c r="V10" s="210">
        <v>5010000</v>
      </c>
      <c r="W10" s="210"/>
      <c r="X10" s="210">
        <v>5010000</v>
      </c>
      <c r="Y10" s="210"/>
      <c r="Z10" s="210">
        <v>5010000</v>
      </c>
      <c r="AA10" s="210"/>
      <c r="AB10" s="210">
        <v>5010000</v>
      </c>
      <c r="AC10" s="210"/>
      <c r="AD10" s="210">
        <v>5010000</v>
      </c>
      <c r="AE10" s="210"/>
      <c r="AF10" s="210">
        <v>5010000</v>
      </c>
      <c r="AG10" s="210"/>
      <c r="AH10" s="210">
        <v>5010000</v>
      </c>
      <c r="AI10" s="210"/>
      <c r="AJ10" s="210">
        <v>5010000</v>
      </c>
      <c r="AK10" s="210"/>
      <c r="AL10" s="210">
        <v>5010000</v>
      </c>
      <c r="AM10" s="210"/>
      <c r="AN10" s="210">
        <v>13708792</v>
      </c>
      <c r="AO10" s="246"/>
      <c r="AP10" s="244">
        <f>SUM(R10:AO10)</f>
        <v>68818792</v>
      </c>
      <c r="AQ10" s="245"/>
      <c r="AT10" t="s">
        <v>420</v>
      </c>
    </row>
    <row r="11" spans="1:48" x14ac:dyDescent="0.3">
      <c r="A11" s="134">
        <f>A10+1</f>
        <v>2</v>
      </c>
      <c r="B11" s="160" t="s">
        <v>609</v>
      </c>
      <c r="C11" s="231" t="s">
        <v>614</v>
      </c>
      <c r="D11" s="228"/>
      <c r="E11" s="232"/>
      <c r="F11" s="162">
        <v>8502022123459</v>
      </c>
      <c r="G11" s="205" t="s">
        <v>610</v>
      </c>
      <c r="H11" s="206"/>
      <c r="I11" s="213">
        <v>0.01</v>
      </c>
      <c r="J11" s="214"/>
      <c r="K11" s="223">
        <v>38718</v>
      </c>
      <c r="L11" s="224"/>
      <c r="M11" s="208"/>
      <c r="N11" s="208"/>
      <c r="O11" s="208">
        <v>39508</v>
      </c>
      <c r="P11" s="208"/>
      <c r="Q11" s="208"/>
      <c r="R11" s="209">
        <v>3833000</v>
      </c>
      <c r="S11" s="209"/>
      <c r="T11" s="209">
        <v>3833000</v>
      </c>
      <c r="U11" s="209"/>
      <c r="V11" s="209">
        <v>3833000</v>
      </c>
      <c r="W11" s="209"/>
      <c r="X11" s="209">
        <v>5615000</v>
      </c>
      <c r="Y11" s="209"/>
      <c r="Z11" s="209">
        <v>3833000</v>
      </c>
      <c r="AA11" s="209"/>
      <c r="AB11" s="209">
        <v>3833000</v>
      </c>
      <c r="AC11" s="209"/>
      <c r="AD11" s="209">
        <v>3833000</v>
      </c>
      <c r="AE11" s="209"/>
      <c r="AF11" s="209">
        <v>3833000</v>
      </c>
      <c r="AG11" s="209"/>
      <c r="AH11" s="209">
        <v>3833000</v>
      </c>
      <c r="AI11" s="209"/>
      <c r="AJ11" s="209">
        <v>3833000</v>
      </c>
      <c r="AK11" s="209"/>
      <c r="AL11" s="209">
        <v>3833000</v>
      </c>
      <c r="AM11" s="209"/>
      <c r="AN11" s="209">
        <v>10680791</v>
      </c>
      <c r="AO11" s="247"/>
      <c r="AP11" s="244">
        <f t="shared" ref="AP11:AP19" si="0">SUM(R11:AO11)</f>
        <v>54625791</v>
      </c>
      <c r="AQ11" s="245"/>
    </row>
    <row r="12" spans="1:48" x14ac:dyDescent="0.3">
      <c r="A12" s="134">
        <f t="shared" ref="A12:A19" si="1">A11+1</f>
        <v>3</v>
      </c>
      <c r="B12" s="160" t="s">
        <v>609</v>
      </c>
      <c r="C12" s="231" t="s">
        <v>615</v>
      </c>
      <c r="D12" s="228"/>
      <c r="E12" s="232"/>
      <c r="F12" s="162">
        <v>8710202123451</v>
      </c>
      <c r="G12" s="205" t="s">
        <v>611</v>
      </c>
      <c r="H12" s="206"/>
      <c r="I12" s="213">
        <v>0.01</v>
      </c>
      <c r="J12" s="214"/>
      <c r="K12" s="223">
        <v>38869</v>
      </c>
      <c r="L12" s="224"/>
      <c r="M12" s="208"/>
      <c r="N12" s="208"/>
      <c r="O12" s="208">
        <v>39508</v>
      </c>
      <c r="P12" s="208"/>
      <c r="Q12" s="208"/>
      <c r="R12" s="209">
        <v>3844000</v>
      </c>
      <c r="S12" s="209"/>
      <c r="T12" s="209">
        <v>3844000</v>
      </c>
      <c r="U12" s="209"/>
      <c r="V12" s="209">
        <v>3844000</v>
      </c>
      <c r="W12" s="209"/>
      <c r="X12" s="209">
        <v>5094000</v>
      </c>
      <c r="Y12" s="209"/>
      <c r="Z12" s="209">
        <v>3844000</v>
      </c>
      <c r="AA12" s="209"/>
      <c r="AB12" s="209">
        <v>5158000</v>
      </c>
      <c r="AC12" s="209"/>
      <c r="AD12" s="209">
        <v>3844000</v>
      </c>
      <c r="AE12" s="209"/>
      <c r="AF12" s="209">
        <v>3844000</v>
      </c>
      <c r="AG12" s="209"/>
      <c r="AH12" s="209">
        <v>5158000</v>
      </c>
      <c r="AI12" s="209"/>
      <c r="AJ12" s="209">
        <v>3844000</v>
      </c>
      <c r="AK12" s="209"/>
      <c r="AL12" s="209">
        <v>3844000</v>
      </c>
      <c r="AM12" s="209"/>
      <c r="AN12" s="209">
        <v>12694970</v>
      </c>
      <c r="AO12" s="247"/>
      <c r="AP12" s="244">
        <f t="shared" si="0"/>
        <v>58856970</v>
      </c>
      <c r="AQ12" s="245"/>
      <c r="AT12" t="s">
        <v>421</v>
      </c>
    </row>
    <row r="13" spans="1:48" x14ac:dyDescent="0.3">
      <c r="A13" s="134">
        <f t="shared" si="1"/>
        <v>4</v>
      </c>
      <c r="B13" s="160" t="s">
        <v>609</v>
      </c>
      <c r="C13" s="231" t="s">
        <v>616</v>
      </c>
      <c r="D13" s="228"/>
      <c r="E13" s="232"/>
      <c r="F13" s="162">
        <v>8812242123453</v>
      </c>
      <c r="G13" s="205" t="s">
        <v>611</v>
      </c>
      <c r="H13" s="206"/>
      <c r="I13" s="213">
        <v>0.01</v>
      </c>
      <c r="J13" s="214"/>
      <c r="K13" s="223">
        <v>38718</v>
      </c>
      <c r="L13" s="224"/>
      <c r="M13" s="208"/>
      <c r="N13" s="208"/>
      <c r="O13" s="208">
        <v>39508</v>
      </c>
      <c r="P13" s="208"/>
      <c r="Q13" s="208"/>
      <c r="R13" s="209">
        <v>3376000</v>
      </c>
      <c r="S13" s="209"/>
      <c r="T13" s="209">
        <v>3376000</v>
      </c>
      <c r="U13" s="209"/>
      <c r="V13" s="209">
        <v>3376000</v>
      </c>
      <c r="W13" s="209"/>
      <c r="X13" s="209">
        <v>3376000</v>
      </c>
      <c r="Y13" s="209"/>
      <c r="Z13" s="209">
        <v>3376000</v>
      </c>
      <c r="AA13" s="209"/>
      <c r="AB13" s="209">
        <v>3376000</v>
      </c>
      <c r="AC13" s="209"/>
      <c r="AD13" s="209">
        <v>3376000</v>
      </c>
      <c r="AE13" s="209"/>
      <c r="AF13" s="209">
        <v>3376000</v>
      </c>
      <c r="AG13" s="209"/>
      <c r="AH13" s="209">
        <v>3376000</v>
      </c>
      <c r="AI13" s="209"/>
      <c r="AJ13" s="209">
        <v>3376000</v>
      </c>
      <c r="AK13" s="209"/>
      <c r="AL13" s="209">
        <v>3376000</v>
      </c>
      <c r="AM13" s="209"/>
      <c r="AN13" s="209">
        <v>10739937</v>
      </c>
      <c r="AO13" s="247"/>
      <c r="AP13" s="244">
        <f t="shared" si="0"/>
        <v>47875937</v>
      </c>
      <c r="AQ13" s="245"/>
    </row>
    <row r="14" spans="1:48" x14ac:dyDescent="0.3">
      <c r="A14" s="134">
        <f t="shared" si="1"/>
        <v>5</v>
      </c>
      <c r="B14" s="160" t="s">
        <v>609</v>
      </c>
      <c r="C14" s="231" t="s">
        <v>617</v>
      </c>
      <c r="D14" s="228"/>
      <c r="E14" s="232"/>
      <c r="F14" s="162">
        <v>8411172123455</v>
      </c>
      <c r="G14" s="205" t="s">
        <v>611</v>
      </c>
      <c r="H14" s="206"/>
      <c r="I14" s="218">
        <v>5.0000000000000001E-3</v>
      </c>
      <c r="J14" s="219"/>
      <c r="K14" s="223">
        <v>40196</v>
      </c>
      <c r="L14" s="224"/>
      <c r="M14" s="208"/>
      <c r="N14" s="208"/>
      <c r="O14" s="208">
        <v>40196</v>
      </c>
      <c r="P14" s="208"/>
      <c r="Q14" s="208"/>
      <c r="R14" s="209">
        <v>2583000</v>
      </c>
      <c r="S14" s="209"/>
      <c r="T14" s="209">
        <v>2583000</v>
      </c>
      <c r="U14" s="209"/>
      <c r="V14" s="209">
        <v>2583000</v>
      </c>
      <c r="W14" s="209"/>
      <c r="X14" s="209">
        <v>2583000</v>
      </c>
      <c r="Y14" s="209"/>
      <c r="Z14" s="209">
        <v>2583000</v>
      </c>
      <c r="AA14" s="209"/>
      <c r="AB14" s="209">
        <v>2583000</v>
      </c>
      <c r="AC14" s="209"/>
      <c r="AD14" s="209">
        <v>2583000</v>
      </c>
      <c r="AE14" s="209"/>
      <c r="AF14" s="209">
        <v>2583000</v>
      </c>
      <c r="AG14" s="209"/>
      <c r="AH14" s="209">
        <v>2583000</v>
      </c>
      <c r="AI14" s="209"/>
      <c r="AJ14" s="209">
        <v>2583000</v>
      </c>
      <c r="AK14" s="209"/>
      <c r="AL14" s="209">
        <v>2583000</v>
      </c>
      <c r="AM14" s="209"/>
      <c r="AN14" s="209">
        <v>8414505</v>
      </c>
      <c r="AO14" s="247"/>
      <c r="AP14" s="244">
        <f t="shared" si="0"/>
        <v>36827505</v>
      </c>
      <c r="AQ14" s="245"/>
      <c r="AT14" t="s">
        <v>422</v>
      </c>
    </row>
    <row r="15" spans="1:48" x14ac:dyDescent="0.3">
      <c r="A15" s="134">
        <f t="shared" si="1"/>
        <v>6</v>
      </c>
      <c r="B15" s="160" t="s">
        <v>609</v>
      </c>
      <c r="C15" s="231" t="s">
        <v>621</v>
      </c>
      <c r="D15" s="228"/>
      <c r="E15" s="232"/>
      <c r="F15" s="162">
        <v>8602282123457</v>
      </c>
      <c r="G15" s="205" t="s">
        <v>611</v>
      </c>
      <c r="H15" s="206"/>
      <c r="I15" s="218">
        <v>5.0000000000000001E-3</v>
      </c>
      <c r="J15" s="219"/>
      <c r="K15" s="223">
        <v>40266</v>
      </c>
      <c r="L15" s="224"/>
      <c r="M15" s="208"/>
      <c r="N15" s="208"/>
      <c r="O15" s="208">
        <v>40266</v>
      </c>
      <c r="P15" s="208"/>
      <c r="Q15" s="208"/>
      <c r="R15" s="209">
        <v>2583000</v>
      </c>
      <c r="S15" s="209"/>
      <c r="T15" s="209">
        <v>2583000</v>
      </c>
      <c r="U15" s="209"/>
      <c r="V15" s="209">
        <v>2583000</v>
      </c>
      <c r="W15" s="209"/>
      <c r="X15" s="209">
        <v>2583000</v>
      </c>
      <c r="Y15" s="209"/>
      <c r="Z15" s="209">
        <v>2583000</v>
      </c>
      <c r="AA15" s="209"/>
      <c r="AB15" s="209">
        <v>2583000</v>
      </c>
      <c r="AC15" s="209"/>
      <c r="AD15" s="209">
        <v>2583000</v>
      </c>
      <c r="AE15" s="209"/>
      <c r="AF15" s="209">
        <v>2583000</v>
      </c>
      <c r="AG15" s="209"/>
      <c r="AH15" s="209">
        <v>2583000</v>
      </c>
      <c r="AI15" s="209"/>
      <c r="AJ15" s="209">
        <v>2583000</v>
      </c>
      <c r="AK15" s="209"/>
      <c r="AL15" s="209">
        <v>2583000</v>
      </c>
      <c r="AM15" s="209"/>
      <c r="AN15" s="209">
        <v>6842542</v>
      </c>
      <c r="AO15" s="247"/>
      <c r="AP15" s="244">
        <f t="shared" si="0"/>
        <v>35255542</v>
      </c>
      <c r="AQ15" s="245"/>
      <c r="AT15" t="s">
        <v>423</v>
      </c>
    </row>
    <row r="16" spans="1:48" ht="17.25" thickBot="1" x14ac:dyDescent="0.35">
      <c r="A16" s="134">
        <f t="shared" si="1"/>
        <v>7</v>
      </c>
      <c r="B16" s="160" t="s">
        <v>609</v>
      </c>
      <c r="C16" s="233" t="s">
        <v>622</v>
      </c>
      <c r="D16" s="234"/>
      <c r="E16" s="235"/>
      <c r="F16" s="163">
        <v>8804092123457</v>
      </c>
      <c r="G16" s="237" t="s">
        <v>611</v>
      </c>
      <c r="H16" s="238"/>
      <c r="I16" s="220">
        <v>0</v>
      </c>
      <c r="J16" s="221"/>
      <c r="K16" s="225">
        <v>41155</v>
      </c>
      <c r="L16" s="226"/>
      <c r="M16" s="227"/>
      <c r="N16" s="227"/>
      <c r="O16" s="227">
        <v>41155</v>
      </c>
      <c r="P16" s="227"/>
      <c r="Q16" s="227"/>
      <c r="R16" s="243">
        <v>2510000</v>
      </c>
      <c r="S16" s="243"/>
      <c r="T16" s="243">
        <v>2510000</v>
      </c>
      <c r="U16" s="243"/>
      <c r="V16" s="243">
        <v>2510000</v>
      </c>
      <c r="W16" s="243"/>
      <c r="X16" s="243">
        <v>2510000</v>
      </c>
      <c r="Y16" s="243"/>
      <c r="Z16" s="243">
        <v>2510000</v>
      </c>
      <c r="AA16" s="243"/>
      <c r="AB16" s="243">
        <v>2510000</v>
      </c>
      <c r="AC16" s="243"/>
      <c r="AD16" s="243">
        <v>2510000</v>
      </c>
      <c r="AE16" s="243"/>
      <c r="AF16" s="243">
        <v>2510000</v>
      </c>
      <c r="AG16" s="243"/>
      <c r="AH16" s="243">
        <v>2510000</v>
      </c>
      <c r="AI16" s="243"/>
      <c r="AJ16" s="243">
        <v>2510000</v>
      </c>
      <c r="AK16" s="243"/>
      <c r="AL16" s="243">
        <v>2510000</v>
      </c>
      <c r="AM16" s="243"/>
      <c r="AN16" s="243">
        <v>6817787</v>
      </c>
      <c r="AO16" s="249"/>
      <c r="AP16" s="244">
        <f t="shared" si="0"/>
        <v>34427787</v>
      </c>
      <c r="AQ16" s="245"/>
      <c r="AT16" t="s">
        <v>424</v>
      </c>
    </row>
    <row r="17" spans="1:46" x14ac:dyDescent="0.3">
      <c r="A17" s="155">
        <f t="shared" si="1"/>
        <v>8</v>
      </c>
      <c r="B17" s="157"/>
      <c r="C17" s="236"/>
      <c r="D17" s="236"/>
      <c r="E17" s="236"/>
      <c r="F17" s="164"/>
      <c r="G17" s="236"/>
      <c r="H17" s="236"/>
      <c r="I17" s="222"/>
      <c r="J17" s="222"/>
      <c r="K17" s="242"/>
      <c r="L17" s="242"/>
      <c r="M17" s="242"/>
      <c r="N17" s="242"/>
      <c r="O17" s="242"/>
      <c r="P17" s="242"/>
      <c r="Q17" s="242"/>
      <c r="R17" s="248"/>
      <c r="S17" s="248"/>
      <c r="T17" s="248"/>
      <c r="U17" s="248"/>
      <c r="V17" s="248"/>
      <c r="W17" s="248"/>
      <c r="X17" s="248"/>
      <c r="Y17" s="248"/>
      <c r="Z17" s="248"/>
      <c r="AA17" s="248"/>
      <c r="AB17" s="248"/>
      <c r="AC17" s="248"/>
      <c r="AD17" s="248"/>
      <c r="AE17" s="248"/>
      <c r="AF17" s="248"/>
      <c r="AG17" s="248"/>
      <c r="AH17" s="248"/>
      <c r="AI17" s="248"/>
      <c r="AJ17" s="248"/>
      <c r="AK17" s="248"/>
      <c r="AL17" s="248"/>
      <c r="AM17" s="248"/>
      <c r="AN17" s="248"/>
      <c r="AO17" s="248"/>
      <c r="AP17" s="245">
        <f t="shared" si="0"/>
        <v>0</v>
      </c>
      <c r="AQ17" s="245"/>
      <c r="AT17" t="s">
        <v>425</v>
      </c>
    </row>
    <row r="18" spans="1:46" x14ac:dyDescent="0.3">
      <c r="A18" s="155">
        <f t="shared" si="1"/>
        <v>9</v>
      </c>
      <c r="B18" s="158"/>
      <c r="C18" s="228"/>
      <c r="D18" s="228"/>
      <c r="E18" s="228"/>
      <c r="F18" s="156"/>
      <c r="G18" s="228"/>
      <c r="H18" s="228"/>
      <c r="I18" s="215"/>
      <c r="J18" s="215"/>
      <c r="K18" s="208"/>
      <c r="L18" s="208"/>
      <c r="M18" s="208"/>
      <c r="N18" s="208"/>
      <c r="O18" s="208"/>
      <c r="P18" s="208"/>
      <c r="Q18" s="208"/>
      <c r="R18" s="209"/>
      <c r="S18" s="209"/>
      <c r="T18" s="209"/>
      <c r="U18" s="209"/>
      <c r="V18" s="209"/>
      <c r="W18" s="209"/>
      <c r="X18" s="209"/>
      <c r="Y18" s="209"/>
      <c r="Z18" s="209"/>
      <c r="AA18" s="209"/>
      <c r="AB18" s="209"/>
      <c r="AC18" s="209"/>
      <c r="AD18" s="209"/>
      <c r="AE18" s="209"/>
      <c r="AF18" s="209"/>
      <c r="AG18" s="209"/>
      <c r="AH18" s="209"/>
      <c r="AI18" s="209"/>
      <c r="AJ18" s="209"/>
      <c r="AK18" s="209"/>
      <c r="AL18" s="209"/>
      <c r="AM18" s="209"/>
      <c r="AN18" s="209"/>
      <c r="AO18" s="209"/>
      <c r="AP18" s="245">
        <f t="shared" si="0"/>
        <v>0</v>
      </c>
      <c r="AQ18" s="245"/>
      <c r="AT18" t="s">
        <v>426</v>
      </c>
    </row>
    <row r="19" spans="1:46" x14ac:dyDescent="0.3">
      <c r="A19" s="155">
        <f t="shared" si="1"/>
        <v>10</v>
      </c>
      <c r="B19" s="158"/>
      <c r="C19" s="228"/>
      <c r="D19" s="228"/>
      <c r="E19" s="228"/>
      <c r="F19" s="156"/>
      <c r="G19" s="228"/>
      <c r="H19" s="228"/>
      <c r="I19" s="215"/>
      <c r="J19" s="215"/>
      <c r="K19" s="208"/>
      <c r="L19" s="208"/>
      <c r="M19" s="208"/>
      <c r="N19" s="208"/>
      <c r="O19" s="208"/>
      <c r="P19" s="208"/>
      <c r="Q19" s="208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245">
        <f t="shared" si="0"/>
        <v>0</v>
      </c>
      <c r="AQ19" s="245"/>
    </row>
    <row r="20" spans="1:46" x14ac:dyDescent="0.3">
      <c r="A20" s="260" t="s">
        <v>29</v>
      </c>
      <c r="B20" s="261"/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2"/>
      <c r="R20" s="245">
        <f>SUM(R10:S19)</f>
        <v>23739000</v>
      </c>
      <c r="S20" s="245"/>
      <c r="T20" s="245">
        <f>SUM(T10:U19)</f>
        <v>23739000</v>
      </c>
      <c r="U20" s="245"/>
      <c r="V20" s="245">
        <f>SUM(V10:W19)</f>
        <v>23739000</v>
      </c>
      <c r="W20" s="245"/>
      <c r="X20" s="245">
        <f>SUM(X10:Y19)</f>
        <v>26771000</v>
      </c>
      <c r="Y20" s="245"/>
      <c r="Z20" s="245">
        <f>SUM(Z10:AA19)</f>
        <v>23739000</v>
      </c>
      <c r="AA20" s="245"/>
      <c r="AB20" s="245">
        <f>SUM(AB10:AC19)</f>
        <v>25053000</v>
      </c>
      <c r="AC20" s="245"/>
      <c r="AD20" s="245">
        <f>SUM(AD10:AE19)</f>
        <v>23739000</v>
      </c>
      <c r="AE20" s="245"/>
      <c r="AF20" s="245">
        <f>SUM(AF10:AG19)</f>
        <v>23739000</v>
      </c>
      <c r="AG20" s="245"/>
      <c r="AH20" s="245">
        <f>SUM(AH10:AI19)</f>
        <v>25053000</v>
      </c>
      <c r="AI20" s="245"/>
      <c r="AJ20" s="245">
        <f>SUM(AJ10:AK19)</f>
        <v>23739000</v>
      </c>
      <c r="AK20" s="245"/>
      <c r="AL20" s="245">
        <f>SUM(AL10:AM19)</f>
        <v>23739000</v>
      </c>
      <c r="AM20" s="245"/>
      <c r="AN20" s="245">
        <f>SUM(AN10:AO19)</f>
        <v>69899324</v>
      </c>
      <c r="AO20" s="245"/>
      <c r="AP20" s="259">
        <f>SUM(AP10:AQ19)</f>
        <v>336688324</v>
      </c>
      <c r="AQ20" s="259"/>
    </row>
    <row r="21" spans="1:46" ht="7.5" customHeight="1" x14ac:dyDescent="0.3"/>
    <row r="22" spans="1:46" x14ac:dyDescent="0.3">
      <c r="A22" t="s">
        <v>177</v>
      </c>
    </row>
    <row r="23" spans="1:46" x14ac:dyDescent="0.3">
      <c r="A23" t="s">
        <v>0</v>
      </c>
    </row>
    <row r="24" spans="1:46" ht="7.5" customHeight="1" x14ac:dyDescent="0.3"/>
    <row r="25" spans="1:46" s="8" customFormat="1" ht="11.25" customHeight="1" x14ac:dyDescent="0.3">
      <c r="A25" s="7" t="s">
        <v>75</v>
      </c>
      <c r="B25" s="7"/>
      <c r="C25" s="7"/>
      <c r="D25" s="7"/>
      <c r="E25" s="7"/>
      <c r="F25" s="7"/>
      <c r="G25" s="7"/>
    </row>
    <row r="26" spans="1:46" s="8" customFormat="1" ht="11.25" customHeight="1" x14ac:dyDescent="0.3">
      <c r="A26" s="7" t="s">
        <v>178</v>
      </c>
      <c r="B26" s="7"/>
      <c r="C26" s="7"/>
      <c r="D26" s="7"/>
      <c r="E26" s="7"/>
      <c r="F26" s="7"/>
      <c r="G26" s="7"/>
    </row>
    <row r="27" spans="1:46" s="8" customFormat="1" ht="11.25" customHeight="1" x14ac:dyDescent="0.3">
      <c r="A27" s="7" t="s">
        <v>39</v>
      </c>
      <c r="B27" s="7"/>
      <c r="C27" s="7"/>
      <c r="D27" s="7"/>
      <c r="E27" s="7"/>
      <c r="F27" s="7"/>
      <c r="G27" s="7"/>
    </row>
    <row r="28" spans="1:46" s="8" customFormat="1" ht="11.25" customHeight="1" x14ac:dyDescent="0.3">
      <c r="A28" s="7" t="s">
        <v>575</v>
      </c>
      <c r="B28" s="7"/>
      <c r="C28" s="7"/>
      <c r="D28" s="7"/>
      <c r="E28" s="7"/>
      <c r="F28" s="7"/>
      <c r="G28" s="7"/>
    </row>
    <row r="29" spans="1:46" s="8" customFormat="1" ht="11.25" x14ac:dyDescent="0.3">
      <c r="A29" s="7" t="s">
        <v>76</v>
      </c>
      <c r="B29" s="7"/>
    </row>
    <row r="30" spans="1:46" s="8" customFormat="1" ht="11.25" x14ac:dyDescent="0.3">
      <c r="A30" s="7" t="s">
        <v>77</v>
      </c>
      <c r="B30" s="7"/>
    </row>
    <row r="31" spans="1:46" ht="11.25" customHeight="1" x14ac:dyDescent="0.3">
      <c r="A31" s="7" t="s">
        <v>230</v>
      </c>
      <c r="B31" s="7"/>
    </row>
    <row r="32" spans="1:46" x14ac:dyDescent="0.3">
      <c r="A32" t="s">
        <v>78</v>
      </c>
    </row>
    <row r="33" spans="1:43" ht="7.5" customHeight="1" x14ac:dyDescent="0.3"/>
    <row r="34" spans="1:43" x14ac:dyDescent="0.3">
      <c r="A34" s="255">
        <f ca="1">TODAY()</f>
        <v>44261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  <c r="AN34" s="255"/>
      <c r="AO34" s="255"/>
      <c r="AP34" s="255"/>
      <c r="AQ34" s="255"/>
    </row>
    <row r="35" spans="1:43" ht="7.5" customHeight="1" x14ac:dyDescent="0.3"/>
    <row r="36" spans="1:43" ht="15" customHeight="1" x14ac:dyDescent="0.3">
      <c r="N36" s="258" t="s">
        <v>31</v>
      </c>
      <c r="O36" s="258"/>
      <c r="P36" s="258"/>
      <c r="Q36" s="258"/>
      <c r="R36" s="1" t="s">
        <v>30</v>
      </c>
      <c r="S36" s="257" t="s">
        <v>618</v>
      </c>
      <c r="T36" s="257"/>
      <c r="U36" s="257"/>
      <c r="V36" s="257"/>
      <c r="W36" s="257"/>
      <c r="X36" s="257"/>
      <c r="Y36" s="257"/>
      <c r="Z36" s="257"/>
      <c r="AA36" s="257"/>
      <c r="AB36" s="257"/>
      <c r="AC36" s="257"/>
    </row>
    <row r="37" spans="1:43" ht="15" customHeight="1" x14ac:dyDescent="0.3">
      <c r="N37" s="258" t="s">
        <v>32</v>
      </c>
      <c r="O37" s="258"/>
      <c r="P37" s="258"/>
      <c r="Q37" s="258"/>
      <c r="R37" s="1" t="s">
        <v>30</v>
      </c>
      <c r="S37" s="257" t="s">
        <v>619</v>
      </c>
      <c r="T37" s="257"/>
      <c r="U37" s="257"/>
      <c r="V37" s="257"/>
      <c r="W37" s="257"/>
      <c r="X37" s="257"/>
      <c r="Y37" s="257"/>
      <c r="Z37" s="257"/>
      <c r="AA37" s="257"/>
      <c r="AB37" s="257"/>
      <c r="AC37" s="257"/>
    </row>
    <row r="38" spans="1:43" ht="15" customHeight="1" x14ac:dyDescent="0.3">
      <c r="N38" s="258" t="s">
        <v>36</v>
      </c>
      <c r="O38" s="258"/>
      <c r="P38" s="258"/>
      <c r="Q38" s="258"/>
      <c r="R38" s="1" t="s">
        <v>30</v>
      </c>
      <c r="S38" s="257" t="s">
        <v>413</v>
      </c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t="s">
        <v>33</v>
      </c>
    </row>
    <row r="39" spans="1:43" ht="8.25" customHeight="1" x14ac:dyDescent="0.3"/>
    <row r="40" spans="1:43" ht="17.25" x14ac:dyDescent="0.3">
      <c r="N40" s="256" t="s">
        <v>34</v>
      </c>
      <c r="O40" s="256"/>
      <c r="P40" s="256"/>
      <c r="Q40" s="256"/>
      <c r="R40" s="4" t="s">
        <v>35</v>
      </c>
      <c r="S40" s="119" t="s">
        <v>412</v>
      </c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</row>
    <row r="44" spans="1:43" x14ac:dyDescent="0.3"/>
    <row r="45" spans="1:43" x14ac:dyDescent="0.3"/>
    <row r="58" spans="3:3" x14ac:dyDescent="0.3"/>
  </sheetData>
  <mergeCells count="271">
    <mergeCell ref="AE6:AH6"/>
    <mergeCell ref="AI6:AL6"/>
    <mergeCell ref="AM6:AQ6"/>
    <mergeCell ref="G6:K6"/>
    <mergeCell ref="L6:P6"/>
    <mergeCell ref="Q6:U6"/>
    <mergeCell ref="V6:Z6"/>
    <mergeCell ref="AA6:AD6"/>
    <mergeCell ref="A6:F6"/>
    <mergeCell ref="N40:Q40"/>
    <mergeCell ref="S36:AC36"/>
    <mergeCell ref="N36:Q36"/>
    <mergeCell ref="N37:Q37"/>
    <mergeCell ref="S37:AC37"/>
    <mergeCell ref="N38:Q38"/>
    <mergeCell ref="S38:AC38"/>
    <mergeCell ref="AP20:AQ20"/>
    <mergeCell ref="A20:Q20"/>
    <mergeCell ref="A1:AQ1"/>
    <mergeCell ref="AM2:AQ2"/>
    <mergeCell ref="E2:I2"/>
    <mergeCell ref="A34:AQ34"/>
    <mergeCell ref="AD20:AE20"/>
    <mergeCell ref="AF20:AG20"/>
    <mergeCell ref="AH20:AI20"/>
    <mergeCell ref="AJ20:AK20"/>
    <mergeCell ref="AN20:AO20"/>
    <mergeCell ref="R20:S20"/>
    <mergeCell ref="T20:U20"/>
    <mergeCell ref="V20:W20"/>
    <mergeCell ref="X20:Y20"/>
    <mergeCell ref="Z20:AA20"/>
    <mergeCell ref="AB20:AC20"/>
    <mergeCell ref="R19:S19"/>
    <mergeCell ref="T19:U19"/>
    <mergeCell ref="V19:W19"/>
    <mergeCell ref="X19:Y19"/>
    <mergeCell ref="Z19:AA19"/>
    <mergeCell ref="AL20:AM20"/>
    <mergeCell ref="AJ19:AK19"/>
    <mergeCell ref="AL19:AM19"/>
    <mergeCell ref="AB19:AC19"/>
    <mergeCell ref="AD19:AE19"/>
    <mergeCell ref="AP19:AQ19"/>
    <mergeCell ref="AP18:AQ18"/>
    <mergeCell ref="AL18:AM18"/>
    <mergeCell ref="AN18:AO18"/>
    <mergeCell ref="AJ17:AK17"/>
    <mergeCell ref="AL17:AM17"/>
    <mergeCell ref="AN17:AO17"/>
    <mergeCell ref="AF19:AG19"/>
    <mergeCell ref="AH19:AI19"/>
    <mergeCell ref="AD18:AE18"/>
    <mergeCell ref="AF18:AG18"/>
    <mergeCell ref="AH18:AI18"/>
    <mergeCell ref="AP17:AQ17"/>
    <mergeCell ref="AF17:AG17"/>
    <mergeCell ref="AH17:AI17"/>
    <mergeCell ref="AJ18:AK18"/>
    <mergeCell ref="AN19:AO19"/>
    <mergeCell ref="V18:W18"/>
    <mergeCell ref="X18:Y18"/>
    <mergeCell ref="Z18:AA18"/>
    <mergeCell ref="AB18:AC18"/>
    <mergeCell ref="Z16:AA16"/>
    <mergeCell ref="AB16:AC16"/>
    <mergeCell ref="AP16:AQ16"/>
    <mergeCell ref="R17:S17"/>
    <mergeCell ref="T17:U17"/>
    <mergeCell ref="V17:W17"/>
    <mergeCell ref="X17:Y17"/>
    <mergeCell ref="Z17:AA17"/>
    <mergeCell ref="AB17:AC17"/>
    <mergeCell ref="AD17:AE17"/>
    <mergeCell ref="AD16:AE16"/>
    <mergeCell ref="AF16:AG16"/>
    <mergeCell ref="AH16:AI16"/>
    <mergeCell ref="AJ16:AK16"/>
    <mergeCell ref="AL16:AM16"/>
    <mergeCell ref="AN16:AO16"/>
    <mergeCell ref="AP14:AQ14"/>
    <mergeCell ref="R15:S15"/>
    <mergeCell ref="T15:U15"/>
    <mergeCell ref="V15:W15"/>
    <mergeCell ref="X15:Y15"/>
    <mergeCell ref="Z15:AA15"/>
    <mergeCell ref="AB15:AC15"/>
    <mergeCell ref="AD15:AE15"/>
    <mergeCell ref="AF15:AG15"/>
    <mergeCell ref="AH15:AI15"/>
    <mergeCell ref="AD14:AE14"/>
    <mergeCell ref="AF14:AG14"/>
    <mergeCell ref="AH14:AI14"/>
    <mergeCell ref="AJ14:AK14"/>
    <mergeCell ref="AL14:AM14"/>
    <mergeCell ref="AN14:AO14"/>
    <mergeCell ref="AJ15:AK15"/>
    <mergeCell ref="AL15:AM15"/>
    <mergeCell ref="AN15:AO15"/>
    <mergeCell ref="AP15:AQ15"/>
    <mergeCell ref="AP12:AQ12"/>
    <mergeCell ref="R13:S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D12:AE12"/>
    <mergeCell ref="AF12:AG12"/>
    <mergeCell ref="AH12:AI12"/>
    <mergeCell ref="AJ12:AK12"/>
    <mergeCell ref="AL12:AM12"/>
    <mergeCell ref="AN12:AO12"/>
    <mergeCell ref="AJ13:AK13"/>
    <mergeCell ref="AL13:AM13"/>
    <mergeCell ref="AN13:AO13"/>
    <mergeCell ref="AP13:AQ13"/>
    <mergeCell ref="AP10:AQ10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D10:AE10"/>
    <mergeCell ref="AF10:AG10"/>
    <mergeCell ref="AH10:AI10"/>
    <mergeCell ref="AJ10:AK10"/>
    <mergeCell ref="AL10:AM10"/>
    <mergeCell ref="AN10:AO10"/>
    <mergeCell ref="AJ11:AK11"/>
    <mergeCell ref="AL11:AM11"/>
    <mergeCell ref="AN11:AO11"/>
    <mergeCell ref="AP11:AQ11"/>
    <mergeCell ref="K17:L17"/>
    <mergeCell ref="M17:N17"/>
    <mergeCell ref="O18:Q18"/>
    <mergeCell ref="O19:Q19"/>
    <mergeCell ref="O14:Q14"/>
    <mergeCell ref="O15:Q15"/>
    <mergeCell ref="O16:Q16"/>
    <mergeCell ref="O17:Q17"/>
    <mergeCell ref="X10:Y10"/>
    <mergeCell ref="O12:Q12"/>
    <mergeCell ref="O13:Q13"/>
    <mergeCell ref="R12:S12"/>
    <mergeCell ref="T12:U12"/>
    <mergeCell ref="V12:W12"/>
    <mergeCell ref="X12:Y12"/>
    <mergeCell ref="T14:U14"/>
    <mergeCell ref="V14:W14"/>
    <mergeCell ref="X14:Y14"/>
    <mergeCell ref="R16:S16"/>
    <mergeCell ref="T16:U16"/>
    <mergeCell ref="V16:W16"/>
    <mergeCell ref="X16:Y16"/>
    <mergeCell ref="R18:S18"/>
    <mergeCell ref="T18:U18"/>
    <mergeCell ref="C18:E18"/>
    <mergeCell ref="C19:E19"/>
    <mergeCell ref="G10:H10"/>
    <mergeCell ref="G11:H11"/>
    <mergeCell ref="G12:H12"/>
    <mergeCell ref="G13:H13"/>
    <mergeCell ref="K11:L11"/>
    <mergeCell ref="C12:E12"/>
    <mergeCell ref="C13:E13"/>
    <mergeCell ref="C14:E14"/>
    <mergeCell ref="C15:E15"/>
    <mergeCell ref="C16:E16"/>
    <mergeCell ref="C17:E17"/>
    <mergeCell ref="G18:H18"/>
    <mergeCell ref="G19:H19"/>
    <mergeCell ref="G15:H15"/>
    <mergeCell ref="G16:H16"/>
    <mergeCell ref="G17:H17"/>
    <mergeCell ref="I18:J18"/>
    <mergeCell ref="C10:E10"/>
    <mergeCell ref="C11:E11"/>
    <mergeCell ref="I12:J12"/>
    <mergeCell ref="I13:J13"/>
    <mergeCell ref="I14:J14"/>
    <mergeCell ref="V9:W9"/>
    <mergeCell ref="O10:Q10"/>
    <mergeCell ref="O11:Q11"/>
    <mergeCell ref="R10:S10"/>
    <mergeCell ref="T10:U10"/>
    <mergeCell ref="V10:W10"/>
    <mergeCell ref="I19:J19"/>
    <mergeCell ref="K10:L10"/>
    <mergeCell ref="K18:L18"/>
    <mergeCell ref="I15:J15"/>
    <mergeCell ref="I16:J16"/>
    <mergeCell ref="I17:J17"/>
    <mergeCell ref="K12:L12"/>
    <mergeCell ref="M12:N12"/>
    <mergeCell ref="K13:L13"/>
    <mergeCell ref="M18:N18"/>
    <mergeCell ref="K19:L19"/>
    <mergeCell ref="M19:N19"/>
    <mergeCell ref="K14:L14"/>
    <mergeCell ref="M14:N14"/>
    <mergeCell ref="K15:L15"/>
    <mergeCell ref="M15:N15"/>
    <mergeCell ref="K16:L16"/>
    <mergeCell ref="M16:N16"/>
    <mergeCell ref="G14:H14"/>
    <mergeCell ref="M10:N10"/>
    <mergeCell ref="M11:N11"/>
    <mergeCell ref="M13:N13"/>
    <mergeCell ref="R14:S14"/>
    <mergeCell ref="Z10:AA10"/>
    <mergeCell ref="AB10:AC10"/>
    <mergeCell ref="I10:J10"/>
    <mergeCell ref="I11:J11"/>
    <mergeCell ref="Z12:AA12"/>
    <mergeCell ref="AB12:AC12"/>
    <mergeCell ref="Z14:AA14"/>
    <mergeCell ref="AB14:AC14"/>
    <mergeCell ref="AF9:AG9"/>
    <mergeCell ref="AH9:AI9"/>
    <mergeCell ref="AJ9:AK9"/>
    <mergeCell ref="AL9:AM9"/>
    <mergeCell ref="AN9:AO9"/>
    <mergeCell ref="AP9:AQ9"/>
    <mergeCell ref="X9:Y9"/>
    <mergeCell ref="Z9:AA9"/>
    <mergeCell ref="AB9:AC9"/>
    <mergeCell ref="AD9:AE9"/>
    <mergeCell ref="C9:E9"/>
    <mergeCell ref="G9:H9"/>
    <mergeCell ref="I9:J9"/>
    <mergeCell ref="L3:P3"/>
    <mergeCell ref="L5:P5"/>
    <mergeCell ref="Q3:U3"/>
    <mergeCell ref="Q5:U5"/>
    <mergeCell ref="K9:L9"/>
    <mergeCell ref="M9:N9"/>
    <mergeCell ref="O9:Q9"/>
    <mergeCell ref="R9:S9"/>
    <mergeCell ref="T9:U9"/>
    <mergeCell ref="G4:K4"/>
    <mergeCell ref="L4:P4"/>
    <mergeCell ref="Q4:U4"/>
    <mergeCell ref="A4:F4"/>
    <mergeCell ref="A5:F5"/>
    <mergeCell ref="A3:F3"/>
    <mergeCell ref="AA3:AD3"/>
    <mergeCell ref="AA5:AD5"/>
    <mergeCell ref="AT3:AV3"/>
    <mergeCell ref="G3:K3"/>
    <mergeCell ref="G5:K5"/>
    <mergeCell ref="V3:Z3"/>
    <mergeCell ref="V5:Z5"/>
    <mergeCell ref="AE3:AH3"/>
    <mergeCell ref="AI3:AL3"/>
    <mergeCell ref="AM3:AQ3"/>
    <mergeCell ref="AE5:AH5"/>
    <mergeCell ref="AI5:AL5"/>
    <mergeCell ref="AM5:AQ5"/>
    <mergeCell ref="V4:Z4"/>
    <mergeCell ref="AA4:AD4"/>
    <mergeCell ref="AE4:AH4"/>
    <mergeCell ref="AI4:AL4"/>
    <mergeCell ref="AM4:AQ4"/>
  </mergeCells>
  <phoneticPr fontId="1" type="noConversion"/>
  <conditionalFormatting sqref="G10:H19">
    <cfRule type="containsText" dxfId="3" priority="2" operator="containsText" text="관리">
      <formula>NOT(ISERROR(SEARCH("관리",G10)))</formula>
    </cfRule>
  </conditionalFormatting>
  <conditionalFormatting sqref="B10:B19">
    <cfRule type="containsText" dxfId="2" priority="1" operator="containsText" text="관리">
      <formula>NOT(ISERROR(SEARCH("관리",B10)))</formula>
    </cfRule>
  </conditionalFormatting>
  <hyperlinks>
    <hyperlink ref="AT1" r:id="rId1" xr:uid="{00000000-0004-0000-0100-000000000000}"/>
    <hyperlink ref="AT3" r:id="rId2" xr:uid="{00000000-0004-0000-0100-000001000000}"/>
  </hyperlinks>
  <pageMargins left="0.11811023622047245" right="0.11811023622047245" top="0.55118110236220474" bottom="0.15748031496062992" header="0.31496062992125984" footer="0.31496062992125984"/>
  <pageSetup paperSize="9" scale="94" orientation="landscape" r:id="rId3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499984740745262"/>
  </sheetPr>
  <dimension ref="A1:AU54"/>
  <sheetViews>
    <sheetView showGridLines="0" zoomScale="115" zoomScaleNormal="115" workbookViewId="0">
      <selection activeCell="G6" sqref="G6:Z6"/>
    </sheetView>
  </sheetViews>
  <sheetFormatPr defaultRowHeight="13.5" x14ac:dyDescent="0.3"/>
  <cols>
    <col min="1" max="14" width="2.5" style="52" customWidth="1"/>
    <col min="15" max="18" width="1.25" style="52" customWidth="1"/>
    <col min="19" max="22" width="2.5" style="52" customWidth="1"/>
    <col min="23" max="26" width="1.25" style="52" customWidth="1"/>
    <col min="27" max="30" width="2.5" style="52" customWidth="1"/>
    <col min="31" max="31" width="1.25" style="52" customWidth="1"/>
    <col min="32" max="32" width="2.125" style="52" customWidth="1"/>
    <col min="33" max="34" width="1.25" style="52" customWidth="1"/>
    <col min="35" max="38" width="2.5" style="52" customWidth="1"/>
    <col min="39" max="42" width="1.25" style="52" customWidth="1"/>
    <col min="43" max="256" width="2.5" style="52" customWidth="1"/>
    <col min="257" max="16384" width="9" style="52"/>
  </cols>
  <sheetData>
    <row r="1" spans="1:46" x14ac:dyDescent="0.3">
      <c r="A1" s="8" t="s">
        <v>623</v>
      </c>
      <c r="AT1" s="122" t="s">
        <v>417</v>
      </c>
    </row>
    <row r="2" spans="1:46" ht="3.75" customHeight="1" x14ac:dyDescent="0.3"/>
    <row r="3" spans="1:46" ht="26.25" x14ac:dyDescent="0.3">
      <c r="A3" s="604" t="s">
        <v>368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5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T3" s="136" t="s">
        <v>441</v>
      </c>
    </row>
    <row r="4" spans="1:46" ht="9" customHeight="1" x14ac:dyDescent="0.3">
      <c r="T4" s="86"/>
      <c r="AR4" s="72" t="s">
        <v>373</v>
      </c>
    </row>
    <row r="5" spans="1:46" x14ac:dyDescent="0.3">
      <c r="A5" s="358" t="s">
        <v>374</v>
      </c>
      <c r="B5" s="358"/>
      <c r="C5" s="358"/>
      <c r="D5" s="358"/>
      <c r="E5" s="358"/>
      <c r="F5" s="359"/>
      <c r="G5" s="91" t="s">
        <v>356</v>
      </c>
      <c r="H5" s="91" t="s">
        <v>359</v>
      </c>
      <c r="I5" s="91"/>
      <c r="J5" s="91"/>
      <c r="K5" s="91"/>
      <c r="L5" s="91"/>
      <c r="M5" s="91"/>
      <c r="N5" s="364"/>
      <c r="O5" s="364"/>
      <c r="P5" s="364"/>
      <c r="Q5" s="364"/>
      <c r="R5" s="364"/>
      <c r="S5" s="364"/>
      <c r="T5" s="364"/>
      <c r="U5" s="364"/>
      <c r="V5" s="364"/>
      <c r="W5" s="364"/>
      <c r="X5" s="364"/>
      <c r="Y5" s="364"/>
      <c r="Z5" s="373"/>
      <c r="AA5" s="91" t="s">
        <v>362</v>
      </c>
      <c r="AB5" s="91" t="s">
        <v>364</v>
      </c>
      <c r="AC5" s="91"/>
      <c r="AD5" s="91"/>
      <c r="AE5" s="91"/>
      <c r="AF5" s="91"/>
      <c r="AG5" s="91"/>
      <c r="AH5" s="91"/>
      <c r="AI5" s="364"/>
      <c r="AJ5" s="364"/>
      <c r="AK5" s="364"/>
      <c r="AL5" s="364"/>
      <c r="AM5" s="364"/>
      <c r="AN5" s="364"/>
      <c r="AO5" s="364"/>
      <c r="AP5" s="364"/>
      <c r="AQ5" s="364"/>
      <c r="AR5" s="364"/>
      <c r="AT5" s="52" t="s">
        <v>430</v>
      </c>
    </row>
    <row r="6" spans="1:46" x14ac:dyDescent="0.3">
      <c r="A6" s="360"/>
      <c r="B6" s="360"/>
      <c r="C6" s="360"/>
      <c r="D6" s="360"/>
      <c r="E6" s="360"/>
      <c r="F6" s="361"/>
      <c r="G6" s="374" t="str">
        <f>연구개발비신청서!S36</f>
        <v>윤스테이</v>
      </c>
      <c r="H6" s="374"/>
      <c r="I6" s="374"/>
      <c r="J6" s="374"/>
      <c r="K6" s="374"/>
      <c r="L6" s="374"/>
      <c r="M6" s="374"/>
      <c r="N6" s="374"/>
      <c r="O6" s="374"/>
      <c r="P6" s="374"/>
      <c r="Q6" s="374"/>
      <c r="R6" s="374"/>
      <c r="S6" s="374"/>
      <c r="T6" s="374"/>
      <c r="U6" s="374"/>
      <c r="V6" s="374"/>
      <c r="W6" s="374"/>
      <c r="X6" s="374"/>
      <c r="Y6" s="374"/>
      <c r="Z6" s="375"/>
      <c r="AA6" s="365"/>
      <c r="AB6" s="366"/>
      <c r="AC6" s="366"/>
      <c r="AD6" s="366"/>
      <c r="AE6" s="366"/>
      <c r="AF6" s="366"/>
      <c r="AG6" s="366"/>
      <c r="AH6" s="366"/>
      <c r="AI6" s="366"/>
      <c r="AJ6" s="366"/>
      <c r="AK6" s="366"/>
      <c r="AL6" s="366"/>
      <c r="AM6" s="366"/>
      <c r="AN6" s="366"/>
      <c r="AO6" s="366"/>
      <c r="AP6" s="366"/>
      <c r="AQ6" s="366"/>
      <c r="AR6" s="366"/>
      <c r="AT6" s="52" t="s">
        <v>431</v>
      </c>
    </row>
    <row r="7" spans="1:46" x14ac:dyDescent="0.3">
      <c r="A7" s="360"/>
      <c r="B7" s="360"/>
      <c r="C7" s="360"/>
      <c r="D7" s="360"/>
      <c r="E7" s="360"/>
      <c r="F7" s="361"/>
      <c r="G7" s="90" t="s">
        <v>357</v>
      </c>
      <c r="H7" s="90" t="s">
        <v>360</v>
      </c>
      <c r="I7" s="90"/>
      <c r="J7" s="90"/>
      <c r="K7" s="90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  <c r="W7" s="376"/>
      <c r="X7" s="376"/>
      <c r="Y7" s="376"/>
      <c r="Z7" s="377"/>
      <c r="AA7" s="86" t="s">
        <v>363</v>
      </c>
      <c r="AB7" s="86" t="s">
        <v>365</v>
      </c>
      <c r="AC7" s="86"/>
      <c r="AD7" s="86"/>
      <c r="AE7" s="86"/>
      <c r="AF7" s="86"/>
      <c r="AG7" s="86"/>
      <c r="AH7" s="86"/>
      <c r="AI7" s="367"/>
      <c r="AJ7" s="368"/>
      <c r="AK7" s="368"/>
      <c r="AL7" s="368"/>
      <c r="AM7" s="368"/>
      <c r="AN7" s="368"/>
      <c r="AO7" s="368"/>
      <c r="AP7" s="368"/>
      <c r="AQ7" s="368"/>
      <c r="AR7" s="368"/>
      <c r="AT7" s="52" t="s">
        <v>432</v>
      </c>
    </row>
    <row r="8" spans="1:46" x14ac:dyDescent="0.3">
      <c r="A8" s="360"/>
      <c r="B8" s="360"/>
      <c r="C8" s="360"/>
      <c r="D8" s="360"/>
      <c r="E8" s="360"/>
      <c r="F8" s="361"/>
      <c r="G8" s="349"/>
      <c r="H8" s="349"/>
      <c r="I8" s="349"/>
      <c r="J8" s="349"/>
      <c r="K8" s="349"/>
      <c r="L8" s="349"/>
      <c r="M8" s="349"/>
      <c r="N8" s="349"/>
      <c r="O8" s="349"/>
      <c r="P8" s="349"/>
      <c r="Q8" s="349"/>
      <c r="R8" s="349"/>
      <c r="S8" s="349"/>
      <c r="T8" s="349"/>
      <c r="U8" s="349"/>
      <c r="V8" s="349"/>
      <c r="W8" s="349"/>
      <c r="X8" s="349"/>
      <c r="Y8" s="349"/>
      <c r="Z8" s="295"/>
      <c r="AA8" s="354"/>
      <c r="AB8" s="349"/>
      <c r="AC8" s="349"/>
      <c r="AD8" s="349"/>
      <c r="AE8" s="349"/>
      <c r="AF8" s="349"/>
      <c r="AG8" s="349"/>
      <c r="AH8" s="349"/>
      <c r="AI8" s="349"/>
      <c r="AJ8" s="349"/>
      <c r="AK8" s="349"/>
      <c r="AL8" s="349"/>
      <c r="AM8" s="349"/>
      <c r="AN8" s="349"/>
      <c r="AO8" s="349"/>
      <c r="AP8" s="349"/>
      <c r="AQ8" s="349"/>
      <c r="AR8" s="349"/>
      <c r="AT8" s="52" t="s">
        <v>433</v>
      </c>
    </row>
    <row r="9" spans="1:46" x14ac:dyDescent="0.3">
      <c r="A9" s="360"/>
      <c r="B9" s="360"/>
      <c r="C9" s="360"/>
      <c r="D9" s="360"/>
      <c r="E9" s="360"/>
      <c r="F9" s="361"/>
      <c r="G9" s="86" t="s">
        <v>358</v>
      </c>
      <c r="H9" s="86" t="s">
        <v>361</v>
      </c>
      <c r="I9" s="86"/>
      <c r="J9" s="86"/>
      <c r="K9" s="86"/>
      <c r="L9" s="86"/>
      <c r="M9" s="86"/>
      <c r="N9" s="86"/>
      <c r="O9" s="369"/>
      <c r="P9" s="369"/>
      <c r="Q9" s="369"/>
      <c r="R9" s="369"/>
      <c r="S9" s="369"/>
      <c r="T9" s="369"/>
      <c r="U9" s="369"/>
      <c r="V9" s="369"/>
      <c r="W9" s="369"/>
      <c r="X9" s="369"/>
      <c r="Y9" s="369"/>
      <c r="Z9" s="369"/>
      <c r="AA9" s="369"/>
      <c r="AB9" s="369"/>
      <c r="AC9" s="369"/>
      <c r="AD9" s="369"/>
      <c r="AE9" s="369"/>
      <c r="AF9" s="369"/>
      <c r="AG9" s="369"/>
      <c r="AH9" s="369"/>
      <c r="AI9" s="369"/>
      <c r="AJ9" s="369"/>
      <c r="AK9" s="369"/>
      <c r="AL9" s="369"/>
      <c r="AM9" s="369"/>
      <c r="AN9" s="369"/>
      <c r="AO9" s="369"/>
      <c r="AP9" s="369"/>
      <c r="AQ9" s="369"/>
      <c r="AR9" s="369"/>
      <c r="AT9" s="52" t="s">
        <v>434</v>
      </c>
    </row>
    <row r="10" spans="1:46" x14ac:dyDescent="0.3">
      <c r="A10" s="362"/>
      <c r="B10" s="362"/>
      <c r="C10" s="362"/>
      <c r="D10" s="362"/>
      <c r="E10" s="362"/>
      <c r="F10" s="363"/>
      <c r="G10" s="372"/>
      <c r="H10" s="372"/>
      <c r="I10" s="372"/>
      <c r="J10" s="372"/>
      <c r="K10" s="372"/>
      <c r="L10" s="372"/>
      <c r="M10" s="372"/>
      <c r="N10" s="372"/>
      <c r="O10" s="372"/>
      <c r="P10" s="372"/>
      <c r="Q10" s="372"/>
      <c r="R10" s="372"/>
      <c r="S10" s="372"/>
      <c r="T10" s="372"/>
      <c r="U10" s="372"/>
      <c r="V10" s="372"/>
      <c r="W10" s="372"/>
      <c r="X10" s="372"/>
      <c r="Y10" s="372"/>
      <c r="Z10" s="372"/>
      <c r="AA10" s="88"/>
      <c r="AB10" s="88"/>
      <c r="AC10" s="88"/>
      <c r="AD10" s="92" t="s">
        <v>366</v>
      </c>
      <c r="AE10" s="372"/>
      <c r="AF10" s="372"/>
      <c r="AG10" s="372"/>
      <c r="AH10" s="372"/>
      <c r="AI10" s="372"/>
      <c r="AJ10" s="372"/>
      <c r="AK10" s="372"/>
      <c r="AL10" s="372"/>
      <c r="AM10" s="372"/>
      <c r="AN10" s="372"/>
      <c r="AO10" s="372"/>
      <c r="AP10" s="372"/>
      <c r="AQ10" s="372"/>
      <c r="AR10" s="88" t="s">
        <v>367</v>
      </c>
      <c r="AT10" s="52" t="s">
        <v>435</v>
      </c>
    </row>
    <row r="11" spans="1:46" ht="3.75" customHeight="1" x14ac:dyDescent="0.3">
      <c r="T11" s="86"/>
    </row>
    <row r="12" spans="1:46" ht="17.25" customHeight="1" x14ac:dyDescent="0.3">
      <c r="A12" s="378" t="s">
        <v>371</v>
      </c>
      <c r="B12" s="378"/>
      <c r="C12" s="378"/>
      <c r="D12" s="378"/>
      <c r="E12" s="378"/>
      <c r="F12" s="378"/>
      <c r="G12" s="370">
        <f>연구개발비신청서!E2</f>
        <v>2020</v>
      </c>
      <c r="H12" s="370"/>
      <c r="I12" s="370"/>
      <c r="J12" s="370"/>
      <c r="K12" s="370"/>
      <c r="L12" s="89" t="s">
        <v>352</v>
      </c>
      <c r="M12" s="370">
        <v>1</v>
      </c>
      <c r="N12" s="370"/>
      <c r="O12" s="371" t="s">
        <v>353</v>
      </c>
      <c r="P12" s="371"/>
      <c r="Q12" s="370">
        <v>1</v>
      </c>
      <c r="R12" s="370"/>
      <c r="S12" s="370"/>
      <c r="T12" s="89" t="s">
        <v>354</v>
      </c>
      <c r="U12" s="89"/>
      <c r="V12" s="89"/>
      <c r="W12" s="370">
        <f>G12</f>
        <v>2020</v>
      </c>
      <c r="X12" s="370"/>
      <c r="Y12" s="370"/>
      <c r="Z12" s="370"/>
      <c r="AA12" s="370"/>
      <c r="AB12" s="89" t="s">
        <v>352</v>
      </c>
      <c r="AC12" s="370">
        <v>12</v>
      </c>
      <c r="AD12" s="370"/>
      <c r="AE12" s="371" t="s">
        <v>353</v>
      </c>
      <c r="AF12" s="371"/>
      <c r="AG12" s="370">
        <v>31</v>
      </c>
      <c r="AH12" s="370"/>
      <c r="AI12" s="370"/>
      <c r="AJ12" s="371" t="s">
        <v>355</v>
      </c>
      <c r="AK12" s="371"/>
      <c r="AL12" s="89"/>
      <c r="AM12" s="89"/>
      <c r="AN12" s="89"/>
      <c r="AO12" s="89"/>
      <c r="AP12" s="89"/>
      <c r="AQ12" s="89"/>
      <c r="AR12" s="89"/>
      <c r="AT12" s="52" t="s">
        <v>436</v>
      </c>
    </row>
    <row r="13" spans="1:46" ht="3.75" customHeight="1" x14ac:dyDescent="0.3">
      <c r="T13" s="86"/>
    </row>
    <row r="14" spans="1:46" x14ac:dyDescent="0.3">
      <c r="A14" s="75" t="s">
        <v>370</v>
      </c>
      <c r="T14" s="87"/>
      <c r="AT14" s="52" t="s">
        <v>437</v>
      </c>
    </row>
    <row r="15" spans="1:46" x14ac:dyDescent="0.3">
      <c r="A15" s="297" t="s">
        <v>346</v>
      </c>
      <c r="B15" s="298"/>
      <c r="C15" s="298"/>
      <c r="D15" s="298"/>
      <c r="E15" s="298"/>
      <c r="F15" s="299"/>
      <c r="G15" s="290" t="s">
        <v>326</v>
      </c>
      <c r="H15" s="291"/>
      <c r="I15" s="291"/>
      <c r="J15" s="291"/>
      <c r="K15" s="291"/>
      <c r="L15" s="291"/>
      <c r="M15" s="291"/>
      <c r="N15" s="291"/>
      <c r="O15" s="291"/>
      <c r="P15" s="291"/>
      <c r="Q15" s="291"/>
      <c r="R15" s="291"/>
      <c r="S15" s="291"/>
      <c r="T15" s="291"/>
      <c r="U15" s="291"/>
      <c r="V15" s="291"/>
      <c r="W15" s="291"/>
      <c r="X15" s="291"/>
      <c r="Y15" s="291"/>
      <c r="Z15" s="291"/>
      <c r="AA15" s="291"/>
      <c r="AB15" s="291"/>
      <c r="AC15" s="291"/>
      <c r="AD15" s="291"/>
      <c r="AE15" s="291"/>
      <c r="AF15" s="291"/>
      <c r="AG15" s="291"/>
      <c r="AH15" s="291"/>
      <c r="AI15" s="291"/>
      <c r="AJ15" s="291"/>
      <c r="AK15" s="291"/>
      <c r="AL15" s="291"/>
      <c r="AM15" s="291"/>
      <c r="AN15" s="291"/>
      <c r="AO15" s="291"/>
      <c r="AP15" s="291"/>
      <c r="AQ15" s="291"/>
      <c r="AR15" s="291"/>
    </row>
    <row r="16" spans="1:46" x14ac:dyDescent="0.3">
      <c r="A16" s="300"/>
      <c r="B16" s="300"/>
      <c r="C16" s="300"/>
      <c r="D16" s="300"/>
      <c r="E16" s="300"/>
      <c r="F16" s="301"/>
      <c r="G16" s="268" t="s">
        <v>325</v>
      </c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 t="s">
        <v>324</v>
      </c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 t="s">
        <v>323</v>
      </c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90"/>
      <c r="AT16" s="52" t="s">
        <v>438</v>
      </c>
    </row>
    <row r="17" spans="1:47" ht="14.25" thickBot="1" x14ac:dyDescent="0.35">
      <c r="A17" s="300"/>
      <c r="B17" s="300"/>
      <c r="C17" s="300"/>
      <c r="D17" s="300"/>
      <c r="E17" s="300"/>
      <c r="F17" s="301"/>
      <c r="G17" s="287" t="s">
        <v>320</v>
      </c>
      <c r="H17" s="287"/>
      <c r="I17" s="287"/>
      <c r="J17" s="287"/>
      <c r="K17" s="287"/>
      <c r="L17" s="287" t="s">
        <v>321</v>
      </c>
      <c r="M17" s="287"/>
      <c r="N17" s="287"/>
      <c r="O17" s="287"/>
      <c r="P17" s="287"/>
      <c r="Q17" s="287"/>
      <c r="R17" s="287"/>
      <c r="S17" s="287" t="s">
        <v>322</v>
      </c>
      <c r="T17" s="287"/>
      <c r="U17" s="287"/>
      <c r="V17" s="287"/>
      <c r="W17" s="287"/>
      <c r="X17" s="287"/>
      <c r="Y17" s="287" t="s">
        <v>321</v>
      </c>
      <c r="Z17" s="287"/>
      <c r="AA17" s="287"/>
      <c r="AB17" s="287"/>
      <c r="AC17" s="287"/>
      <c r="AD17" s="287"/>
      <c r="AE17" s="287"/>
      <c r="AF17" s="287" t="s">
        <v>322</v>
      </c>
      <c r="AG17" s="287"/>
      <c r="AH17" s="287"/>
      <c r="AI17" s="287"/>
      <c r="AJ17" s="287"/>
      <c r="AK17" s="287"/>
      <c r="AL17" s="287" t="s">
        <v>321</v>
      </c>
      <c r="AM17" s="287"/>
      <c r="AN17" s="287"/>
      <c r="AO17" s="287"/>
      <c r="AP17" s="287"/>
      <c r="AQ17" s="287"/>
      <c r="AR17" s="307"/>
    </row>
    <row r="18" spans="1:47" x14ac:dyDescent="0.3">
      <c r="A18" s="292" t="s">
        <v>620</v>
      </c>
      <c r="B18" s="293"/>
      <c r="C18" s="293"/>
      <c r="D18" s="293"/>
      <c r="E18" s="293"/>
      <c r="F18" s="293"/>
      <c r="G18" s="308">
        <f>연구개발비신청서!G6</f>
        <v>7</v>
      </c>
      <c r="H18" s="308"/>
      <c r="I18" s="308"/>
      <c r="J18" s="308"/>
      <c r="K18" s="308"/>
      <c r="L18" s="308">
        <f>연구개발비신청서!G5</f>
        <v>336688324</v>
      </c>
      <c r="M18" s="308"/>
      <c r="N18" s="308"/>
      <c r="O18" s="308"/>
      <c r="P18" s="308"/>
      <c r="Q18" s="308"/>
      <c r="R18" s="308"/>
      <c r="S18" s="293">
        <v>124</v>
      </c>
      <c r="T18" s="293"/>
      <c r="U18" s="293"/>
      <c r="V18" s="293"/>
      <c r="W18" s="293"/>
      <c r="X18" s="293"/>
      <c r="Y18" s="293">
        <v>117349889</v>
      </c>
      <c r="Z18" s="293"/>
      <c r="AA18" s="293"/>
      <c r="AB18" s="293"/>
      <c r="AC18" s="293"/>
      <c r="AD18" s="293"/>
      <c r="AE18" s="293"/>
      <c r="AF18" s="293"/>
      <c r="AG18" s="293"/>
      <c r="AH18" s="293"/>
      <c r="AI18" s="293"/>
      <c r="AJ18" s="293"/>
      <c r="AK18" s="293"/>
      <c r="AL18" s="293"/>
      <c r="AM18" s="293"/>
      <c r="AN18" s="293"/>
      <c r="AO18" s="293"/>
      <c r="AP18" s="293"/>
      <c r="AQ18" s="293"/>
      <c r="AR18" s="309"/>
      <c r="AT18" s="52" t="s">
        <v>439</v>
      </c>
    </row>
    <row r="19" spans="1:47" ht="14.25" thickBot="1" x14ac:dyDescent="0.35">
      <c r="A19" s="294"/>
      <c r="B19" s="288"/>
      <c r="C19" s="288"/>
      <c r="D19" s="288"/>
      <c r="E19" s="288"/>
      <c r="F19" s="288"/>
      <c r="G19" s="288"/>
      <c r="H19" s="288"/>
      <c r="I19" s="288"/>
      <c r="J19" s="288"/>
      <c r="K19" s="288"/>
      <c r="L19" s="288"/>
      <c r="M19" s="288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  <c r="Y19" s="288"/>
      <c r="Z19" s="288"/>
      <c r="AA19" s="288"/>
      <c r="AB19" s="288"/>
      <c r="AC19" s="288"/>
      <c r="AD19" s="288"/>
      <c r="AE19" s="288"/>
      <c r="AF19" s="288"/>
      <c r="AG19" s="288"/>
      <c r="AH19" s="288"/>
      <c r="AI19" s="288"/>
      <c r="AJ19" s="288"/>
      <c r="AK19" s="288"/>
      <c r="AL19" s="288"/>
      <c r="AM19" s="288"/>
      <c r="AN19" s="288"/>
      <c r="AO19" s="288"/>
      <c r="AP19" s="288"/>
      <c r="AQ19" s="288"/>
      <c r="AR19" s="289"/>
      <c r="AT19" s="52" t="s">
        <v>440</v>
      </c>
    </row>
    <row r="20" spans="1:47" x14ac:dyDescent="0.3">
      <c r="A20" s="295" t="s">
        <v>327</v>
      </c>
      <c r="B20" s="296"/>
      <c r="C20" s="296"/>
      <c r="D20" s="296"/>
      <c r="E20" s="296"/>
      <c r="F20" s="296"/>
      <c r="G20" s="305">
        <f>SUM(G18:K19)</f>
        <v>7</v>
      </c>
      <c r="H20" s="306"/>
      <c r="I20" s="306"/>
      <c r="J20" s="306"/>
      <c r="K20" s="306"/>
      <c r="L20" s="120" t="s">
        <v>328</v>
      </c>
      <c r="M20" s="302">
        <f>SUM(L18:R19)</f>
        <v>336688324</v>
      </c>
      <c r="N20" s="303"/>
      <c r="O20" s="303"/>
      <c r="P20" s="303"/>
      <c r="Q20" s="303"/>
      <c r="R20" s="304"/>
      <c r="S20" s="305">
        <f>SUM(S18:X19)</f>
        <v>124</v>
      </c>
      <c r="T20" s="306"/>
      <c r="U20" s="306"/>
      <c r="V20" s="306"/>
      <c r="W20" s="306"/>
      <c r="X20" s="306"/>
      <c r="Y20" s="120" t="s">
        <v>329</v>
      </c>
      <c r="Z20" s="121"/>
      <c r="AA20" s="302">
        <f>SUM(Y18:AE19)</f>
        <v>117349889</v>
      </c>
      <c r="AB20" s="303"/>
      <c r="AC20" s="303"/>
      <c r="AD20" s="303"/>
      <c r="AE20" s="304"/>
      <c r="AF20" s="305">
        <f>SUM(AF18:AK19)</f>
        <v>0</v>
      </c>
      <c r="AG20" s="306"/>
      <c r="AH20" s="306"/>
      <c r="AI20" s="306"/>
      <c r="AJ20" s="306"/>
      <c r="AK20" s="306"/>
      <c r="AL20" s="120" t="s">
        <v>331</v>
      </c>
      <c r="AM20" s="302">
        <f>SUM(AL18:AR19)</f>
        <v>0</v>
      </c>
      <c r="AN20" s="303"/>
      <c r="AO20" s="303"/>
      <c r="AP20" s="303"/>
      <c r="AQ20" s="303"/>
      <c r="AR20" s="304"/>
    </row>
    <row r="21" spans="1:47" ht="26.25" customHeight="1" x14ac:dyDescent="0.3">
      <c r="A21" s="342" t="s">
        <v>347</v>
      </c>
      <c r="B21" s="343"/>
      <c r="C21" s="343"/>
      <c r="D21" s="343"/>
      <c r="E21" s="343"/>
      <c r="F21" s="343"/>
      <c r="G21" s="290" t="s">
        <v>403</v>
      </c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67"/>
      <c r="S21" s="268" t="s">
        <v>332</v>
      </c>
      <c r="T21" s="268"/>
      <c r="U21" s="268"/>
      <c r="V21" s="268"/>
      <c r="W21" s="268"/>
      <c r="X21" s="268"/>
      <c r="Y21" s="317" t="s">
        <v>333</v>
      </c>
      <c r="Z21" s="317"/>
      <c r="AA21" s="268"/>
      <c r="AB21" s="268"/>
      <c r="AC21" s="268"/>
      <c r="AD21" s="268"/>
      <c r="AE21" s="268"/>
      <c r="AF21" s="317" t="s">
        <v>334</v>
      </c>
      <c r="AG21" s="268"/>
      <c r="AH21" s="268"/>
      <c r="AI21" s="268"/>
      <c r="AJ21" s="268"/>
      <c r="AK21" s="268"/>
      <c r="AL21" s="268" t="s">
        <v>335</v>
      </c>
      <c r="AM21" s="268"/>
      <c r="AN21" s="268"/>
      <c r="AO21" s="268"/>
      <c r="AP21" s="268"/>
      <c r="AQ21" s="268"/>
      <c r="AR21" s="290"/>
      <c r="AT21" s="52" t="s">
        <v>437</v>
      </c>
    </row>
    <row r="22" spans="1:47" ht="26.25" customHeight="1" x14ac:dyDescent="0.3">
      <c r="A22" s="344"/>
      <c r="B22" s="343"/>
      <c r="C22" s="343"/>
      <c r="D22" s="343"/>
      <c r="E22" s="343"/>
      <c r="F22" s="343"/>
      <c r="G22" s="268" t="s">
        <v>322</v>
      </c>
      <c r="H22" s="268"/>
      <c r="I22" s="268"/>
      <c r="J22" s="268"/>
      <c r="K22" s="268"/>
      <c r="L22" s="268" t="s">
        <v>321</v>
      </c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90"/>
      <c r="AT22" s="136" t="s">
        <v>442</v>
      </c>
    </row>
    <row r="23" spans="1:47" x14ac:dyDescent="0.3">
      <c r="A23" s="267"/>
      <c r="B23" s="268"/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9">
        <f>SUM(L18,Y18,AL18,L23,S23:AK23)</f>
        <v>454038213</v>
      </c>
      <c r="AM23" s="270"/>
      <c r="AN23" s="270"/>
      <c r="AO23" s="270"/>
      <c r="AP23" s="270"/>
      <c r="AQ23" s="270"/>
      <c r="AR23" s="271"/>
      <c r="AT23" s="52" t="s">
        <v>443</v>
      </c>
      <c r="AU23" s="52" t="s">
        <v>444</v>
      </c>
    </row>
    <row r="24" spans="1:47" x14ac:dyDescent="0.3">
      <c r="A24" s="267"/>
      <c r="B24" s="268"/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9">
        <f>SUM(L19,Y19,AL19,L24,S24:AK24)</f>
        <v>0</v>
      </c>
      <c r="AM24" s="270"/>
      <c r="AN24" s="270"/>
      <c r="AO24" s="270"/>
      <c r="AP24" s="270"/>
      <c r="AQ24" s="270"/>
      <c r="AR24" s="271"/>
      <c r="AU24" s="52" t="s">
        <v>445</v>
      </c>
    </row>
    <row r="25" spans="1:47" x14ac:dyDescent="0.3">
      <c r="A25" s="267" t="s">
        <v>327</v>
      </c>
      <c r="B25" s="268"/>
      <c r="C25" s="268"/>
      <c r="D25" s="268"/>
      <c r="E25" s="268"/>
      <c r="F25" s="268"/>
      <c r="G25" s="350">
        <f>SUM(G23:K24)</f>
        <v>0</v>
      </c>
      <c r="H25" s="350"/>
      <c r="I25" s="350"/>
      <c r="J25" s="350"/>
      <c r="K25" s="350"/>
      <c r="L25" s="85" t="s">
        <v>330</v>
      </c>
      <c r="M25" s="302">
        <f>SUM(L23:R24)</f>
        <v>0</v>
      </c>
      <c r="N25" s="303"/>
      <c r="O25" s="303"/>
      <c r="P25" s="303"/>
      <c r="Q25" s="303"/>
      <c r="R25" s="304"/>
      <c r="S25" s="85" t="s">
        <v>336</v>
      </c>
      <c r="T25" s="277">
        <f>SUM(S23:X24)</f>
        <v>0</v>
      </c>
      <c r="U25" s="277"/>
      <c r="V25" s="277"/>
      <c r="W25" s="277"/>
      <c r="X25" s="278"/>
      <c r="Y25" s="85" t="s">
        <v>337</v>
      </c>
      <c r="Z25" s="84"/>
      <c r="AA25" s="302">
        <f>SUM(Y23:AE24)</f>
        <v>0</v>
      </c>
      <c r="AB25" s="303"/>
      <c r="AC25" s="303"/>
      <c r="AD25" s="303"/>
      <c r="AE25" s="304"/>
      <c r="AF25" s="85" t="s">
        <v>338</v>
      </c>
      <c r="AG25" s="277">
        <f>SUM(AF23:AK24)</f>
        <v>0</v>
      </c>
      <c r="AH25" s="277"/>
      <c r="AI25" s="277"/>
      <c r="AJ25" s="277"/>
      <c r="AK25" s="278"/>
      <c r="AL25" s="85" t="s">
        <v>339</v>
      </c>
      <c r="AM25" s="276">
        <f>SUM(AL23:AR24)</f>
        <v>454038213</v>
      </c>
      <c r="AN25" s="276"/>
      <c r="AO25" s="276"/>
      <c r="AP25" s="276"/>
      <c r="AQ25" s="276"/>
      <c r="AR25" s="276"/>
    </row>
    <row r="26" spans="1:47" x14ac:dyDescent="0.3">
      <c r="A26" s="279" t="s">
        <v>369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79"/>
      <c r="S26" s="279"/>
      <c r="T26" s="279"/>
      <c r="U26" s="279"/>
      <c r="V26" s="279"/>
      <c r="W26" s="279"/>
      <c r="X26" s="279"/>
      <c r="Y26" s="279"/>
      <c r="Z26" s="279"/>
      <c r="AA26" s="279"/>
      <c r="AB26" s="279"/>
      <c r="AC26" s="279"/>
      <c r="AD26" s="279"/>
      <c r="AE26" s="279"/>
      <c r="AF26" s="279"/>
      <c r="AG26" s="279"/>
      <c r="AH26" s="279"/>
      <c r="AI26" s="279"/>
      <c r="AJ26" s="279"/>
      <c r="AK26" s="279"/>
      <c r="AL26" s="279"/>
      <c r="AM26" s="279"/>
      <c r="AN26" s="279"/>
      <c r="AO26" s="279"/>
      <c r="AP26" s="279"/>
      <c r="AQ26" s="279"/>
      <c r="AR26" s="279"/>
      <c r="AT26" s="52" t="s">
        <v>443</v>
      </c>
      <c r="AU26" s="137" t="s">
        <v>446</v>
      </c>
    </row>
    <row r="27" spans="1:47" ht="19.5" customHeight="1" x14ac:dyDescent="0.3">
      <c r="A27" s="347" t="s">
        <v>476</v>
      </c>
      <c r="B27" s="275"/>
      <c r="C27" s="275"/>
      <c r="D27" s="275"/>
      <c r="E27" s="275"/>
      <c r="F27" s="348"/>
      <c r="G27" s="353" t="s">
        <v>477</v>
      </c>
      <c r="H27" s="275"/>
      <c r="I27" s="275"/>
      <c r="J27" s="275"/>
      <c r="K27" s="275"/>
      <c r="L27" s="348"/>
      <c r="M27" s="283">
        <f>$G$12-1</f>
        <v>2019</v>
      </c>
      <c r="N27" s="284"/>
      <c r="O27" s="284"/>
      <c r="P27" s="274" t="s">
        <v>340</v>
      </c>
      <c r="Q27" s="275"/>
      <c r="R27" s="284">
        <f>M27</f>
        <v>2019</v>
      </c>
      <c r="S27" s="284"/>
      <c r="T27" s="285"/>
      <c r="U27" s="283">
        <f>$G$12-2</f>
        <v>2018</v>
      </c>
      <c r="V27" s="284"/>
      <c r="W27" s="284"/>
      <c r="X27" s="274" t="s">
        <v>340</v>
      </c>
      <c r="Y27" s="275"/>
      <c r="Z27" s="284">
        <f>U27</f>
        <v>2018</v>
      </c>
      <c r="AA27" s="284"/>
      <c r="AB27" s="285"/>
      <c r="AC27" s="283">
        <f>$G$12-3</f>
        <v>2017</v>
      </c>
      <c r="AD27" s="284"/>
      <c r="AE27" s="284"/>
      <c r="AF27" s="274" t="s">
        <v>340</v>
      </c>
      <c r="AG27" s="275"/>
      <c r="AH27" s="284">
        <f>AC27</f>
        <v>2017</v>
      </c>
      <c r="AI27" s="284"/>
      <c r="AJ27" s="285"/>
      <c r="AK27" s="283">
        <f>$G$12-4</f>
        <v>2016</v>
      </c>
      <c r="AL27" s="284"/>
      <c r="AM27" s="284"/>
      <c r="AN27" s="274" t="s">
        <v>340</v>
      </c>
      <c r="AO27" s="275"/>
      <c r="AP27" s="284">
        <f>AK27</f>
        <v>2016</v>
      </c>
      <c r="AQ27" s="284"/>
      <c r="AR27" s="284"/>
      <c r="AU27" s="52" t="s">
        <v>447</v>
      </c>
    </row>
    <row r="28" spans="1:47" ht="19.5" customHeight="1" x14ac:dyDescent="0.3">
      <c r="A28" s="349"/>
      <c r="B28" s="349"/>
      <c r="C28" s="349"/>
      <c r="D28" s="349"/>
      <c r="E28" s="349"/>
      <c r="F28" s="295"/>
      <c r="G28" s="354"/>
      <c r="H28" s="349"/>
      <c r="I28" s="349"/>
      <c r="J28" s="349"/>
      <c r="K28" s="349"/>
      <c r="L28" s="295"/>
      <c r="M28" s="280" t="s">
        <v>478</v>
      </c>
      <c r="N28" s="281"/>
      <c r="O28" s="281"/>
      <c r="P28" s="281"/>
      <c r="Q28" s="281"/>
      <c r="R28" s="281"/>
      <c r="S28" s="281"/>
      <c r="T28" s="282"/>
      <c r="U28" s="280" t="s">
        <v>479</v>
      </c>
      <c r="V28" s="281"/>
      <c r="W28" s="281"/>
      <c r="X28" s="281"/>
      <c r="Y28" s="281"/>
      <c r="Z28" s="281"/>
      <c r="AA28" s="281"/>
      <c r="AB28" s="282"/>
      <c r="AC28" s="280" t="s">
        <v>480</v>
      </c>
      <c r="AD28" s="281"/>
      <c r="AE28" s="281"/>
      <c r="AF28" s="281"/>
      <c r="AG28" s="281"/>
      <c r="AH28" s="281"/>
      <c r="AI28" s="281"/>
      <c r="AJ28" s="282"/>
      <c r="AK28" s="280" t="s">
        <v>481</v>
      </c>
      <c r="AL28" s="281"/>
      <c r="AM28" s="281"/>
      <c r="AN28" s="281"/>
      <c r="AO28" s="281"/>
      <c r="AP28" s="281"/>
      <c r="AQ28" s="281"/>
      <c r="AR28" s="281"/>
      <c r="AU28" s="52" t="s">
        <v>448</v>
      </c>
    </row>
    <row r="29" spans="1:47" x14ac:dyDescent="0.3">
      <c r="A29" s="345">
        <f>AM25</f>
        <v>454038213</v>
      </c>
      <c r="B29" s="269"/>
      <c r="C29" s="269"/>
      <c r="D29" s="269"/>
      <c r="E29" s="269"/>
      <c r="F29" s="269"/>
      <c r="G29" s="272">
        <f>SUM(M29:AR29)</f>
        <v>1022662823</v>
      </c>
      <c r="H29" s="273"/>
      <c r="I29" s="273"/>
      <c r="J29" s="273"/>
      <c r="K29" s="273"/>
      <c r="L29" s="346"/>
      <c r="M29" s="322">
        <v>198760913</v>
      </c>
      <c r="N29" s="286"/>
      <c r="O29" s="286"/>
      <c r="P29" s="286"/>
      <c r="Q29" s="286"/>
      <c r="R29" s="286"/>
      <c r="S29" s="286"/>
      <c r="T29" s="286"/>
      <c r="U29" s="322">
        <v>248178150</v>
      </c>
      <c r="V29" s="286"/>
      <c r="W29" s="286"/>
      <c r="X29" s="286"/>
      <c r="Y29" s="286"/>
      <c r="Z29" s="286"/>
      <c r="AA29" s="286"/>
      <c r="AB29" s="286"/>
      <c r="AC29" s="286">
        <v>279079460</v>
      </c>
      <c r="AD29" s="286"/>
      <c r="AE29" s="286"/>
      <c r="AF29" s="286"/>
      <c r="AG29" s="286"/>
      <c r="AH29" s="286"/>
      <c r="AI29" s="286"/>
      <c r="AJ29" s="286"/>
      <c r="AK29" s="286">
        <v>296644300</v>
      </c>
      <c r="AL29" s="286"/>
      <c r="AM29" s="286"/>
      <c r="AN29" s="286"/>
      <c r="AO29" s="286"/>
      <c r="AP29" s="286"/>
      <c r="AQ29" s="286"/>
      <c r="AR29" s="286"/>
      <c r="AU29" s="52" t="s">
        <v>449</v>
      </c>
    </row>
    <row r="30" spans="1:47" ht="44.25" customHeight="1" x14ac:dyDescent="0.3">
      <c r="A30" s="318" t="s">
        <v>482</v>
      </c>
      <c r="B30" s="268"/>
      <c r="C30" s="268"/>
      <c r="D30" s="268"/>
      <c r="E30" s="268"/>
      <c r="F30" s="268"/>
      <c r="G30" s="355">
        <f>TRUNC(SUM(G29)/COUNT(M29:AR29),0)</f>
        <v>255665705</v>
      </c>
      <c r="H30" s="355"/>
      <c r="I30" s="355"/>
      <c r="J30" s="355"/>
      <c r="K30" s="355"/>
      <c r="L30" s="355"/>
      <c r="M30" s="336" t="s">
        <v>483</v>
      </c>
      <c r="N30" s="296"/>
      <c r="O30" s="296"/>
      <c r="P30" s="296"/>
      <c r="Q30" s="296"/>
      <c r="R30" s="296"/>
      <c r="S30" s="296"/>
      <c r="T30" s="296"/>
      <c r="U30" s="337">
        <f>TRUNC(SUM(M29:AJ29)/COUNT(M29:AJ29),0)</f>
        <v>242006174</v>
      </c>
      <c r="V30" s="338"/>
      <c r="W30" s="338"/>
      <c r="X30" s="338"/>
      <c r="Y30" s="338"/>
      <c r="Z30" s="338"/>
      <c r="AA30" s="338"/>
      <c r="AB30" s="338"/>
      <c r="AC30" s="336" t="s">
        <v>484</v>
      </c>
      <c r="AD30" s="296"/>
      <c r="AE30" s="296"/>
      <c r="AF30" s="296"/>
      <c r="AG30" s="296"/>
      <c r="AH30" s="296"/>
      <c r="AI30" s="296"/>
      <c r="AJ30" s="296"/>
      <c r="AK30" s="337">
        <f>TRUNC(SUM(M29:AB29)/COUNTA(M29:AB29),0)</f>
        <v>223469531</v>
      </c>
      <c r="AL30" s="338"/>
      <c r="AM30" s="338"/>
      <c r="AN30" s="338"/>
      <c r="AO30" s="338"/>
      <c r="AP30" s="338"/>
      <c r="AQ30" s="338"/>
      <c r="AR30" s="339"/>
      <c r="AU30" s="52" t="s">
        <v>450</v>
      </c>
    </row>
    <row r="31" spans="1:47" ht="25.5" customHeight="1" x14ac:dyDescent="0.3">
      <c r="A31" s="312" t="s">
        <v>485</v>
      </c>
      <c r="B31" s="313"/>
      <c r="C31" s="313"/>
      <c r="D31" s="313"/>
      <c r="E31" s="313"/>
      <c r="F31" s="313"/>
      <c r="G31" s="313"/>
      <c r="H31" s="313"/>
      <c r="I31" s="313"/>
      <c r="J31" s="313"/>
      <c r="K31" s="313"/>
      <c r="L31" s="313"/>
      <c r="M31" s="313"/>
      <c r="N31" s="313"/>
      <c r="O31" s="313"/>
      <c r="P31" s="313"/>
      <c r="Q31" s="313"/>
      <c r="R31" s="313"/>
      <c r="S31" s="313"/>
      <c r="T31" s="314"/>
      <c r="U31" s="315">
        <f>A29-AK30</f>
        <v>230568682</v>
      </c>
      <c r="V31" s="316"/>
      <c r="W31" s="316"/>
      <c r="X31" s="316"/>
      <c r="Y31" s="316"/>
      <c r="Z31" s="316"/>
      <c r="AA31" s="316"/>
      <c r="AB31" s="316"/>
      <c r="AC31" s="316"/>
      <c r="AD31" s="316"/>
      <c r="AE31" s="316"/>
      <c r="AF31" s="316"/>
      <c r="AG31" s="316"/>
      <c r="AH31" s="316"/>
      <c r="AI31" s="316"/>
      <c r="AJ31" s="316"/>
      <c r="AK31" s="316"/>
      <c r="AL31" s="316"/>
      <c r="AM31" s="316"/>
      <c r="AN31" s="316"/>
      <c r="AO31" s="316"/>
      <c r="AP31" s="316"/>
      <c r="AQ31" s="316"/>
      <c r="AR31" s="316"/>
      <c r="AU31" s="52" t="s">
        <v>451</v>
      </c>
    </row>
    <row r="32" spans="1:47" ht="7.5" customHeight="1" x14ac:dyDescent="0.3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</row>
    <row r="33" spans="1:47" x14ac:dyDescent="0.3">
      <c r="A33" s="96" t="s">
        <v>341</v>
      </c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T33" s="52" t="s">
        <v>443</v>
      </c>
      <c r="AU33" s="52" t="s">
        <v>452</v>
      </c>
    </row>
    <row r="34" spans="1:47" x14ac:dyDescent="0.3">
      <c r="A34" s="318" t="s">
        <v>348</v>
      </c>
      <c r="B34" s="268"/>
      <c r="C34" s="268"/>
      <c r="D34" s="268"/>
      <c r="E34" s="268" t="s">
        <v>342</v>
      </c>
      <c r="F34" s="268"/>
      <c r="G34" s="268"/>
      <c r="H34" s="268"/>
      <c r="I34" s="268"/>
      <c r="J34" s="268" t="s">
        <v>490</v>
      </c>
      <c r="K34" s="268"/>
      <c r="L34" s="268"/>
      <c r="M34" s="268"/>
      <c r="N34" s="268"/>
      <c r="O34" s="268"/>
      <c r="P34" s="268" t="s">
        <v>491</v>
      </c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 t="s">
        <v>492</v>
      </c>
      <c r="AK34" s="268"/>
      <c r="AL34" s="268"/>
      <c r="AM34" s="268"/>
      <c r="AN34" s="268"/>
      <c r="AO34" s="268"/>
      <c r="AP34" s="268"/>
      <c r="AQ34" s="268"/>
      <c r="AR34" s="290"/>
      <c r="AU34" s="52" t="s">
        <v>453</v>
      </c>
    </row>
    <row r="35" spans="1:47" ht="18.75" customHeight="1" x14ac:dyDescent="0.3">
      <c r="A35" s="318"/>
      <c r="B35" s="268"/>
      <c r="C35" s="268"/>
      <c r="D35" s="268"/>
      <c r="E35" s="268"/>
      <c r="F35" s="268"/>
      <c r="G35" s="268"/>
      <c r="H35" s="268"/>
      <c r="I35" s="268"/>
      <c r="J35" s="272">
        <f>A29</f>
        <v>454038213</v>
      </c>
      <c r="K35" s="273"/>
      <c r="L35" s="273"/>
      <c r="M35" s="273"/>
      <c r="N35" s="273"/>
      <c r="O35" s="273"/>
      <c r="P35" s="321">
        <v>0.25</v>
      </c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319">
        <f>TRUNC(J35*P35,0)</f>
        <v>113509553</v>
      </c>
      <c r="AK35" s="319"/>
      <c r="AL35" s="319"/>
      <c r="AM35" s="319"/>
      <c r="AN35" s="319"/>
      <c r="AO35" s="319"/>
      <c r="AP35" s="319"/>
      <c r="AQ35" s="319"/>
      <c r="AR35" s="320"/>
    </row>
    <row r="36" spans="1:47" ht="39" customHeight="1" x14ac:dyDescent="0.3">
      <c r="A36" s="267"/>
      <c r="B36" s="268"/>
      <c r="C36" s="268"/>
      <c r="D36" s="268"/>
      <c r="E36" s="317" t="s">
        <v>349</v>
      </c>
      <c r="F36" s="268"/>
      <c r="G36" s="268"/>
      <c r="H36" s="268"/>
      <c r="I36" s="268"/>
      <c r="J36" s="268" t="s">
        <v>489</v>
      </c>
      <c r="K36" s="268"/>
      <c r="L36" s="268"/>
      <c r="M36" s="268"/>
      <c r="N36" s="268"/>
      <c r="O36" s="268"/>
      <c r="P36" s="310" t="s">
        <v>494</v>
      </c>
      <c r="Q36" s="311"/>
      <c r="R36" s="311"/>
      <c r="S36" s="311"/>
      <c r="T36" s="311"/>
      <c r="U36" s="310" t="s">
        <v>495</v>
      </c>
      <c r="V36" s="311"/>
      <c r="W36" s="311"/>
      <c r="X36" s="311"/>
      <c r="Y36" s="311"/>
      <c r="Z36" s="317" t="s">
        <v>624</v>
      </c>
      <c r="AA36" s="268"/>
      <c r="AB36" s="268"/>
      <c r="AC36" s="268"/>
      <c r="AD36" s="268"/>
      <c r="AE36" s="268"/>
      <c r="AF36" s="268"/>
      <c r="AG36" s="268"/>
      <c r="AH36" s="268"/>
      <c r="AI36" s="268"/>
      <c r="AJ36" s="268" t="s">
        <v>493</v>
      </c>
      <c r="AK36" s="268"/>
      <c r="AL36" s="268"/>
      <c r="AM36" s="268"/>
      <c r="AN36" s="268"/>
      <c r="AO36" s="268"/>
      <c r="AP36" s="268"/>
      <c r="AQ36" s="268"/>
      <c r="AR36" s="290"/>
      <c r="AU36" s="52" t="s">
        <v>454</v>
      </c>
    </row>
    <row r="37" spans="1:47" ht="24.75" customHeight="1" x14ac:dyDescent="0.3">
      <c r="A37" s="267"/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  <c r="AM37" s="268"/>
      <c r="AN37" s="268"/>
      <c r="AO37" s="268"/>
      <c r="AP37" s="268"/>
      <c r="AQ37" s="268"/>
      <c r="AR37" s="290"/>
      <c r="AU37" s="52" t="s">
        <v>453</v>
      </c>
    </row>
    <row r="38" spans="1:47" x14ac:dyDescent="0.3">
      <c r="A38" s="267"/>
      <c r="B38" s="268"/>
      <c r="C38" s="268"/>
      <c r="D38" s="268"/>
      <c r="E38" s="268" t="s">
        <v>343</v>
      </c>
      <c r="F38" s="268"/>
      <c r="G38" s="268"/>
      <c r="H38" s="268"/>
      <c r="I38" s="268"/>
      <c r="J38" s="268" t="s">
        <v>488</v>
      </c>
      <c r="K38" s="268"/>
      <c r="L38" s="268"/>
      <c r="M38" s="268"/>
      <c r="N38" s="268"/>
      <c r="O38" s="268"/>
      <c r="P38" s="268" t="s">
        <v>496</v>
      </c>
      <c r="Q38" s="268"/>
      <c r="R38" s="268"/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 t="s">
        <v>497</v>
      </c>
      <c r="AK38" s="268"/>
      <c r="AL38" s="268"/>
      <c r="AM38" s="268"/>
      <c r="AN38" s="268"/>
      <c r="AO38" s="268"/>
      <c r="AP38" s="268"/>
      <c r="AQ38" s="268"/>
      <c r="AR38" s="290"/>
      <c r="AU38" s="52" t="s">
        <v>455</v>
      </c>
    </row>
    <row r="39" spans="1:47" x14ac:dyDescent="0.3">
      <c r="A39" s="267"/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  <c r="N39" s="268"/>
      <c r="O39" s="268"/>
      <c r="P39" s="356">
        <v>0.08</v>
      </c>
      <c r="Q39" s="357"/>
      <c r="R39" s="357"/>
      <c r="S39" s="357"/>
      <c r="T39" s="357"/>
      <c r="U39" s="357"/>
      <c r="V39" s="357"/>
      <c r="W39" s="357"/>
      <c r="X39" s="357"/>
      <c r="Y39" s="357"/>
      <c r="Z39" s="357"/>
      <c r="AA39" s="357"/>
      <c r="AB39" s="357"/>
      <c r="AC39" s="357"/>
      <c r="AD39" s="357"/>
      <c r="AE39" s="357"/>
      <c r="AF39" s="357"/>
      <c r="AG39" s="357"/>
      <c r="AH39" s="357"/>
      <c r="AI39" s="357"/>
      <c r="AJ39" s="268"/>
      <c r="AK39" s="268"/>
      <c r="AL39" s="268"/>
      <c r="AM39" s="268"/>
      <c r="AN39" s="268"/>
      <c r="AO39" s="268"/>
      <c r="AP39" s="268"/>
      <c r="AQ39" s="268"/>
      <c r="AR39" s="290"/>
      <c r="AU39" s="52" t="s">
        <v>456</v>
      </c>
    </row>
    <row r="40" spans="1:47" x14ac:dyDescent="0.3">
      <c r="A40" s="267"/>
      <c r="B40" s="268"/>
      <c r="C40" s="268"/>
      <c r="D40" s="268"/>
      <c r="E40" s="268" t="s">
        <v>344</v>
      </c>
      <c r="F40" s="268"/>
      <c r="G40" s="268"/>
      <c r="H40" s="268"/>
      <c r="I40" s="268"/>
      <c r="J40" s="268" t="s">
        <v>487</v>
      </c>
      <c r="K40" s="268"/>
      <c r="L40" s="268"/>
      <c r="M40" s="268"/>
      <c r="N40" s="268"/>
      <c r="O40" s="268"/>
      <c r="P40" s="268" t="s">
        <v>345</v>
      </c>
      <c r="Q40" s="268"/>
      <c r="R40" s="268"/>
      <c r="S40" s="268"/>
      <c r="T40" s="268"/>
      <c r="U40" s="268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 t="s">
        <v>501</v>
      </c>
      <c r="AK40" s="268"/>
      <c r="AL40" s="268"/>
      <c r="AM40" s="268"/>
      <c r="AN40" s="268"/>
      <c r="AO40" s="268"/>
      <c r="AP40" s="268"/>
      <c r="AQ40" s="268"/>
      <c r="AR40" s="290"/>
    </row>
    <row r="41" spans="1:47" x14ac:dyDescent="0.3">
      <c r="A41" s="267"/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8"/>
      <c r="O41" s="268"/>
      <c r="P41" s="268" t="s">
        <v>498</v>
      </c>
      <c r="Q41" s="268"/>
      <c r="R41" s="268"/>
      <c r="S41" s="268"/>
      <c r="T41" s="268"/>
      <c r="U41" s="268"/>
      <c r="V41" s="268" t="s">
        <v>499</v>
      </c>
      <c r="W41" s="268"/>
      <c r="X41" s="268"/>
      <c r="Y41" s="268"/>
      <c r="Z41" s="268"/>
      <c r="AA41" s="268"/>
      <c r="AB41" s="268"/>
      <c r="AC41" s="268" t="s">
        <v>500</v>
      </c>
      <c r="AD41" s="268"/>
      <c r="AE41" s="268"/>
      <c r="AF41" s="268"/>
      <c r="AG41" s="268"/>
      <c r="AH41" s="268"/>
      <c r="AI41" s="268"/>
      <c r="AJ41" s="268"/>
      <c r="AK41" s="268"/>
      <c r="AL41" s="268"/>
      <c r="AM41" s="268"/>
      <c r="AN41" s="268"/>
      <c r="AO41" s="268"/>
      <c r="AP41" s="268"/>
      <c r="AQ41" s="268"/>
      <c r="AR41" s="290"/>
      <c r="AU41" s="52" t="s">
        <v>457</v>
      </c>
    </row>
    <row r="42" spans="1:47" x14ac:dyDescent="0.3">
      <c r="A42" s="267"/>
      <c r="B42" s="268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340">
        <v>0</v>
      </c>
      <c r="Q42" s="341"/>
      <c r="R42" s="341"/>
      <c r="S42" s="341"/>
      <c r="T42" s="341"/>
      <c r="U42" s="341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  <c r="AM42" s="268"/>
      <c r="AN42" s="268"/>
      <c r="AO42" s="268"/>
      <c r="AP42" s="268"/>
      <c r="AQ42" s="268"/>
      <c r="AR42" s="290"/>
    </row>
    <row r="43" spans="1:47" x14ac:dyDescent="0.3">
      <c r="A43" s="318" t="s">
        <v>428</v>
      </c>
      <c r="B43" s="268"/>
      <c r="C43" s="268"/>
      <c r="D43" s="268"/>
      <c r="E43" s="268"/>
      <c r="F43" s="268"/>
      <c r="G43" s="268"/>
      <c r="H43" s="268"/>
      <c r="I43" s="268"/>
      <c r="J43" s="268" t="s">
        <v>486</v>
      </c>
      <c r="K43" s="268"/>
      <c r="L43" s="268"/>
      <c r="M43" s="268"/>
      <c r="N43" s="268"/>
      <c r="O43" s="268"/>
      <c r="P43" s="268" t="s">
        <v>350</v>
      </c>
      <c r="Q43" s="268"/>
      <c r="R43" s="268"/>
      <c r="S43" s="268"/>
      <c r="T43" s="268"/>
      <c r="U43" s="268"/>
      <c r="V43" s="268"/>
      <c r="W43" s="268"/>
      <c r="X43" s="268"/>
      <c r="Y43" s="268"/>
      <c r="Z43" s="268"/>
      <c r="AA43" s="268" t="s">
        <v>351</v>
      </c>
      <c r="AB43" s="268"/>
      <c r="AC43" s="268"/>
      <c r="AD43" s="268"/>
      <c r="AE43" s="268"/>
      <c r="AF43" s="268"/>
      <c r="AG43" s="268"/>
      <c r="AH43" s="268"/>
      <c r="AI43" s="268"/>
      <c r="AJ43" s="329" t="s">
        <v>427</v>
      </c>
      <c r="AK43" s="330"/>
      <c r="AL43" s="330"/>
      <c r="AM43" s="330"/>
      <c r="AN43" s="330"/>
      <c r="AO43" s="330"/>
      <c r="AP43" s="330"/>
      <c r="AQ43" s="330"/>
      <c r="AR43" s="330"/>
      <c r="AT43" s="52" t="s">
        <v>443</v>
      </c>
      <c r="AU43" s="137" t="s">
        <v>458</v>
      </c>
    </row>
    <row r="44" spans="1:47" ht="40.5" customHeight="1" x14ac:dyDescent="0.3">
      <c r="A44" s="267"/>
      <c r="B44" s="268"/>
      <c r="C44" s="268"/>
      <c r="D44" s="268"/>
      <c r="E44" s="268"/>
      <c r="F44" s="268"/>
      <c r="G44" s="268"/>
      <c r="H44" s="268"/>
      <c r="I44" s="268"/>
      <c r="J44" s="272">
        <f>U31</f>
        <v>230568682</v>
      </c>
      <c r="K44" s="273"/>
      <c r="L44" s="273"/>
      <c r="M44" s="273"/>
      <c r="N44" s="273"/>
      <c r="O44" s="273"/>
      <c r="P44" s="351">
        <v>50</v>
      </c>
      <c r="Q44" s="352"/>
      <c r="R44" s="352"/>
      <c r="S44" s="352"/>
      <c r="T44" s="352"/>
      <c r="U44" s="352"/>
      <c r="V44" s="352"/>
      <c r="W44" s="291" t="s">
        <v>372</v>
      </c>
      <c r="X44" s="291"/>
      <c r="Y44" s="84"/>
      <c r="Z44" s="97"/>
      <c r="AA44" s="319">
        <f>TRUNC(J44*P44/100,0)</f>
        <v>115284341</v>
      </c>
      <c r="AB44" s="319"/>
      <c r="AC44" s="319"/>
      <c r="AD44" s="319"/>
      <c r="AE44" s="319"/>
      <c r="AF44" s="319"/>
      <c r="AG44" s="319"/>
      <c r="AH44" s="319"/>
      <c r="AI44" s="319"/>
      <c r="AJ44" s="331"/>
      <c r="AK44" s="332"/>
      <c r="AL44" s="332"/>
      <c r="AM44" s="332"/>
      <c r="AN44" s="332"/>
      <c r="AO44" s="332"/>
      <c r="AP44" s="332"/>
      <c r="AQ44" s="332"/>
      <c r="AR44" s="332"/>
      <c r="AU44" s="52" t="s">
        <v>459</v>
      </c>
    </row>
    <row r="45" spans="1:47" x14ac:dyDescent="0.3">
      <c r="A45" s="318" t="s">
        <v>429</v>
      </c>
      <c r="B45" s="268"/>
      <c r="C45" s="268"/>
      <c r="D45" s="268"/>
      <c r="E45" s="268"/>
      <c r="F45" s="268"/>
      <c r="G45" s="268"/>
      <c r="H45" s="268"/>
      <c r="I45" s="268"/>
      <c r="J45" s="333" t="s">
        <v>502</v>
      </c>
      <c r="K45" s="333"/>
      <c r="L45" s="333"/>
      <c r="M45" s="333"/>
      <c r="N45" s="333"/>
      <c r="O45" s="333"/>
      <c r="P45" s="333"/>
      <c r="Q45" s="333"/>
      <c r="R45" s="333"/>
      <c r="S45" s="333"/>
      <c r="T45" s="333"/>
      <c r="U45" s="333"/>
      <c r="V45" s="333"/>
      <c r="W45" s="333"/>
      <c r="X45" s="333"/>
      <c r="Y45" s="333"/>
      <c r="Z45" s="333"/>
      <c r="AA45" s="324">
        <f>MAX(AJ35,AA44)</f>
        <v>115284341</v>
      </c>
      <c r="AB45" s="325"/>
      <c r="AC45" s="325"/>
      <c r="AD45" s="325"/>
      <c r="AE45" s="325"/>
      <c r="AF45" s="325"/>
      <c r="AG45" s="325"/>
      <c r="AH45" s="325"/>
      <c r="AI45" s="325"/>
      <c r="AJ45" s="325"/>
      <c r="AK45" s="325"/>
      <c r="AL45" s="325"/>
      <c r="AM45" s="325"/>
      <c r="AN45" s="325"/>
      <c r="AO45" s="325"/>
      <c r="AP45" s="325"/>
      <c r="AQ45" s="325"/>
      <c r="AR45" s="326"/>
      <c r="AU45" s="52" t="s">
        <v>460</v>
      </c>
    </row>
    <row r="46" spans="1:47" ht="26.25" customHeight="1" x14ac:dyDescent="0.3">
      <c r="A46" s="267"/>
      <c r="B46" s="268"/>
      <c r="C46" s="268"/>
      <c r="D46" s="268"/>
      <c r="E46" s="268"/>
      <c r="F46" s="268"/>
      <c r="G46" s="268"/>
      <c r="H46" s="268"/>
      <c r="I46" s="268"/>
      <c r="J46" s="334" t="s">
        <v>503</v>
      </c>
      <c r="K46" s="333"/>
      <c r="L46" s="333"/>
      <c r="M46" s="333"/>
      <c r="N46" s="333"/>
      <c r="O46" s="333"/>
      <c r="P46" s="333"/>
      <c r="Q46" s="333"/>
      <c r="R46" s="333"/>
      <c r="S46" s="333"/>
      <c r="T46" s="333"/>
      <c r="U46" s="333"/>
      <c r="V46" s="333"/>
      <c r="W46" s="333"/>
      <c r="X46" s="333"/>
      <c r="Y46" s="333"/>
      <c r="Z46" s="333"/>
      <c r="AA46" s="325"/>
      <c r="AB46" s="325"/>
      <c r="AC46" s="325"/>
      <c r="AD46" s="325"/>
      <c r="AE46" s="325"/>
      <c r="AF46" s="325"/>
      <c r="AG46" s="325"/>
      <c r="AH46" s="325"/>
      <c r="AI46" s="325"/>
      <c r="AJ46" s="325"/>
      <c r="AK46" s="325"/>
      <c r="AL46" s="325"/>
      <c r="AM46" s="325"/>
      <c r="AN46" s="325"/>
      <c r="AO46" s="325"/>
      <c r="AP46" s="325"/>
      <c r="AQ46" s="325"/>
      <c r="AR46" s="326"/>
      <c r="AU46" s="52" t="s">
        <v>461</v>
      </c>
    </row>
    <row r="47" spans="1:47" x14ac:dyDescent="0.3">
      <c r="A47" s="267"/>
      <c r="B47" s="268"/>
      <c r="C47" s="268"/>
      <c r="D47" s="268"/>
      <c r="E47" s="268"/>
      <c r="F47" s="268"/>
      <c r="G47" s="268"/>
      <c r="H47" s="268"/>
      <c r="I47" s="268"/>
      <c r="J47" s="333" t="s">
        <v>504</v>
      </c>
      <c r="K47" s="333"/>
      <c r="L47" s="333"/>
      <c r="M47" s="333"/>
      <c r="N47" s="333"/>
      <c r="O47" s="333"/>
      <c r="P47" s="333"/>
      <c r="Q47" s="333"/>
      <c r="R47" s="333"/>
      <c r="S47" s="333"/>
      <c r="T47" s="333"/>
      <c r="U47" s="333"/>
      <c r="V47" s="333"/>
      <c r="W47" s="333"/>
      <c r="X47" s="333"/>
      <c r="Y47" s="333"/>
      <c r="Z47" s="333"/>
      <c r="AA47" s="325"/>
      <c r="AB47" s="325"/>
      <c r="AC47" s="325"/>
      <c r="AD47" s="325"/>
      <c r="AE47" s="325"/>
      <c r="AF47" s="325"/>
      <c r="AG47" s="325"/>
      <c r="AH47" s="325"/>
      <c r="AI47" s="325"/>
      <c r="AJ47" s="325"/>
      <c r="AK47" s="325"/>
      <c r="AL47" s="325"/>
      <c r="AM47" s="325"/>
      <c r="AN47" s="325"/>
      <c r="AO47" s="325"/>
      <c r="AP47" s="325"/>
      <c r="AQ47" s="325"/>
      <c r="AR47" s="326"/>
    </row>
    <row r="48" spans="1:47" x14ac:dyDescent="0.3">
      <c r="A48" s="314"/>
      <c r="B48" s="323"/>
      <c r="C48" s="323"/>
      <c r="D48" s="323"/>
      <c r="E48" s="323"/>
      <c r="F48" s="323"/>
      <c r="G48" s="323"/>
      <c r="H48" s="323"/>
      <c r="I48" s="323"/>
      <c r="J48" s="335" t="s">
        <v>505</v>
      </c>
      <c r="K48" s="335"/>
      <c r="L48" s="335"/>
      <c r="M48" s="335"/>
      <c r="N48" s="335"/>
      <c r="O48" s="335"/>
      <c r="P48" s="335"/>
      <c r="Q48" s="335"/>
      <c r="R48" s="335"/>
      <c r="S48" s="335"/>
      <c r="T48" s="335"/>
      <c r="U48" s="335"/>
      <c r="V48" s="335"/>
      <c r="W48" s="335"/>
      <c r="X48" s="335"/>
      <c r="Y48" s="335"/>
      <c r="Z48" s="335"/>
      <c r="AA48" s="327"/>
      <c r="AB48" s="327"/>
      <c r="AC48" s="327"/>
      <c r="AD48" s="327"/>
      <c r="AE48" s="327"/>
      <c r="AF48" s="327"/>
      <c r="AG48" s="327"/>
      <c r="AH48" s="327"/>
      <c r="AI48" s="327"/>
      <c r="AJ48" s="327"/>
      <c r="AK48" s="327"/>
      <c r="AL48" s="327"/>
      <c r="AM48" s="327"/>
      <c r="AN48" s="327"/>
      <c r="AO48" s="327"/>
      <c r="AP48" s="327"/>
      <c r="AQ48" s="327"/>
      <c r="AR48" s="328"/>
      <c r="AT48" s="52" t="s">
        <v>443</v>
      </c>
      <c r="AU48" s="137" t="s">
        <v>462</v>
      </c>
    </row>
    <row r="49" spans="47:47" x14ac:dyDescent="0.3">
      <c r="AU49" s="52" t="s">
        <v>463</v>
      </c>
    </row>
    <row r="50" spans="47:47" x14ac:dyDescent="0.3">
      <c r="AU50" s="52" t="s">
        <v>464</v>
      </c>
    </row>
    <row r="51" spans="47:47" x14ac:dyDescent="0.3">
      <c r="AU51" s="52" t="s">
        <v>465</v>
      </c>
    </row>
    <row r="52" spans="47:47" x14ac:dyDescent="0.3">
      <c r="AU52" s="52" t="s">
        <v>466</v>
      </c>
    </row>
    <row r="53" spans="47:47" x14ac:dyDescent="0.3">
      <c r="AU53" s="52" t="s">
        <v>467</v>
      </c>
    </row>
    <row r="54" spans="47:47" x14ac:dyDescent="0.3">
      <c r="AU54" s="52" t="s">
        <v>468</v>
      </c>
    </row>
  </sheetData>
  <mergeCells count="169">
    <mergeCell ref="A5:F10"/>
    <mergeCell ref="AI5:AR5"/>
    <mergeCell ref="AA6:AR6"/>
    <mergeCell ref="AI7:AR7"/>
    <mergeCell ref="AA8:AR8"/>
    <mergeCell ref="O9:AR9"/>
    <mergeCell ref="AG12:AI12"/>
    <mergeCell ref="AJ12:AK12"/>
    <mergeCell ref="AE10:AQ10"/>
    <mergeCell ref="N5:Z5"/>
    <mergeCell ref="G6:Z6"/>
    <mergeCell ref="L7:Z7"/>
    <mergeCell ref="G8:Z8"/>
    <mergeCell ref="G10:Z10"/>
    <mergeCell ref="A12:F12"/>
    <mergeCell ref="G12:K12"/>
    <mergeCell ref="M12:N12"/>
    <mergeCell ref="O12:P12"/>
    <mergeCell ref="Q12:S12"/>
    <mergeCell ref="W12:AA12"/>
    <mergeCell ref="AC12:AD12"/>
    <mergeCell ref="AE12:AF12"/>
    <mergeCell ref="AA44:AI44"/>
    <mergeCell ref="P44:V44"/>
    <mergeCell ref="W44:X44"/>
    <mergeCell ref="J43:O43"/>
    <mergeCell ref="J44:O44"/>
    <mergeCell ref="A43:I44"/>
    <mergeCell ref="P43:Z43"/>
    <mergeCell ref="G27:L28"/>
    <mergeCell ref="M27:O27"/>
    <mergeCell ref="R27:T27"/>
    <mergeCell ref="A30:F30"/>
    <mergeCell ref="G30:L30"/>
    <mergeCell ref="AC42:AI42"/>
    <mergeCell ref="P38:AI38"/>
    <mergeCell ref="P39:AI39"/>
    <mergeCell ref="E40:I42"/>
    <mergeCell ref="J38:O38"/>
    <mergeCell ref="J39:O39"/>
    <mergeCell ref="J40:O41"/>
    <mergeCell ref="A21:F22"/>
    <mergeCell ref="G22:K22"/>
    <mergeCell ref="L22:R22"/>
    <mergeCell ref="S21:X22"/>
    <mergeCell ref="Y21:AE22"/>
    <mergeCell ref="AF21:AK22"/>
    <mergeCell ref="AP27:AR27"/>
    <mergeCell ref="A29:F29"/>
    <mergeCell ref="G29:L29"/>
    <mergeCell ref="M29:T29"/>
    <mergeCell ref="A27:F28"/>
    <mergeCell ref="M28:T28"/>
    <mergeCell ref="A25:F25"/>
    <mergeCell ref="G25:K25"/>
    <mergeCell ref="M25:R25"/>
    <mergeCell ref="AA25:AE25"/>
    <mergeCell ref="A24:F24"/>
    <mergeCell ref="G24:K24"/>
    <mergeCell ref="L24:R24"/>
    <mergeCell ref="S24:X24"/>
    <mergeCell ref="Y24:AE24"/>
    <mergeCell ref="AF24:AK24"/>
    <mergeCell ref="AL21:AR22"/>
    <mergeCell ref="AL23:AR23"/>
    <mergeCell ref="A45:I48"/>
    <mergeCell ref="AA45:AR48"/>
    <mergeCell ref="AJ43:AR44"/>
    <mergeCell ref="J45:Z45"/>
    <mergeCell ref="J46:Z46"/>
    <mergeCell ref="J47:Z47"/>
    <mergeCell ref="J48:Z48"/>
    <mergeCell ref="AK28:AR28"/>
    <mergeCell ref="J42:O42"/>
    <mergeCell ref="P41:U41"/>
    <mergeCell ref="U37:Y37"/>
    <mergeCell ref="Z36:AI36"/>
    <mergeCell ref="Z37:AI37"/>
    <mergeCell ref="M30:T30"/>
    <mergeCell ref="U30:AB30"/>
    <mergeCell ref="AC30:AJ30"/>
    <mergeCell ref="AK30:AR30"/>
    <mergeCell ref="AA43:AI43"/>
    <mergeCell ref="V41:AB41"/>
    <mergeCell ref="P40:AI40"/>
    <mergeCell ref="AJ40:AR41"/>
    <mergeCell ref="AJ42:AR42"/>
    <mergeCell ref="P42:U42"/>
    <mergeCell ref="V42:AB42"/>
    <mergeCell ref="AJ38:AR38"/>
    <mergeCell ref="AJ39:AR39"/>
    <mergeCell ref="P36:T36"/>
    <mergeCell ref="P37:T37"/>
    <mergeCell ref="U36:Y36"/>
    <mergeCell ref="A31:T31"/>
    <mergeCell ref="U31:AR31"/>
    <mergeCell ref="U27:W27"/>
    <mergeCell ref="Z27:AB27"/>
    <mergeCell ref="E38:I39"/>
    <mergeCell ref="E36:I37"/>
    <mergeCell ref="A34:D42"/>
    <mergeCell ref="AJ37:AR37"/>
    <mergeCell ref="P34:AI34"/>
    <mergeCell ref="AJ34:AR34"/>
    <mergeCell ref="AJ35:AR35"/>
    <mergeCell ref="P35:AI35"/>
    <mergeCell ref="AJ36:AR36"/>
    <mergeCell ref="U29:AB29"/>
    <mergeCell ref="AC29:AJ29"/>
    <mergeCell ref="AC41:AI41"/>
    <mergeCell ref="J36:O36"/>
    <mergeCell ref="J37:O37"/>
    <mergeCell ref="AK27:AM27"/>
    <mergeCell ref="S16:AE16"/>
    <mergeCell ref="G16:R16"/>
    <mergeCell ref="A18:F18"/>
    <mergeCell ref="A19:F19"/>
    <mergeCell ref="A20:F20"/>
    <mergeCell ref="A15:F17"/>
    <mergeCell ref="G15:AR15"/>
    <mergeCell ref="M20:R20"/>
    <mergeCell ref="AA20:AE20"/>
    <mergeCell ref="AF16:AR16"/>
    <mergeCell ref="G20:K20"/>
    <mergeCell ref="S20:X20"/>
    <mergeCell ref="AF20:AK20"/>
    <mergeCell ref="AM20:AR20"/>
    <mergeCell ref="AL17:AR17"/>
    <mergeCell ref="G18:K18"/>
    <mergeCell ref="L18:R18"/>
    <mergeCell ref="S18:X18"/>
    <mergeCell ref="Y18:AE18"/>
    <mergeCell ref="AF18:AK18"/>
    <mergeCell ref="AL18:AR18"/>
    <mergeCell ref="G17:K17"/>
    <mergeCell ref="L17:R17"/>
    <mergeCell ref="S17:X17"/>
    <mergeCell ref="Y17:AE17"/>
    <mergeCell ref="AF17:AK17"/>
    <mergeCell ref="G19:K19"/>
    <mergeCell ref="L19:R19"/>
    <mergeCell ref="S19:X19"/>
    <mergeCell ref="Y19:AE19"/>
    <mergeCell ref="AF19:AK19"/>
    <mergeCell ref="AL19:AR19"/>
    <mergeCell ref="G21:R21"/>
    <mergeCell ref="A23:F23"/>
    <mergeCell ref="G23:K23"/>
    <mergeCell ref="L23:R23"/>
    <mergeCell ref="S23:X23"/>
    <mergeCell ref="Y23:AE23"/>
    <mergeCell ref="AF23:AK23"/>
    <mergeCell ref="AL24:AR24"/>
    <mergeCell ref="J35:O35"/>
    <mergeCell ref="P27:Q27"/>
    <mergeCell ref="X27:Y27"/>
    <mergeCell ref="AF27:AG27"/>
    <mergeCell ref="AN27:AO27"/>
    <mergeCell ref="AM25:AR25"/>
    <mergeCell ref="T25:X25"/>
    <mergeCell ref="AG25:AK25"/>
    <mergeCell ref="A26:AR26"/>
    <mergeCell ref="E34:I35"/>
    <mergeCell ref="J34:O34"/>
    <mergeCell ref="U28:AB28"/>
    <mergeCell ref="AC28:AJ28"/>
    <mergeCell ref="AC27:AE27"/>
    <mergeCell ref="AH27:AJ27"/>
    <mergeCell ref="AK29:AR29"/>
  </mergeCells>
  <phoneticPr fontId="50" type="noConversion"/>
  <pageMargins left="0.23622047244094491" right="0.23622047244094491" top="0.35433070866141736" bottom="0.35433070866141736" header="0.31496062992125984" footer="0.1181102362204724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P70"/>
  <sheetViews>
    <sheetView showGridLines="0" workbookViewId="0">
      <selection activeCell="B20" sqref="B20"/>
    </sheetView>
  </sheetViews>
  <sheetFormatPr defaultRowHeight="16.5" x14ac:dyDescent="0.3"/>
  <cols>
    <col min="1" max="1" width="4.375" bestFit="1" customWidth="1"/>
    <col min="2" max="2" width="17" customWidth="1"/>
    <col min="5" max="5" width="5.75" customWidth="1"/>
    <col min="6" max="6" width="11.625" customWidth="1"/>
    <col min="7" max="7" width="5.75" customWidth="1"/>
    <col min="8" max="8" width="11.625" customWidth="1"/>
    <col min="9" max="9" width="5.75" customWidth="1"/>
    <col min="10" max="10" width="11.625" customWidth="1"/>
    <col min="11" max="11" width="5.75" customWidth="1"/>
    <col min="12" max="12" width="11.625" customWidth="1"/>
    <col min="13" max="13" width="5.75" customWidth="1"/>
    <col min="14" max="14" width="11.625" customWidth="1"/>
  </cols>
  <sheetData>
    <row r="1" spans="1:14" x14ac:dyDescent="0.3">
      <c r="N1" s="72" t="s">
        <v>241</v>
      </c>
    </row>
    <row r="2" spans="1:14" ht="3.75" customHeight="1" x14ac:dyDescent="0.3"/>
    <row r="3" spans="1:14" x14ac:dyDescent="0.3">
      <c r="A3" s="69" t="s">
        <v>625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4" ht="3.75" customHeight="1" x14ac:dyDescent="0.3"/>
    <row r="5" spans="1:14" ht="49.5" customHeight="1" x14ac:dyDescent="0.3">
      <c r="A5" s="403" t="s">
        <v>153</v>
      </c>
      <c r="B5" s="404"/>
      <c r="C5" s="405" t="s">
        <v>231</v>
      </c>
      <c r="D5" s="406"/>
      <c r="E5" s="407"/>
      <c r="F5" s="408" t="s">
        <v>155</v>
      </c>
      <c r="G5" s="409"/>
      <c r="H5" s="403"/>
      <c r="I5" s="408" t="s">
        <v>156</v>
      </c>
      <c r="J5" s="403"/>
      <c r="K5" s="408" t="s">
        <v>232</v>
      </c>
      <c r="L5" s="403"/>
      <c r="M5" s="405" t="s">
        <v>233</v>
      </c>
      <c r="N5" s="409"/>
    </row>
    <row r="6" spans="1:14" ht="11.25" customHeight="1" x14ac:dyDescent="0.3">
      <c r="A6" s="403"/>
      <c r="B6" s="404"/>
      <c r="C6" s="405"/>
      <c r="D6" s="406"/>
      <c r="E6" s="407"/>
      <c r="F6" s="408"/>
      <c r="G6" s="409"/>
      <c r="H6" s="403"/>
      <c r="I6" s="408"/>
      <c r="J6" s="403"/>
      <c r="K6" s="410"/>
      <c r="L6" s="411"/>
      <c r="M6" s="379"/>
      <c r="N6" s="380"/>
    </row>
    <row r="7" spans="1:14" ht="11.25" customHeight="1" x14ac:dyDescent="0.3">
      <c r="A7" s="403"/>
      <c r="B7" s="404"/>
      <c r="C7" s="405"/>
      <c r="D7" s="406"/>
      <c r="E7" s="407"/>
      <c r="F7" s="408"/>
      <c r="G7" s="409"/>
      <c r="H7" s="403"/>
      <c r="I7" s="408"/>
      <c r="J7" s="403"/>
      <c r="K7" s="410"/>
      <c r="L7" s="411"/>
      <c r="M7" s="379"/>
      <c r="N7" s="380"/>
    </row>
    <row r="8" spans="1:14" ht="11.25" customHeight="1" x14ac:dyDescent="0.3">
      <c r="A8" s="403"/>
      <c r="B8" s="404"/>
      <c r="C8" s="405"/>
      <c r="D8" s="406"/>
      <c r="E8" s="407"/>
      <c r="F8" s="408"/>
      <c r="G8" s="409"/>
      <c r="H8" s="403"/>
      <c r="I8" s="408"/>
      <c r="J8" s="403"/>
      <c r="K8" s="410"/>
      <c r="L8" s="411"/>
      <c r="M8" s="379"/>
      <c r="N8" s="380"/>
    </row>
    <row r="9" spans="1:14" ht="11.25" customHeight="1" x14ac:dyDescent="0.3">
      <c r="A9" s="403"/>
      <c r="B9" s="404"/>
      <c r="C9" s="405"/>
      <c r="D9" s="406"/>
      <c r="E9" s="407"/>
      <c r="F9" s="408"/>
      <c r="G9" s="409"/>
      <c r="H9" s="403"/>
      <c r="I9" s="408"/>
      <c r="J9" s="403"/>
      <c r="K9" s="410"/>
      <c r="L9" s="411"/>
      <c r="M9" s="379"/>
      <c r="N9" s="380"/>
    </row>
    <row r="10" spans="1:14" ht="11.25" customHeight="1" x14ac:dyDescent="0.3">
      <c r="A10" s="403"/>
      <c r="B10" s="404"/>
      <c r="C10" s="405"/>
      <c r="D10" s="406"/>
      <c r="E10" s="407"/>
      <c r="F10" s="408"/>
      <c r="G10" s="409"/>
      <c r="H10" s="403"/>
      <c r="I10" s="408"/>
      <c r="J10" s="403"/>
      <c r="K10" s="410"/>
      <c r="L10" s="411"/>
      <c r="M10" s="379"/>
      <c r="N10" s="380"/>
    </row>
    <row r="11" spans="1:14" ht="11.25" customHeight="1" x14ac:dyDescent="0.3">
      <c r="A11" s="387"/>
      <c r="B11" s="388"/>
      <c r="C11" s="389"/>
      <c r="D11" s="390"/>
      <c r="E11" s="391"/>
      <c r="F11" s="392"/>
      <c r="G11" s="393"/>
      <c r="H11" s="387"/>
      <c r="I11" s="392"/>
      <c r="J11" s="387"/>
      <c r="K11" s="394"/>
      <c r="L11" s="395"/>
      <c r="M11" s="396"/>
      <c r="N11" s="397"/>
    </row>
    <row r="12" spans="1:14" ht="17.25" customHeight="1" x14ac:dyDescent="0.3">
      <c r="A12" s="385" t="s">
        <v>257</v>
      </c>
      <c r="B12" s="385"/>
      <c r="C12" s="385"/>
      <c r="D12" s="385"/>
      <c r="E12" s="385"/>
      <c r="F12" s="385"/>
      <c r="G12" s="385"/>
      <c r="H12" s="385"/>
      <c r="I12" s="385"/>
      <c r="J12" s="386"/>
      <c r="K12" s="382">
        <f>SUM(K6:L11)</f>
        <v>0</v>
      </c>
      <c r="L12" s="383"/>
      <c r="M12" s="384">
        <f>SUM(M6:N11)</f>
        <v>0</v>
      </c>
      <c r="N12" s="382"/>
    </row>
    <row r="13" spans="1:14" ht="3.75" customHeight="1" x14ac:dyDescent="0.3"/>
    <row r="14" spans="1:14" ht="3.75" customHeight="1" x14ac:dyDescent="0.3"/>
    <row r="15" spans="1:14" x14ac:dyDescent="0.3">
      <c r="A15" t="s">
        <v>654</v>
      </c>
    </row>
    <row r="16" spans="1:14" ht="3.75" customHeight="1" x14ac:dyDescent="0.3"/>
    <row r="17" spans="1:16" ht="33" customHeight="1" x14ac:dyDescent="0.3">
      <c r="A17" s="412" t="s">
        <v>176</v>
      </c>
      <c r="B17" s="429" t="s">
        <v>153</v>
      </c>
      <c r="C17" s="426" t="s">
        <v>161</v>
      </c>
      <c r="D17" s="415" t="s">
        <v>162</v>
      </c>
      <c r="E17" s="430" t="s">
        <v>168</v>
      </c>
      <c r="F17" s="431"/>
      <c r="G17" s="431"/>
      <c r="H17" s="431"/>
      <c r="I17" s="431"/>
      <c r="J17" s="431"/>
      <c r="K17" s="431"/>
      <c r="L17" s="431"/>
      <c r="M17" s="431"/>
      <c r="N17" s="432"/>
    </row>
    <row r="18" spans="1:16" x14ac:dyDescent="0.3">
      <c r="A18" s="413"/>
      <c r="B18" s="409"/>
      <c r="C18" s="427"/>
      <c r="D18" s="416"/>
      <c r="E18" s="418" t="s">
        <v>163</v>
      </c>
      <c r="F18" s="419"/>
      <c r="G18" s="420" t="s">
        <v>166</v>
      </c>
      <c r="H18" s="421"/>
      <c r="I18" s="422" t="s">
        <v>167</v>
      </c>
      <c r="J18" s="423"/>
      <c r="K18" s="424" t="s">
        <v>576</v>
      </c>
      <c r="L18" s="425"/>
      <c r="M18" s="424" t="s">
        <v>577</v>
      </c>
      <c r="N18" s="425"/>
    </row>
    <row r="19" spans="1:16" ht="17.25" thickBot="1" x14ac:dyDescent="0.35">
      <c r="A19" s="414"/>
      <c r="B19" s="393"/>
      <c r="C19" s="428"/>
      <c r="D19" s="417"/>
      <c r="E19" s="65" t="s">
        <v>164</v>
      </c>
      <c r="F19" s="66" t="s">
        <v>165</v>
      </c>
      <c r="G19" s="124" t="s">
        <v>164</v>
      </c>
      <c r="H19" s="125" t="s">
        <v>165</v>
      </c>
      <c r="I19" s="117" t="s">
        <v>164</v>
      </c>
      <c r="J19" s="118" t="s">
        <v>165</v>
      </c>
      <c r="K19" s="151" t="s">
        <v>164</v>
      </c>
      <c r="L19" s="152" t="s">
        <v>165</v>
      </c>
      <c r="M19" s="151" t="s">
        <v>164</v>
      </c>
      <c r="N19" s="152" t="s">
        <v>165</v>
      </c>
    </row>
    <row r="20" spans="1:16" ht="18" thickTop="1" thickBot="1" x14ac:dyDescent="0.35">
      <c r="A20" s="60">
        <v>1</v>
      </c>
      <c r="B20" s="123" t="s">
        <v>414</v>
      </c>
      <c r="C20" s="132">
        <f>연구개발비신청서!AM2</f>
        <v>38604</v>
      </c>
      <c r="D20" s="133"/>
      <c r="E20" s="166">
        <f>연구개발비신청서!G6</f>
        <v>7</v>
      </c>
      <c r="F20" s="167">
        <f>연구개발비신청서!G5</f>
        <v>336688324</v>
      </c>
      <c r="G20" s="126"/>
      <c r="H20" s="127"/>
      <c r="I20" s="128"/>
      <c r="J20" s="129"/>
      <c r="K20" s="47"/>
      <c r="L20" s="45"/>
      <c r="M20" s="46"/>
      <c r="N20" s="45"/>
      <c r="P20" t="s">
        <v>584</v>
      </c>
    </row>
    <row r="21" spans="1:16" x14ac:dyDescent="0.3">
      <c r="A21" s="59">
        <f>A20+1</f>
        <v>2</v>
      </c>
      <c r="B21" s="51"/>
      <c r="C21" s="131"/>
      <c r="D21" s="77"/>
      <c r="E21" s="49">
        <f t="shared" ref="E21:E29" si="0">SUM(G21,I21,K21,M21)</f>
        <v>0</v>
      </c>
      <c r="F21" s="50">
        <f t="shared" ref="F21:F29" si="1">SUM(H21,J21,L21,N21)</f>
        <v>0</v>
      </c>
      <c r="G21" s="61"/>
      <c r="H21" s="62"/>
      <c r="I21" s="63"/>
      <c r="J21" s="64"/>
      <c r="K21" s="46"/>
      <c r="L21" s="45"/>
      <c r="M21" s="46"/>
      <c r="N21" s="45"/>
      <c r="P21" t="s">
        <v>585</v>
      </c>
    </row>
    <row r="22" spans="1:16" x14ac:dyDescent="0.3">
      <c r="A22" s="59">
        <f t="shared" ref="A22:A29" si="2">A21+1</f>
        <v>3</v>
      </c>
      <c r="B22" s="51"/>
      <c r="C22" s="78"/>
      <c r="D22" s="79"/>
      <c r="E22" s="49">
        <f t="shared" si="0"/>
        <v>0</v>
      </c>
      <c r="F22" s="50">
        <f t="shared" si="1"/>
        <v>0</v>
      </c>
      <c r="G22" s="46"/>
      <c r="H22" s="48"/>
      <c r="I22" s="47"/>
      <c r="J22" s="45"/>
      <c r="K22" s="46"/>
      <c r="L22" s="45"/>
      <c r="M22" s="46"/>
      <c r="N22" s="45"/>
    </row>
    <row r="23" spans="1:16" x14ac:dyDescent="0.3">
      <c r="A23" s="59">
        <f t="shared" si="2"/>
        <v>4</v>
      </c>
      <c r="B23" s="51"/>
      <c r="C23" s="78"/>
      <c r="D23" s="79"/>
      <c r="E23" s="49">
        <f t="shared" si="0"/>
        <v>0</v>
      </c>
      <c r="F23" s="50">
        <f t="shared" si="1"/>
        <v>0</v>
      </c>
      <c r="G23" s="46"/>
      <c r="H23" s="48"/>
      <c r="I23" s="47"/>
      <c r="J23" s="45"/>
      <c r="K23" s="46"/>
      <c r="L23" s="45"/>
      <c r="M23" s="46"/>
      <c r="N23" s="45"/>
      <c r="P23" t="s">
        <v>415</v>
      </c>
    </row>
    <row r="24" spans="1:16" x14ac:dyDescent="0.3">
      <c r="A24" s="59">
        <f t="shared" si="2"/>
        <v>5</v>
      </c>
      <c r="B24" s="51"/>
      <c r="C24" s="78"/>
      <c r="D24" s="79"/>
      <c r="E24" s="49">
        <f t="shared" si="0"/>
        <v>0</v>
      </c>
      <c r="F24" s="50">
        <f t="shared" si="1"/>
        <v>0</v>
      </c>
      <c r="G24" s="46"/>
      <c r="H24" s="48"/>
      <c r="I24" s="47"/>
      <c r="J24" s="45"/>
      <c r="K24" s="46"/>
      <c r="L24" s="45"/>
      <c r="M24" s="46"/>
      <c r="N24" s="45"/>
      <c r="P24" t="s">
        <v>578</v>
      </c>
    </row>
    <row r="25" spans="1:16" x14ac:dyDescent="0.3">
      <c r="A25" s="59">
        <f t="shared" si="2"/>
        <v>6</v>
      </c>
      <c r="B25" s="51"/>
      <c r="C25" s="78"/>
      <c r="D25" s="79"/>
      <c r="E25" s="49">
        <f t="shared" si="0"/>
        <v>0</v>
      </c>
      <c r="F25" s="50">
        <f t="shared" si="1"/>
        <v>0</v>
      </c>
      <c r="G25" s="46"/>
      <c r="H25" s="48"/>
      <c r="I25" s="47"/>
      <c r="J25" s="45"/>
      <c r="K25" s="46"/>
      <c r="L25" s="45"/>
      <c r="M25" s="46"/>
      <c r="N25" s="45"/>
      <c r="P25" t="s">
        <v>586</v>
      </c>
    </row>
    <row r="26" spans="1:16" x14ac:dyDescent="0.3">
      <c r="A26" s="59">
        <f t="shared" si="2"/>
        <v>7</v>
      </c>
      <c r="B26" s="51"/>
      <c r="C26" s="78"/>
      <c r="D26" s="79"/>
      <c r="E26" s="49">
        <f t="shared" si="0"/>
        <v>0</v>
      </c>
      <c r="F26" s="50">
        <f t="shared" si="1"/>
        <v>0</v>
      </c>
      <c r="G26" s="46"/>
      <c r="H26" s="48"/>
      <c r="I26" s="47"/>
      <c r="J26" s="45"/>
      <c r="K26" s="46"/>
      <c r="L26" s="45"/>
      <c r="M26" s="46"/>
      <c r="N26" s="45"/>
      <c r="P26" t="s">
        <v>587</v>
      </c>
    </row>
    <row r="27" spans="1:16" x14ac:dyDescent="0.3">
      <c r="A27" s="59">
        <f t="shared" si="2"/>
        <v>8</v>
      </c>
      <c r="B27" s="51"/>
      <c r="C27" s="78"/>
      <c r="D27" s="79"/>
      <c r="E27" s="49">
        <f t="shared" si="0"/>
        <v>0</v>
      </c>
      <c r="F27" s="50">
        <f t="shared" si="1"/>
        <v>0</v>
      </c>
      <c r="G27" s="46"/>
      <c r="H27" s="48"/>
      <c r="I27" s="47"/>
      <c r="J27" s="45"/>
      <c r="K27" s="46"/>
      <c r="L27" s="45"/>
      <c r="M27" s="46"/>
      <c r="N27" s="45"/>
      <c r="P27" t="s">
        <v>579</v>
      </c>
    </row>
    <row r="28" spans="1:16" x14ac:dyDescent="0.3">
      <c r="A28" s="59">
        <f t="shared" si="2"/>
        <v>9</v>
      </c>
      <c r="B28" s="51"/>
      <c r="C28" s="78"/>
      <c r="D28" s="79"/>
      <c r="E28" s="49">
        <f t="shared" si="0"/>
        <v>0</v>
      </c>
      <c r="F28" s="50">
        <f t="shared" si="1"/>
        <v>0</v>
      </c>
      <c r="G28" s="46"/>
      <c r="H28" s="48"/>
      <c r="I28" s="47"/>
      <c r="J28" s="45"/>
      <c r="K28" s="46"/>
      <c r="L28" s="45"/>
      <c r="M28" s="46"/>
      <c r="N28" s="45"/>
      <c r="P28" t="s">
        <v>580</v>
      </c>
    </row>
    <row r="29" spans="1:16" x14ac:dyDescent="0.3">
      <c r="A29" s="59">
        <f t="shared" si="2"/>
        <v>10</v>
      </c>
      <c r="B29" s="51"/>
      <c r="C29" s="78"/>
      <c r="D29" s="79"/>
      <c r="E29" s="49">
        <f t="shared" si="0"/>
        <v>0</v>
      </c>
      <c r="F29" s="50">
        <f t="shared" si="1"/>
        <v>0</v>
      </c>
      <c r="G29" s="46"/>
      <c r="H29" s="48"/>
      <c r="I29" s="47"/>
      <c r="J29" s="45"/>
      <c r="K29" s="46"/>
      <c r="L29" s="45"/>
      <c r="M29" s="46"/>
      <c r="N29" s="45"/>
      <c r="P29" t="s">
        <v>581</v>
      </c>
    </row>
    <row r="30" spans="1:16" x14ac:dyDescent="0.3">
      <c r="A30" s="58"/>
      <c r="B30" s="433" t="s">
        <v>169</v>
      </c>
      <c r="C30" s="433"/>
      <c r="D30" s="433"/>
      <c r="E30" s="53">
        <f t="shared" ref="E30:N30" si="3">SUM(E20:E29)</f>
        <v>7</v>
      </c>
      <c r="F30" s="54">
        <f t="shared" si="3"/>
        <v>336688324</v>
      </c>
      <c r="G30" s="53">
        <f t="shared" si="3"/>
        <v>0</v>
      </c>
      <c r="H30" s="54">
        <f t="shared" si="3"/>
        <v>0</v>
      </c>
      <c r="I30" s="55">
        <f t="shared" si="3"/>
        <v>0</v>
      </c>
      <c r="J30" s="56">
        <f t="shared" si="3"/>
        <v>0</v>
      </c>
      <c r="K30" s="53">
        <f t="shared" si="3"/>
        <v>0</v>
      </c>
      <c r="L30" s="56">
        <f t="shared" si="3"/>
        <v>0</v>
      </c>
      <c r="M30" s="53">
        <f t="shared" si="3"/>
        <v>0</v>
      </c>
      <c r="N30" s="57">
        <f t="shared" si="3"/>
        <v>0</v>
      </c>
      <c r="P30" t="s">
        <v>582</v>
      </c>
    </row>
    <row r="31" spans="1:16" ht="3.75" customHeight="1" x14ac:dyDescent="0.3">
      <c r="P31" t="s">
        <v>583</v>
      </c>
    </row>
    <row r="32" spans="1:16" x14ac:dyDescent="0.3">
      <c r="B32" t="s">
        <v>469</v>
      </c>
    </row>
    <row r="33" spans="1:16" x14ac:dyDescent="0.3">
      <c r="K33" s="398" t="str">
        <f>연구개발비신청서!E2+1&amp;".03.31"</f>
        <v>2021.03.31</v>
      </c>
      <c r="L33" s="398"/>
      <c r="M33" s="398"/>
      <c r="N33" s="398"/>
      <c r="P33" s="153" t="s">
        <v>588</v>
      </c>
    </row>
    <row r="34" spans="1:16" x14ac:dyDescent="0.3">
      <c r="I34" s="3" t="s">
        <v>235</v>
      </c>
      <c r="J34" s="399" t="str">
        <f>IF('일반연구및인력개발비명세서-1'!G6="","",'일반연구및인력개발비명세서-1'!G6)</f>
        <v>윤스테이</v>
      </c>
      <c r="K34" s="399"/>
      <c r="L34" s="399"/>
      <c r="M34" t="s">
        <v>236</v>
      </c>
    </row>
    <row r="35" spans="1:16" x14ac:dyDescent="0.3">
      <c r="J35" s="399" t="str">
        <f>IF('일반연구및인력개발비명세서-1'!L7="","",'일반연구및인력개발비명세서-1'!L7)</f>
        <v/>
      </c>
      <c r="K35" s="399"/>
      <c r="L35" s="399"/>
      <c r="P35" t="s">
        <v>589</v>
      </c>
    </row>
    <row r="36" spans="1:16" ht="17.25" x14ac:dyDescent="0.3">
      <c r="B36" s="130" t="s">
        <v>416</v>
      </c>
      <c r="C36" t="s">
        <v>237</v>
      </c>
      <c r="P36" t="s">
        <v>595</v>
      </c>
    </row>
    <row r="37" spans="1:16" ht="3.75" customHeight="1" x14ac:dyDescent="0.3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P37" t="s">
        <v>590</v>
      </c>
    </row>
    <row r="38" spans="1:16" x14ac:dyDescent="0.3">
      <c r="P38" t="s">
        <v>591</v>
      </c>
    </row>
    <row r="39" spans="1:16" x14ac:dyDescent="0.3">
      <c r="A39" s="173" t="s">
        <v>238</v>
      </c>
      <c r="B39" s="174"/>
      <c r="C39" s="400" t="s">
        <v>239</v>
      </c>
      <c r="D39" s="401"/>
      <c r="E39" s="401"/>
      <c r="F39" s="401"/>
      <c r="G39" s="401"/>
      <c r="H39" s="401"/>
      <c r="I39" s="401"/>
      <c r="J39" s="401"/>
      <c r="K39" s="401"/>
      <c r="L39" s="402"/>
      <c r="M39" s="172" t="s">
        <v>240</v>
      </c>
      <c r="N39" s="173"/>
      <c r="P39" t="s">
        <v>592</v>
      </c>
    </row>
    <row r="41" spans="1:16" ht="17.25" thickBot="1" x14ac:dyDescent="0.35">
      <c r="A41" s="381" t="s">
        <v>243</v>
      </c>
      <c r="B41" s="381"/>
      <c r="C41" s="381"/>
      <c r="D41" s="381"/>
      <c r="E41" s="381"/>
      <c r="F41" s="381"/>
      <c r="G41" s="381"/>
      <c r="H41" s="381"/>
      <c r="I41" s="381"/>
      <c r="J41" s="381"/>
      <c r="K41" s="381"/>
      <c r="L41" s="381"/>
      <c r="M41" s="381"/>
      <c r="N41" s="381"/>
      <c r="P41" t="s">
        <v>593</v>
      </c>
    </row>
    <row r="42" spans="1:16" x14ac:dyDescent="0.3">
      <c r="A42" t="s">
        <v>242</v>
      </c>
      <c r="P42" s="153" t="s">
        <v>594</v>
      </c>
    </row>
    <row r="43" spans="1:16" x14ac:dyDescent="0.3">
      <c r="A43" t="s">
        <v>244</v>
      </c>
    </row>
    <row r="44" spans="1:16" x14ac:dyDescent="0.3">
      <c r="A44" t="s">
        <v>245</v>
      </c>
    </row>
    <row r="45" spans="1:16" x14ac:dyDescent="0.3">
      <c r="A45" t="s">
        <v>246</v>
      </c>
    </row>
    <row r="46" spans="1:16" x14ac:dyDescent="0.3">
      <c r="A46" t="s">
        <v>247</v>
      </c>
    </row>
    <row r="47" spans="1:16" x14ac:dyDescent="0.3">
      <c r="A47" t="s">
        <v>248</v>
      </c>
    </row>
    <row r="48" spans="1:16" x14ac:dyDescent="0.3">
      <c r="A48" t="s">
        <v>253</v>
      </c>
    </row>
    <row r="49" spans="1:14" x14ac:dyDescent="0.3">
      <c r="A49" t="s">
        <v>249</v>
      </c>
    </row>
    <row r="50" spans="1:14" x14ac:dyDescent="0.3">
      <c r="A50" t="s">
        <v>254</v>
      </c>
    </row>
    <row r="51" spans="1:14" x14ac:dyDescent="0.3">
      <c r="A51" t="s">
        <v>250</v>
      </c>
    </row>
    <row r="52" spans="1:14" x14ac:dyDescent="0.3">
      <c r="A52" t="s">
        <v>255</v>
      </c>
    </row>
    <row r="53" spans="1:14" x14ac:dyDescent="0.3">
      <c r="A53" t="s">
        <v>251</v>
      </c>
    </row>
    <row r="54" spans="1:14" x14ac:dyDescent="0.3">
      <c r="A54" s="70" t="s">
        <v>256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</row>
    <row r="55" spans="1:14" x14ac:dyDescent="0.3">
      <c r="N55" s="71" t="s">
        <v>252</v>
      </c>
    </row>
    <row r="58" spans="1:14" x14ac:dyDescent="0.3">
      <c r="A58" t="s">
        <v>596</v>
      </c>
    </row>
    <row r="59" spans="1:14" x14ac:dyDescent="0.3">
      <c r="A59" t="s">
        <v>597</v>
      </c>
    </row>
    <row r="60" spans="1:14" x14ac:dyDescent="0.3">
      <c r="A60" t="s">
        <v>598</v>
      </c>
    </row>
    <row r="61" spans="1:14" x14ac:dyDescent="0.3">
      <c r="A61" t="s">
        <v>599</v>
      </c>
    </row>
    <row r="62" spans="1:14" x14ac:dyDescent="0.3">
      <c r="A62" t="s">
        <v>600</v>
      </c>
    </row>
    <row r="63" spans="1:14" x14ac:dyDescent="0.3">
      <c r="A63" t="s">
        <v>601</v>
      </c>
    </row>
    <row r="65" spans="1:1" x14ac:dyDescent="0.3">
      <c r="A65" t="s">
        <v>602</v>
      </c>
    </row>
    <row r="66" spans="1:1" x14ac:dyDescent="0.3">
      <c r="A66" t="s">
        <v>603</v>
      </c>
    </row>
    <row r="68" spans="1:1" x14ac:dyDescent="0.3">
      <c r="A68" t="s">
        <v>604</v>
      </c>
    </row>
    <row r="69" spans="1:1" x14ac:dyDescent="0.3">
      <c r="A69" t="s">
        <v>605</v>
      </c>
    </row>
    <row r="70" spans="1:1" x14ac:dyDescent="0.3">
      <c r="A70" t="s">
        <v>606</v>
      </c>
    </row>
  </sheetData>
  <mergeCells count="63">
    <mergeCell ref="M18:N18"/>
    <mergeCell ref="C17:C19"/>
    <mergeCell ref="B17:B19"/>
    <mergeCell ref="E17:N17"/>
    <mergeCell ref="B30:D30"/>
    <mergeCell ref="K18:L18"/>
    <mergeCell ref="F7:H7"/>
    <mergeCell ref="I7:J7"/>
    <mergeCell ref="K7:L7"/>
    <mergeCell ref="A9:B9"/>
    <mergeCell ref="C9:E9"/>
    <mergeCell ref="F9:H9"/>
    <mergeCell ref="I9:J9"/>
    <mergeCell ref="K9:L9"/>
    <mergeCell ref="M7:N7"/>
    <mergeCell ref="A5:B5"/>
    <mergeCell ref="C5:E5"/>
    <mergeCell ref="F5:H5"/>
    <mergeCell ref="M8:N8"/>
    <mergeCell ref="M5:N5"/>
    <mergeCell ref="A6:B6"/>
    <mergeCell ref="C6:E6"/>
    <mergeCell ref="F6:H6"/>
    <mergeCell ref="I6:J6"/>
    <mergeCell ref="K6:L6"/>
    <mergeCell ref="M6:N6"/>
    <mergeCell ref="I5:J5"/>
    <mergeCell ref="K5:L5"/>
    <mergeCell ref="A7:B7"/>
    <mergeCell ref="C7:E7"/>
    <mergeCell ref="M9:N9"/>
    <mergeCell ref="A8:B8"/>
    <mergeCell ref="C8:E8"/>
    <mergeCell ref="F8:H8"/>
    <mergeCell ref="I8:J8"/>
    <mergeCell ref="K8:L8"/>
    <mergeCell ref="C39:L39"/>
    <mergeCell ref="A10:B10"/>
    <mergeCell ref="C10:E10"/>
    <mergeCell ref="F10:H10"/>
    <mergeCell ref="I10:J10"/>
    <mergeCell ref="K10:L10"/>
    <mergeCell ref="A17:A19"/>
    <mergeCell ref="D17:D19"/>
    <mergeCell ref="E18:F18"/>
    <mergeCell ref="G18:H18"/>
    <mergeCell ref="I18:J18"/>
    <mergeCell ref="M39:N39"/>
    <mergeCell ref="M10:N10"/>
    <mergeCell ref="A41:N41"/>
    <mergeCell ref="K12:L12"/>
    <mergeCell ref="M12:N12"/>
    <mergeCell ref="A12:J12"/>
    <mergeCell ref="A11:B11"/>
    <mergeCell ref="C11:E11"/>
    <mergeCell ref="F11:H11"/>
    <mergeCell ref="I11:J11"/>
    <mergeCell ref="K11:L11"/>
    <mergeCell ref="M11:N11"/>
    <mergeCell ref="K33:N33"/>
    <mergeCell ref="J34:L34"/>
    <mergeCell ref="J35:L35"/>
    <mergeCell ref="A39:B39"/>
  </mergeCells>
  <phoneticPr fontId="13" type="noConversion"/>
  <pageMargins left="0.31496062992125984" right="0.31496062992125984" top="0.35433070866141736" bottom="0.15748031496062992" header="0.31496062992125984" footer="0"/>
  <pageSetup paperSize="9" scale="96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AN93"/>
  <sheetViews>
    <sheetView showGridLines="0" workbookViewId="0">
      <selection activeCell="D4" sqref="D4:H4"/>
    </sheetView>
  </sheetViews>
  <sheetFormatPr defaultColWidth="2.5" defaultRowHeight="16.5" x14ac:dyDescent="0.3"/>
  <cols>
    <col min="39" max="39" width="8.875" bestFit="1" customWidth="1"/>
    <col min="40" max="40" width="4.125" bestFit="1" customWidth="1"/>
  </cols>
  <sheetData>
    <row r="1" spans="1:40" x14ac:dyDescent="0.3">
      <c r="A1" s="75" t="s">
        <v>652</v>
      </c>
    </row>
    <row r="2" spans="1:40" x14ac:dyDescent="0.3">
      <c r="AK2" s="3" t="s">
        <v>258</v>
      </c>
    </row>
    <row r="3" spans="1:40" hidden="1" x14ac:dyDescent="0.3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</row>
    <row r="4" spans="1:40" x14ac:dyDescent="0.3">
      <c r="A4" s="442" t="s">
        <v>314</v>
      </c>
      <c r="B4" s="179"/>
      <c r="C4" s="179"/>
      <c r="D4" s="472" t="str">
        <f>연구개발비신청서!E2&amp;".01.01"</f>
        <v>2020.01.01</v>
      </c>
      <c r="E4" s="473"/>
      <c r="F4" s="473"/>
      <c r="G4" s="473"/>
      <c r="H4" s="474"/>
      <c r="I4" s="638" t="s">
        <v>653</v>
      </c>
      <c r="J4" s="630"/>
      <c r="K4" s="630"/>
      <c r="L4" s="630"/>
      <c r="M4" s="630"/>
      <c r="N4" s="630"/>
      <c r="O4" s="630"/>
      <c r="P4" s="630"/>
      <c r="Q4" s="630"/>
      <c r="R4" s="630"/>
      <c r="S4" s="630"/>
      <c r="T4" s="630"/>
      <c r="U4" s="630"/>
      <c r="V4" s="630"/>
      <c r="W4" s="630"/>
      <c r="X4" s="630"/>
      <c r="Y4" s="630"/>
      <c r="Z4" s="631"/>
      <c r="AA4" s="175" t="s">
        <v>260</v>
      </c>
      <c r="AB4" s="175"/>
      <c r="AC4" s="175"/>
      <c r="AD4" s="175"/>
      <c r="AE4" s="443" t="str">
        <f>연구개발비신청서!S36</f>
        <v>윤스테이</v>
      </c>
      <c r="AF4" s="444"/>
      <c r="AG4" s="444"/>
      <c r="AH4" s="444"/>
      <c r="AI4" s="444"/>
      <c r="AJ4" s="444"/>
      <c r="AK4" s="444"/>
    </row>
    <row r="5" spans="1:40" ht="9.75" customHeight="1" x14ac:dyDescent="0.3">
      <c r="A5" s="171"/>
      <c r="B5" s="171"/>
      <c r="C5" s="171"/>
      <c r="D5" s="169" t="s">
        <v>259</v>
      </c>
      <c r="E5" s="171"/>
      <c r="F5" s="171"/>
      <c r="G5" s="171"/>
      <c r="H5" s="176"/>
      <c r="I5" s="632"/>
      <c r="J5" s="633"/>
      <c r="K5" s="633"/>
      <c r="L5" s="633"/>
      <c r="M5" s="633"/>
      <c r="N5" s="633"/>
      <c r="O5" s="633"/>
      <c r="P5" s="633"/>
      <c r="Q5" s="633"/>
      <c r="R5" s="633"/>
      <c r="S5" s="633"/>
      <c r="T5" s="633"/>
      <c r="U5" s="633"/>
      <c r="V5" s="633"/>
      <c r="W5" s="633"/>
      <c r="X5" s="633"/>
      <c r="Y5" s="633"/>
      <c r="Z5" s="634"/>
      <c r="AA5" s="175"/>
      <c r="AB5" s="175"/>
      <c r="AC5" s="175"/>
      <c r="AD5" s="175"/>
      <c r="AE5" s="445"/>
      <c r="AF5" s="446"/>
      <c r="AG5" s="446"/>
      <c r="AH5" s="446"/>
      <c r="AI5" s="446"/>
      <c r="AJ5" s="446"/>
      <c r="AK5" s="446"/>
    </row>
    <row r="6" spans="1:40" ht="9.75" customHeight="1" x14ac:dyDescent="0.3">
      <c r="A6" s="171"/>
      <c r="B6" s="171"/>
      <c r="C6" s="171"/>
      <c r="D6" s="169"/>
      <c r="E6" s="171"/>
      <c r="F6" s="171"/>
      <c r="G6" s="171"/>
      <c r="H6" s="176"/>
      <c r="I6" s="632"/>
      <c r="J6" s="633"/>
      <c r="K6" s="633"/>
      <c r="L6" s="633"/>
      <c r="M6" s="633"/>
      <c r="N6" s="633"/>
      <c r="O6" s="633"/>
      <c r="P6" s="633"/>
      <c r="Q6" s="633"/>
      <c r="R6" s="633"/>
      <c r="S6" s="633"/>
      <c r="T6" s="633"/>
      <c r="U6" s="633"/>
      <c r="V6" s="633"/>
      <c r="W6" s="633"/>
      <c r="X6" s="633"/>
      <c r="Y6" s="633"/>
      <c r="Z6" s="634"/>
      <c r="AA6" s="467" t="s">
        <v>261</v>
      </c>
      <c r="AB6" s="467"/>
      <c r="AC6" s="467"/>
      <c r="AD6" s="467"/>
      <c r="AE6" s="447"/>
      <c r="AF6" s="448"/>
      <c r="AG6" s="448"/>
      <c r="AH6" s="448"/>
      <c r="AI6" s="448"/>
      <c r="AJ6" s="448"/>
      <c r="AK6" s="448"/>
    </row>
    <row r="7" spans="1:40" x14ac:dyDescent="0.3">
      <c r="A7" s="178"/>
      <c r="B7" s="178"/>
      <c r="C7" s="178"/>
      <c r="D7" s="475" t="str">
        <f>연구개발비신청서!E2&amp;".12.31"</f>
        <v>2020.12.31</v>
      </c>
      <c r="E7" s="476"/>
      <c r="F7" s="476"/>
      <c r="G7" s="476"/>
      <c r="H7" s="477"/>
      <c r="I7" s="635"/>
      <c r="J7" s="636"/>
      <c r="K7" s="636"/>
      <c r="L7" s="636"/>
      <c r="M7" s="636"/>
      <c r="N7" s="636"/>
      <c r="O7" s="636"/>
      <c r="P7" s="636"/>
      <c r="Q7" s="636"/>
      <c r="R7" s="636"/>
      <c r="S7" s="636"/>
      <c r="T7" s="636"/>
      <c r="U7" s="636"/>
      <c r="V7" s="636"/>
      <c r="W7" s="636"/>
      <c r="X7" s="636"/>
      <c r="Y7" s="636"/>
      <c r="Z7" s="637"/>
      <c r="AA7" s="467"/>
      <c r="AB7" s="467"/>
      <c r="AC7" s="467"/>
      <c r="AD7" s="467"/>
      <c r="AE7" s="449"/>
      <c r="AF7" s="450"/>
      <c r="AG7" s="450"/>
      <c r="AH7" s="450"/>
      <c r="AI7" s="450"/>
      <c r="AJ7" s="450"/>
      <c r="AK7" s="450"/>
    </row>
    <row r="8" spans="1:40" ht="9.75" customHeight="1" x14ac:dyDescent="0.3"/>
    <row r="9" spans="1:40" x14ac:dyDescent="0.3">
      <c r="A9" s="74" t="s">
        <v>262</v>
      </c>
    </row>
    <row r="10" spans="1:40" x14ac:dyDescent="0.3">
      <c r="AK10" s="71" t="s">
        <v>269</v>
      </c>
    </row>
    <row r="11" spans="1:40" ht="18.75" customHeight="1" x14ac:dyDescent="0.3">
      <c r="A11" s="179" t="s">
        <v>170</v>
      </c>
      <c r="B11" s="179"/>
      <c r="C11" s="457" t="s">
        <v>171</v>
      </c>
      <c r="D11" s="179"/>
      <c r="E11" s="179"/>
      <c r="F11" s="179"/>
      <c r="G11" s="179"/>
      <c r="H11" s="179"/>
      <c r="I11" s="458"/>
      <c r="J11" s="461" t="s">
        <v>264</v>
      </c>
      <c r="K11" s="462"/>
      <c r="L11" s="462"/>
      <c r="M11" s="462"/>
      <c r="N11" s="462"/>
      <c r="O11" s="462"/>
      <c r="P11" s="462"/>
      <c r="Q11" s="462"/>
      <c r="R11" s="462"/>
      <c r="S11" s="462"/>
      <c r="T11" s="462"/>
      <c r="U11" s="462"/>
      <c r="V11" s="462"/>
      <c r="W11" s="462"/>
      <c r="X11" s="462"/>
      <c r="Y11" s="462"/>
      <c r="Z11" s="462"/>
      <c r="AA11" s="462"/>
      <c r="AB11" s="462"/>
      <c r="AC11" s="462"/>
      <c r="AD11" s="462"/>
      <c r="AE11" s="462"/>
      <c r="AF11" s="462"/>
      <c r="AG11" s="462"/>
      <c r="AH11" s="462"/>
      <c r="AI11" s="462"/>
      <c r="AJ11" s="462"/>
      <c r="AK11" s="462"/>
    </row>
    <row r="12" spans="1:40" x14ac:dyDescent="0.3">
      <c r="A12" s="178"/>
      <c r="B12" s="178"/>
      <c r="C12" s="459"/>
      <c r="D12" s="178"/>
      <c r="E12" s="178"/>
      <c r="F12" s="178"/>
      <c r="G12" s="178"/>
      <c r="H12" s="178"/>
      <c r="I12" s="460"/>
      <c r="J12" s="470" t="s">
        <v>265</v>
      </c>
      <c r="K12" s="470"/>
      <c r="L12" s="470"/>
      <c r="M12" s="470"/>
      <c r="N12" s="470"/>
      <c r="O12" s="470" t="s">
        <v>266</v>
      </c>
      <c r="P12" s="470"/>
      <c r="Q12" s="470"/>
      <c r="R12" s="470"/>
      <c r="S12" s="470"/>
      <c r="T12" s="470"/>
      <c r="U12" s="470"/>
      <c r="V12" s="451" t="s">
        <v>267</v>
      </c>
      <c r="W12" s="452"/>
      <c r="X12" s="452"/>
      <c r="Y12" s="452"/>
      <c r="Z12" s="452"/>
      <c r="AA12" s="452"/>
      <c r="AB12" s="452"/>
      <c r="AC12" s="80"/>
      <c r="AD12" s="470" t="s">
        <v>268</v>
      </c>
      <c r="AE12" s="470"/>
      <c r="AF12" s="470"/>
      <c r="AG12" s="470"/>
      <c r="AH12" s="470"/>
      <c r="AI12" s="470"/>
      <c r="AJ12" s="470"/>
      <c r="AK12" s="451"/>
    </row>
    <row r="13" spans="1:40" ht="17.25" thickBot="1" x14ac:dyDescent="0.35">
      <c r="A13" s="468" t="s">
        <v>159</v>
      </c>
      <c r="B13" s="468"/>
      <c r="C13" s="468"/>
      <c r="D13" s="468"/>
      <c r="E13" s="468"/>
      <c r="F13" s="468"/>
      <c r="G13" s="468"/>
      <c r="H13" s="468"/>
      <c r="I13" s="469"/>
      <c r="J13" s="463"/>
      <c r="K13" s="463"/>
      <c r="L13" s="463"/>
      <c r="M13" s="463"/>
      <c r="N13" s="463"/>
      <c r="O13" s="464"/>
      <c r="P13" s="464"/>
      <c r="Q13" s="464"/>
      <c r="R13" s="464"/>
      <c r="S13" s="464"/>
      <c r="T13" s="464"/>
      <c r="U13" s="465"/>
      <c r="V13" s="453">
        <f>SUM(V14:AB23)</f>
        <v>336688324</v>
      </c>
      <c r="W13" s="454"/>
      <c r="X13" s="454"/>
      <c r="Y13" s="454"/>
      <c r="Z13" s="454"/>
      <c r="AA13" s="454"/>
      <c r="AB13" s="454"/>
      <c r="AC13" s="471"/>
      <c r="AD13" s="468"/>
      <c r="AE13" s="468"/>
      <c r="AF13" s="468"/>
      <c r="AG13" s="468"/>
      <c r="AH13" s="468"/>
      <c r="AI13" s="468"/>
      <c r="AJ13" s="468"/>
      <c r="AK13" s="468"/>
    </row>
    <row r="14" spans="1:40" x14ac:dyDescent="0.3">
      <c r="A14" s="544">
        <v>1</v>
      </c>
      <c r="B14" s="545"/>
      <c r="C14" s="546" t="s">
        <v>315</v>
      </c>
      <c r="D14" s="546"/>
      <c r="E14" s="546"/>
      <c r="F14" s="546"/>
      <c r="G14" s="546"/>
      <c r="H14" s="546"/>
      <c r="I14" s="546"/>
      <c r="J14" s="547" t="str">
        <f>연구개발비신청서!C10</f>
        <v>윤여정</v>
      </c>
      <c r="K14" s="547"/>
      <c r="L14" s="547"/>
      <c r="M14" s="547"/>
      <c r="N14" s="547"/>
      <c r="O14" s="548">
        <f>연구개발비신청서!F10</f>
        <v>7801122123451</v>
      </c>
      <c r="P14" s="548"/>
      <c r="Q14" s="548"/>
      <c r="R14" s="548"/>
      <c r="S14" s="548"/>
      <c r="T14" s="548"/>
      <c r="U14" s="548"/>
      <c r="V14" s="455">
        <f>연구개발비신청서!AP10</f>
        <v>68818792</v>
      </c>
      <c r="W14" s="455"/>
      <c r="X14" s="455"/>
      <c r="Y14" s="455"/>
      <c r="Z14" s="455"/>
      <c r="AA14" s="455"/>
      <c r="AB14" s="455"/>
      <c r="AC14" s="481" t="s">
        <v>316</v>
      </c>
      <c r="AD14" s="481"/>
      <c r="AE14" s="481"/>
      <c r="AF14" s="481"/>
      <c r="AG14" s="481"/>
      <c r="AH14" s="481"/>
      <c r="AI14" s="481"/>
      <c r="AJ14" s="481"/>
      <c r="AK14" s="482"/>
      <c r="AM14">
        <f>IF(LEN(CLEAN(O14))=10,IF(AND(VALUE(MID(O14,4,1))&gt;=1,VALUE(MID(O14,4,1))&lt;=4),MOD(11-MOD(0*2+0*3+0*4+MID(O14,1,1)*5+MID(O14,2,1)*6+MID(O14,3,1)*7+MID(O14,4,1)*8+MID(O14,5,1)*9+MID(O14,6,1)*2+MID(O14,7,1)*3+MID(O14,8,1)*4+MID(O14,9,1)*5,11),10),IF(AND(VALUE(MID(O14,4,1))&gt;=5,VALUE(MID(O14,4,1))&lt;=8),MOD(11-MOD(0*2+0*3+0*4+MID(O14,1,1)*5+MID(O14,2,1)*6+MID(O14,3,1)*7+MID(O14,4,1)*8+MID(O14,5,1)*9+MID(O14,6,1)*2+MID(O14,7,1)*3+MID(O14,8,1)*4+MID(O14,9,1)*5,11),10),"오류")),IF(LEN(CLEAN(O14))=11,IF(AND(VALUE(MID(O14,5,1))&gt;=1,VALUE(MID(O14,5,1))&lt;=4),MOD(11-MOD(0*2+0*3+MID(O14,1,1)*4+MID(O14,2,1)*5+MID(O14,3,1)*6+MID(O14,4,1)*7+MID(O14,5,1)*8+MID(O14,6,1)*9+MID(O14,7,1)*2+MID(O14,8,1)*3+MID(O14,9,1)*4+MID(O14,10,1)*5,11),10),IF(AND(VALUE(MID(O14,5,1))&gt;=5,VALUE(MID(O14,5,1))&lt;=8),MOD(11-MOD(0*2+0*3+MID(O14,1,1)*4+MID(O14,2,1)*5+MID(O14,3,1)*6+MID(O14,4,1)*7+MID(O14,5,1)*8+MID(O14,6,1)*9+MID(O14,7,1)*2+MID(O14,8,1)*3+MID(O14,9,1)*4+MID(O14,10,1)*5,11),10),"오류")),IF(LEN(CLEAN(O14))=12,IF(AND(VALUE(MID(O14,6,1))&gt;=1,VALUE(MID(O14,6,1))&lt;=4),MOD(11-MOD(0*2+MID(O14,1,1)*3+MID(O14,2,1)*4+MID(O14,3,1)*5+MID(O14,4,1)*6+MID(O14,5,1)*7+MID(O14,6,1)*8+MID(O14,7,1)*9+MID(O14,8,1)*2+MID(O14,9,1)*3+MID(O14,10,1)*4+MID(O14,11,1)*5,11),10),IF(AND(VALUE(MID(O14,7,1))&gt;=5,VALUE(MID(O14,7,1))&lt;=8),MOD(11-MOD(0*2+MID(O14,1,1)*3+MID(O14,2,1)*4+MID(O14,3,1)*5+MID(O14,4,1)*6+MID(O14,5,1)*7+MID(O14,6,1)*8+MID(O14,7,1)*9+MID(O14,8,1)*2+MID(O14,9,1)*3+MID(O14,10,1)*4+MID(O14,11,1)*5,11),10),"오류")),IF(AND(VALUE(MID(O14,7,1))&gt;=1,VALUE(MID(O14,7,1))&lt;=4),MOD(11-MOD(MID(O14,1,1)*2+MID(O14,2,1)*3+MID(O14,3,1)*4+MID(O14,4,1)*5+MID(O14,5,1)*6+MID(O14,6,1)*7+MID(O14,7,1)*8+MID(O14,8,1)*9+MID(O14,9,1)*2+MID(O14,10,1)*3+MID(O14,11,1)*4+MID(O14,12,1)*5,11),10),IF(AND(VALUE(MID(O14,7,1))&gt;=5,VALUE(MID(O14,7,1))&lt;=8),IF(LEN(CLEAN(O14))=12,MOD(MOD(11-MOD(0*2+MID(O14,1,1)*3+MID(O14,2,1)*4+MID(O14,3,1)*5+MID(O14,4,1)*6+MID(O14,5,1)*7+MID(O14,6,1)*8+MID(O14,7,1)*9+MID(O14,8,1)*2+MID(O14,9,1)*3+MID(O14,10,1)*4+MID(O14,11,1)*5,11),10)+2,10),MOD(MOD(11-MOD(MID(O14,1,1)*2+MID(O14,2,1)*3+MID(O14,3,1)*4+MID(O14,4,1)*5+MID(O14,5,1)*6+MID(O14,6,1)*7+MID(O14,7,1)*8+MID(O14,8,1)*9+MID(O14,9,1)*2+MID(O14,10,1)*3+MID(O14,11,1)*4+MID(O14,12,1)*5,11),10)+2,10)))))))</f>
        <v>1</v>
      </c>
      <c r="AN14" t="str">
        <f>IF(INT(RIGHT(O14,1))=AM14,"OK","주민오류")</f>
        <v>OK</v>
      </c>
    </row>
    <row r="15" spans="1:40" x14ac:dyDescent="0.3">
      <c r="A15" s="489">
        <f t="shared" ref="A15:A23" si="0">A14+1</f>
        <v>2</v>
      </c>
      <c r="B15" s="490"/>
      <c r="C15" s="466" t="str">
        <f t="shared" ref="C15:C23" si="1">$C$14</f>
        <v>기업부설연구소</v>
      </c>
      <c r="D15" s="466"/>
      <c r="E15" s="466"/>
      <c r="F15" s="466"/>
      <c r="G15" s="466"/>
      <c r="H15" s="466"/>
      <c r="I15" s="466"/>
      <c r="J15" s="466" t="str">
        <f>연구개발비신청서!C11</f>
        <v>이서진</v>
      </c>
      <c r="K15" s="466"/>
      <c r="L15" s="466"/>
      <c r="M15" s="466"/>
      <c r="N15" s="466"/>
      <c r="O15" s="480">
        <f>연구개발비신청서!F11</f>
        <v>8502022123459</v>
      </c>
      <c r="P15" s="480"/>
      <c r="Q15" s="480"/>
      <c r="R15" s="480"/>
      <c r="S15" s="480"/>
      <c r="T15" s="480"/>
      <c r="U15" s="480"/>
      <c r="V15" s="456">
        <f>연구개발비신청서!AP11</f>
        <v>54625791</v>
      </c>
      <c r="W15" s="456"/>
      <c r="X15" s="456"/>
      <c r="Y15" s="456"/>
      <c r="Z15" s="456"/>
      <c r="AA15" s="456"/>
      <c r="AB15" s="456"/>
      <c r="AC15" s="478" t="s">
        <v>316</v>
      </c>
      <c r="AD15" s="478"/>
      <c r="AE15" s="478"/>
      <c r="AF15" s="478"/>
      <c r="AG15" s="478"/>
      <c r="AH15" s="478"/>
      <c r="AI15" s="478"/>
      <c r="AJ15" s="478"/>
      <c r="AK15" s="479"/>
      <c r="AM15">
        <f t="shared" ref="AM15:AM23" si="2">IF(LEN(CLEAN(O15))=10,IF(AND(VALUE(MID(O15,4,1))&gt;=1,VALUE(MID(O15,4,1))&lt;=4),MOD(11-MOD(0*2+0*3+0*4+MID(O15,1,1)*5+MID(O15,2,1)*6+MID(O15,3,1)*7+MID(O15,4,1)*8+MID(O15,5,1)*9+MID(O15,6,1)*2+MID(O15,7,1)*3+MID(O15,8,1)*4+MID(O15,9,1)*5,11),10),IF(AND(VALUE(MID(O15,4,1))&gt;=5,VALUE(MID(O15,4,1))&lt;=8),MOD(11-MOD(0*2+0*3+0*4+MID(O15,1,1)*5+MID(O15,2,1)*6+MID(O15,3,1)*7+MID(O15,4,1)*8+MID(O15,5,1)*9+MID(O15,6,1)*2+MID(O15,7,1)*3+MID(O15,8,1)*4+MID(O15,9,1)*5,11),10),"오류")),IF(LEN(CLEAN(O15))=11,IF(AND(VALUE(MID(O15,5,1))&gt;=1,VALUE(MID(O15,5,1))&lt;=4),MOD(11-MOD(0*2+0*3+MID(O15,1,1)*4+MID(O15,2,1)*5+MID(O15,3,1)*6+MID(O15,4,1)*7+MID(O15,5,1)*8+MID(O15,6,1)*9+MID(O15,7,1)*2+MID(O15,8,1)*3+MID(O15,9,1)*4+MID(O15,10,1)*5,11),10),IF(AND(VALUE(MID(O15,5,1))&gt;=5,VALUE(MID(O15,5,1))&lt;=8),MOD(11-MOD(0*2+0*3+MID(O15,1,1)*4+MID(O15,2,1)*5+MID(O15,3,1)*6+MID(O15,4,1)*7+MID(O15,5,1)*8+MID(O15,6,1)*9+MID(O15,7,1)*2+MID(O15,8,1)*3+MID(O15,9,1)*4+MID(O15,10,1)*5,11),10),"오류")),IF(LEN(CLEAN(O15))=12,IF(AND(VALUE(MID(O15,6,1))&gt;=1,VALUE(MID(O15,6,1))&lt;=4),MOD(11-MOD(0*2+MID(O15,1,1)*3+MID(O15,2,1)*4+MID(O15,3,1)*5+MID(O15,4,1)*6+MID(O15,5,1)*7+MID(O15,6,1)*8+MID(O15,7,1)*9+MID(O15,8,1)*2+MID(O15,9,1)*3+MID(O15,10,1)*4+MID(O15,11,1)*5,11),10),IF(AND(VALUE(MID(O15,7,1))&gt;=5,VALUE(MID(O15,7,1))&lt;=8),MOD(11-MOD(0*2+MID(O15,1,1)*3+MID(O15,2,1)*4+MID(O15,3,1)*5+MID(O15,4,1)*6+MID(O15,5,1)*7+MID(O15,6,1)*8+MID(O15,7,1)*9+MID(O15,8,1)*2+MID(O15,9,1)*3+MID(O15,10,1)*4+MID(O15,11,1)*5,11),10),"오류")),IF(AND(VALUE(MID(O15,7,1))&gt;=1,VALUE(MID(O15,7,1))&lt;=4),MOD(11-MOD(MID(O15,1,1)*2+MID(O15,2,1)*3+MID(O15,3,1)*4+MID(O15,4,1)*5+MID(O15,5,1)*6+MID(O15,6,1)*7+MID(O15,7,1)*8+MID(O15,8,1)*9+MID(O15,9,1)*2+MID(O15,10,1)*3+MID(O15,11,1)*4+MID(O15,12,1)*5,11),10),IF(AND(VALUE(MID(O15,7,1))&gt;=5,VALUE(MID(O15,7,1))&lt;=8),IF(LEN(CLEAN(O15))=12,MOD(MOD(11-MOD(0*2+MID(O15,1,1)*3+MID(O15,2,1)*4+MID(O15,3,1)*5+MID(O15,4,1)*6+MID(O15,5,1)*7+MID(O15,6,1)*8+MID(O15,7,1)*9+MID(O15,8,1)*2+MID(O15,9,1)*3+MID(O15,10,1)*4+MID(O15,11,1)*5,11),10)+2,10),MOD(MOD(11-MOD(MID(O15,1,1)*2+MID(O15,2,1)*3+MID(O15,3,1)*4+MID(O15,4,1)*5+MID(O15,5,1)*6+MID(O15,6,1)*7+MID(O15,7,1)*8+MID(O15,8,1)*9+MID(O15,9,1)*2+MID(O15,10,1)*3+MID(O15,11,1)*4+MID(O15,12,1)*5,11),10)+2,10)))))))</f>
        <v>9</v>
      </c>
      <c r="AN15" t="str">
        <f t="shared" ref="AN15:AN23" si="3">IF(INT(RIGHT(O15,1))=AM15,"OK","주민오류")</f>
        <v>OK</v>
      </c>
    </row>
    <row r="16" spans="1:40" x14ac:dyDescent="0.3">
      <c r="A16" s="489">
        <f t="shared" si="0"/>
        <v>3</v>
      </c>
      <c r="B16" s="490"/>
      <c r="C16" s="466" t="str">
        <f t="shared" si="1"/>
        <v>기업부설연구소</v>
      </c>
      <c r="D16" s="466"/>
      <c r="E16" s="466"/>
      <c r="F16" s="466"/>
      <c r="G16" s="466"/>
      <c r="H16" s="466"/>
      <c r="I16" s="466"/>
      <c r="J16" s="466" t="str">
        <f>연구개발비신청서!C12</f>
        <v>정유미</v>
      </c>
      <c r="K16" s="466"/>
      <c r="L16" s="466"/>
      <c r="M16" s="466"/>
      <c r="N16" s="466"/>
      <c r="O16" s="480">
        <f>연구개발비신청서!F12</f>
        <v>8710202123451</v>
      </c>
      <c r="P16" s="480"/>
      <c r="Q16" s="480"/>
      <c r="R16" s="480"/>
      <c r="S16" s="480"/>
      <c r="T16" s="480"/>
      <c r="U16" s="480"/>
      <c r="V16" s="456">
        <f>연구개발비신청서!AP12</f>
        <v>58856970</v>
      </c>
      <c r="W16" s="456"/>
      <c r="X16" s="456"/>
      <c r="Y16" s="456"/>
      <c r="Z16" s="456"/>
      <c r="AA16" s="456"/>
      <c r="AB16" s="456"/>
      <c r="AC16" s="478" t="s">
        <v>316</v>
      </c>
      <c r="AD16" s="478"/>
      <c r="AE16" s="478"/>
      <c r="AF16" s="478"/>
      <c r="AG16" s="478"/>
      <c r="AH16" s="478"/>
      <c r="AI16" s="478"/>
      <c r="AJ16" s="478"/>
      <c r="AK16" s="479"/>
      <c r="AM16">
        <f t="shared" si="2"/>
        <v>1</v>
      </c>
      <c r="AN16" t="str">
        <f t="shared" si="3"/>
        <v>OK</v>
      </c>
    </row>
    <row r="17" spans="1:40" x14ac:dyDescent="0.3">
      <c r="A17" s="489">
        <f t="shared" si="0"/>
        <v>4</v>
      </c>
      <c r="B17" s="490"/>
      <c r="C17" s="466" t="str">
        <f t="shared" si="1"/>
        <v>기업부설연구소</v>
      </c>
      <c r="D17" s="466"/>
      <c r="E17" s="466"/>
      <c r="F17" s="466"/>
      <c r="G17" s="466"/>
      <c r="H17" s="466"/>
      <c r="I17" s="466"/>
      <c r="J17" s="466" t="str">
        <f>연구개발비신청서!C13</f>
        <v>박서진</v>
      </c>
      <c r="K17" s="466"/>
      <c r="L17" s="466"/>
      <c r="M17" s="466"/>
      <c r="N17" s="466"/>
      <c r="O17" s="480">
        <f>연구개발비신청서!F13</f>
        <v>8812242123453</v>
      </c>
      <c r="P17" s="480"/>
      <c r="Q17" s="480"/>
      <c r="R17" s="480"/>
      <c r="S17" s="480"/>
      <c r="T17" s="480"/>
      <c r="U17" s="480"/>
      <c r="V17" s="456">
        <f>연구개발비신청서!AP13</f>
        <v>47875937</v>
      </c>
      <c r="W17" s="456"/>
      <c r="X17" s="456"/>
      <c r="Y17" s="456"/>
      <c r="Z17" s="456"/>
      <c r="AA17" s="456"/>
      <c r="AB17" s="456"/>
      <c r="AC17" s="478" t="s">
        <v>316</v>
      </c>
      <c r="AD17" s="478"/>
      <c r="AE17" s="478"/>
      <c r="AF17" s="478"/>
      <c r="AG17" s="478"/>
      <c r="AH17" s="478"/>
      <c r="AI17" s="478"/>
      <c r="AJ17" s="478"/>
      <c r="AK17" s="479"/>
      <c r="AM17">
        <f t="shared" si="2"/>
        <v>3</v>
      </c>
      <c r="AN17" t="str">
        <f t="shared" si="3"/>
        <v>OK</v>
      </c>
    </row>
    <row r="18" spans="1:40" x14ac:dyDescent="0.3">
      <c r="A18" s="489">
        <f t="shared" si="0"/>
        <v>5</v>
      </c>
      <c r="B18" s="490"/>
      <c r="C18" s="466" t="str">
        <f t="shared" si="1"/>
        <v>기업부설연구소</v>
      </c>
      <c r="D18" s="466"/>
      <c r="E18" s="466"/>
      <c r="F18" s="466"/>
      <c r="G18" s="466"/>
      <c r="H18" s="466"/>
      <c r="I18" s="466"/>
      <c r="J18" s="466" t="str">
        <f>연구개발비신청서!C14</f>
        <v>최우식</v>
      </c>
      <c r="K18" s="466"/>
      <c r="L18" s="466"/>
      <c r="M18" s="466"/>
      <c r="N18" s="466"/>
      <c r="O18" s="480">
        <f>연구개발비신청서!F14</f>
        <v>8411172123455</v>
      </c>
      <c r="P18" s="480"/>
      <c r="Q18" s="480"/>
      <c r="R18" s="480"/>
      <c r="S18" s="480"/>
      <c r="T18" s="480"/>
      <c r="U18" s="480"/>
      <c r="V18" s="456">
        <f>연구개발비신청서!AP14</f>
        <v>36827505</v>
      </c>
      <c r="W18" s="456"/>
      <c r="X18" s="456"/>
      <c r="Y18" s="456"/>
      <c r="Z18" s="456"/>
      <c r="AA18" s="456"/>
      <c r="AB18" s="456"/>
      <c r="AC18" s="478" t="s">
        <v>316</v>
      </c>
      <c r="AD18" s="478"/>
      <c r="AE18" s="478"/>
      <c r="AF18" s="478"/>
      <c r="AG18" s="478"/>
      <c r="AH18" s="478"/>
      <c r="AI18" s="478"/>
      <c r="AJ18" s="478"/>
      <c r="AK18" s="479"/>
      <c r="AM18">
        <f t="shared" si="2"/>
        <v>5</v>
      </c>
      <c r="AN18" t="str">
        <f t="shared" si="3"/>
        <v>OK</v>
      </c>
    </row>
    <row r="19" spans="1:40" x14ac:dyDescent="0.3">
      <c r="A19" s="489">
        <f t="shared" si="0"/>
        <v>6</v>
      </c>
      <c r="B19" s="490"/>
      <c r="C19" s="466" t="str">
        <f t="shared" si="1"/>
        <v>기업부설연구소</v>
      </c>
      <c r="D19" s="466"/>
      <c r="E19" s="466"/>
      <c r="F19" s="466"/>
      <c r="G19" s="466"/>
      <c r="H19" s="466"/>
      <c r="I19" s="466"/>
      <c r="J19" s="466" t="str">
        <f>연구개발비신청서!C15</f>
        <v>손예진</v>
      </c>
      <c r="K19" s="466"/>
      <c r="L19" s="466"/>
      <c r="M19" s="466"/>
      <c r="N19" s="466"/>
      <c r="O19" s="480">
        <f>연구개발비신청서!F15</f>
        <v>8602282123457</v>
      </c>
      <c r="P19" s="480"/>
      <c r="Q19" s="480"/>
      <c r="R19" s="480"/>
      <c r="S19" s="480"/>
      <c r="T19" s="480"/>
      <c r="U19" s="480"/>
      <c r="V19" s="456">
        <f>연구개발비신청서!AP15</f>
        <v>35255542</v>
      </c>
      <c r="W19" s="456"/>
      <c r="X19" s="456"/>
      <c r="Y19" s="456"/>
      <c r="Z19" s="456"/>
      <c r="AA19" s="456"/>
      <c r="AB19" s="456"/>
      <c r="AC19" s="478" t="s">
        <v>316</v>
      </c>
      <c r="AD19" s="478"/>
      <c r="AE19" s="478"/>
      <c r="AF19" s="478"/>
      <c r="AG19" s="478"/>
      <c r="AH19" s="478"/>
      <c r="AI19" s="478"/>
      <c r="AJ19" s="478"/>
      <c r="AK19" s="479"/>
      <c r="AM19">
        <f t="shared" si="2"/>
        <v>7</v>
      </c>
      <c r="AN19" t="str">
        <f t="shared" si="3"/>
        <v>OK</v>
      </c>
    </row>
    <row r="20" spans="1:40" x14ac:dyDescent="0.3">
      <c r="A20" s="489">
        <f t="shared" si="0"/>
        <v>7</v>
      </c>
      <c r="B20" s="490"/>
      <c r="C20" s="466" t="str">
        <f t="shared" si="1"/>
        <v>기업부설연구소</v>
      </c>
      <c r="D20" s="466"/>
      <c r="E20" s="466"/>
      <c r="F20" s="466"/>
      <c r="G20" s="466"/>
      <c r="H20" s="466"/>
      <c r="I20" s="466"/>
      <c r="J20" s="466" t="str">
        <f>연구개발비신청서!C16</f>
        <v>현빈</v>
      </c>
      <c r="K20" s="466"/>
      <c r="L20" s="466"/>
      <c r="M20" s="466"/>
      <c r="N20" s="466"/>
      <c r="O20" s="480">
        <f>연구개발비신청서!F16</f>
        <v>8804092123457</v>
      </c>
      <c r="P20" s="480"/>
      <c r="Q20" s="480"/>
      <c r="R20" s="480"/>
      <c r="S20" s="480"/>
      <c r="T20" s="480"/>
      <c r="U20" s="480"/>
      <c r="V20" s="456">
        <f>연구개발비신청서!AP16</f>
        <v>34427787</v>
      </c>
      <c r="W20" s="456"/>
      <c r="X20" s="456"/>
      <c r="Y20" s="456"/>
      <c r="Z20" s="456"/>
      <c r="AA20" s="456"/>
      <c r="AB20" s="456"/>
      <c r="AC20" s="478" t="s">
        <v>316</v>
      </c>
      <c r="AD20" s="478"/>
      <c r="AE20" s="478"/>
      <c r="AF20" s="478"/>
      <c r="AG20" s="478"/>
      <c r="AH20" s="478"/>
      <c r="AI20" s="478"/>
      <c r="AJ20" s="478"/>
      <c r="AK20" s="479"/>
      <c r="AM20">
        <f t="shared" si="2"/>
        <v>7</v>
      </c>
      <c r="AN20" t="str">
        <f t="shared" si="3"/>
        <v>OK</v>
      </c>
    </row>
    <row r="21" spans="1:40" x14ac:dyDescent="0.3">
      <c r="A21" s="489">
        <f t="shared" si="0"/>
        <v>8</v>
      </c>
      <c r="B21" s="490"/>
      <c r="C21" s="466" t="str">
        <f t="shared" si="1"/>
        <v>기업부설연구소</v>
      </c>
      <c r="D21" s="466"/>
      <c r="E21" s="466"/>
      <c r="F21" s="466"/>
      <c r="G21" s="466"/>
      <c r="H21" s="466"/>
      <c r="I21" s="466"/>
      <c r="J21" s="466">
        <f>연구개발비신청서!C17</f>
        <v>0</v>
      </c>
      <c r="K21" s="466"/>
      <c r="L21" s="466"/>
      <c r="M21" s="466"/>
      <c r="N21" s="466"/>
      <c r="O21" s="480">
        <f>연구개발비신청서!F17</f>
        <v>0</v>
      </c>
      <c r="P21" s="480"/>
      <c r="Q21" s="480"/>
      <c r="R21" s="480"/>
      <c r="S21" s="480"/>
      <c r="T21" s="480"/>
      <c r="U21" s="480"/>
      <c r="V21" s="456">
        <f>연구개발비신청서!AP17</f>
        <v>0</v>
      </c>
      <c r="W21" s="456"/>
      <c r="X21" s="456"/>
      <c r="Y21" s="456"/>
      <c r="Z21" s="456"/>
      <c r="AA21" s="456"/>
      <c r="AB21" s="456"/>
      <c r="AC21" s="478" t="s">
        <v>316</v>
      </c>
      <c r="AD21" s="478"/>
      <c r="AE21" s="478"/>
      <c r="AF21" s="478"/>
      <c r="AG21" s="478"/>
      <c r="AH21" s="478"/>
      <c r="AI21" s="478"/>
      <c r="AJ21" s="478"/>
      <c r="AK21" s="479"/>
      <c r="AM21" t="e">
        <f t="shared" si="2"/>
        <v>#VALUE!</v>
      </c>
      <c r="AN21" t="e">
        <f t="shared" si="3"/>
        <v>#VALUE!</v>
      </c>
    </row>
    <row r="22" spans="1:40" x14ac:dyDescent="0.3">
      <c r="A22" s="489">
        <f t="shared" si="0"/>
        <v>9</v>
      </c>
      <c r="B22" s="490"/>
      <c r="C22" s="466" t="str">
        <f t="shared" si="1"/>
        <v>기업부설연구소</v>
      </c>
      <c r="D22" s="466"/>
      <c r="E22" s="466"/>
      <c r="F22" s="466"/>
      <c r="G22" s="466"/>
      <c r="H22" s="466"/>
      <c r="I22" s="466"/>
      <c r="J22" s="466">
        <f>연구개발비신청서!C18</f>
        <v>0</v>
      </c>
      <c r="K22" s="466"/>
      <c r="L22" s="466"/>
      <c r="M22" s="466"/>
      <c r="N22" s="466"/>
      <c r="O22" s="480">
        <f>연구개발비신청서!F18</f>
        <v>0</v>
      </c>
      <c r="P22" s="480"/>
      <c r="Q22" s="480"/>
      <c r="R22" s="480"/>
      <c r="S22" s="480"/>
      <c r="T22" s="480"/>
      <c r="U22" s="480"/>
      <c r="V22" s="456">
        <f>연구개발비신청서!AP18</f>
        <v>0</v>
      </c>
      <c r="W22" s="456"/>
      <c r="X22" s="456"/>
      <c r="Y22" s="456"/>
      <c r="Z22" s="456"/>
      <c r="AA22" s="456"/>
      <c r="AB22" s="456"/>
      <c r="AC22" s="478" t="s">
        <v>317</v>
      </c>
      <c r="AD22" s="478"/>
      <c r="AE22" s="478"/>
      <c r="AF22" s="478"/>
      <c r="AG22" s="478"/>
      <c r="AH22" s="478"/>
      <c r="AI22" s="478"/>
      <c r="AJ22" s="478"/>
      <c r="AK22" s="479"/>
      <c r="AM22" t="e">
        <f t="shared" si="2"/>
        <v>#VALUE!</v>
      </c>
      <c r="AN22" t="e">
        <f t="shared" si="3"/>
        <v>#VALUE!</v>
      </c>
    </row>
    <row r="23" spans="1:40" ht="17.25" thickBot="1" x14ac:dyDescent="0.35">
      <c r="A23" s="554">
        <f t="shared" si="0"/>
        <v>10</v>
      </c>
      <c r="B23" s="555"/>
      <c r="C23" s="492" t="str">
        <f t="shared" si="1"/>
        <v>기업부설연구소</v>
      </c>
      <c r="D23" s="492"/>
      <c r="E23" s="492"/>
      <c r="F23" s="492"/>
      <c r="G23" s="492"/>
      <c r="H23" s="492"/>
      <c r="I23" s="492"/>
      <c r="J23" s="492">
        <f>연구개발비신청서!C19</f>
        <v>0</v>
      </c>
      <c r="K23" s="492"/>
      <c r="L23" s="492"/>
      <c r="M23" s="492"/>
      <c r="N23" s="492"/>
      <c r="O23" s="493">
        <f>연구개발비신청서!F19</f>
        <v>0</v>
      </c>
      <c r="P23" s="493"/>
      <c r="Q23" s="493"/>
      <c r="R23" s="493"/>
      <c r="S23" s="493"/>
      <c r="T23" s="493"/>
      <c r="U23" s="493"/>
      <c r="V23" s="491">
        <f>연구개발비신청서!AP19</f>
        <v>0</v>
      </c>
      <c r="W23" s="491"/>
      <c r="X23" s="491"/>
      <c r="Y23" s="491"/>
      <c r="Z23" s="491"/>
      <c r="AA23" s="491"/>
      <c r="AB23" s="491"/>
      <c r="AC23" s="552" t="s">
        <v>318</v>
      </c>
      <c r="AD23" s="552"/>
      <c r="AE23" s="552"/>
      <c r="AF23" s="552"/>
      <c r="AG23" s="552"/>
      <c r="AH23" s="552"/>
      <c r="AI23" s="552"/>
      <c r="AJ23" s="552"/>
      <c r="AK23" s="553"/>
      <c r="AM23" t="e">
        <f t="shared" si="2"/>
        <v>#VALUE!</v>
      </c>
      <c r="AN23" t="e">
        <f t="shared" si="3"/>
        <v>#VALUE!</v>
      </c>
    </row>
    <row r="25" spans="1:40" x14ac:dyDescent="0.3">
      <c r="A25" s="74" t="s">
        <v>263</v>
      </c>
      <c r="AK25" s="71" t="s">
        <v>269</v>
      </c>
    </row>
    <row r="26" spans="1:40" ht="18.75" customHeight="1" x14ac:dyDescent="0.3">
      <c r="A26" s="179" t="s">
        <v>170</v>
      </c>
      <c r="B26" s="458"/>
      <c r="C26" s="457" t="s">
        <v>172</v>
      </c>
      <c r="D26" s="179"/>
      <c r="E26" s="179"/>
      <c r="F26" s="179"/>
      <c r="G26" s="179"/>
      <c r="H26" s="458"/>
      <c r="I26" s="461" t="s">
        <v>270</v>
      </c>
      <c r="J26" s="462"/>
      <c r="K26" s="462"/>
      <c r="L26" s="462"/>
      <c r="M26" s="462"/>
      <c r="N26" s="462"/>
      <c r="O26" s="462"/>
      <c r="P26" s="462"/>
      <c r="Q26" s="462"/>
      <c r="R26" s="462"/>
      <c r="S26" s="462"/>
      <c r="T26" s="462"/>
      <c r="U26" s="462"/>
      <c r="V26" s="462"/>
      <c r="W26" s="462"/>
      <c r="X26" s="462"/>
      <c r="Y26" s="462"/>
      <c r="Z26" s="462"/>
      <c r="AA26" s="462"/>
      <c r="AB26" s="462"/>
      <c r="AC26" s="462"/>
      <c r="AD26" s="462"/>
      <c r="AE26" s="462"/>
      <c r="AF26" s="462"/>
      <c r="AG26" s="462"/>
      <c r="AH26" s="462"/>
      <c r="AI26" s="462"/>
      <c r="AJ26" s="462"/>
      <c r="AK26" s="462"/>
    </row>
    <row r="27" spans="1:40" ht="37.5" customHeight="1" thickBot="1" x14ac:dyDescent="0.35">
      <c r="A27" s="178"/>
      <c r="B27" s="460"/>
      <c r="C27" s="459"/>
      <c r="D27" s="178"/>
      <c r="E27" s="178"/>
      <c r="F27" s="178"/>
      <c r="G27" s="178"/>
      <c r="H27" s="460"/>
      <c r="I27" s="388" t="s">
        <v>272</v>
      </c>
      <c r="J27" s="388"/>
      <c r="K27" s="388"/>
      <c r="L27" s="388"/>
      <c r="M27" s="388"/>
      <c r="N27" s="494" t="s">
        <v>271</v>
      </c>
      <c r="O27" s="287"/>
      <c r="P27" s="287"/>
      <c r="Q27" s="287"/>
      <c r="R27" s="287"/>
      <c r="S27" s="287"/>
      <c r="T27" s="494" t="s">
        <v>273</v>
      </c>
      <c r="U27" s="287"/>
      <c r="V27" s="287"/>
      <c r="W27" s="287"/>
      <c r="X27" s="287"/>
      <c r="Y27" s="287"/>
      <c r="Z27" s="494" t="s">
        <v>274</v>
      </c>
      <c r="AA27" s="287"/>
      <c r="AB27" s="287"/>
      <c r="AC27" s="287"/>
      <c r="AD27" s="287"/>
      <c r="AE27" s="287"/>
      <c r="AF27" s="494" t="s">
        <v>275</v>
      </c>
      <c r="AG27" s="287"/>
      <c r="AH27" s="287"/>
      <c r="AI27" s="287"/>
      <c r="AJ27" s="287"/>
      <c r="AK27" s="307"/>
    </row>
    <row r="28" spans="1:40" ht="18" thickTop="1" thickBot="1" x14ac:dyDescent="0.35">
      <c r="A28" s="549" t="s">
        <v>257</v>
      </c>
      <c r="B28" s="549"/>
      <c r="C28" s="549"/>
      <c r="D28" s="549"/>
      <c r="E28" s="549"/>
      <c r="F28" s="549"/>
      <c r="G28" s="549"/>
      <c r="H28" s="550"/>
      <c r="I28" s="515">
        <f t="shared" ref="I28:I33" si="4">SUM(N28:AK28)</f>
        <v>0</v>
      </c>
      <c r="J28" s="515"/>
      <c r="K28" s="515"/>
      <c r="L28" s="515"/>
      <c r="M28" s="516"/>
      <c r="N28" s="517"/>
      <c r="O28" s="518"/>
      <c r="P28" s="518"/>
      <c r="Q28" s="518"/>
      <c r="R28" s="518"/>
      <c r="S28" s="518"/>
      <c r="T28" s="506"/>
      <c r="U28" s="506"/>
      <c r="V28" s="506"/>
      <c r="W28" s="506"/>
      <c r="X28" s="506"/>
      <c r="Y28" s="506"/>
      <c r="Z28" s="506"/>
      <c r="AA28" s="506"/>
      <c r="AB28" s="506"/>
      <c r="AC28" s="506"/>
      <c r="AD28" s="506"/>
      <c r="AE28" s="506"/>
      <c r="AF28" s="506"/>
      <c r="AG28" s="506"/>
      <c r="AH28" s="506"/>
      <c r="AI28" s="506"/>
      <c r="AJ28" s="506"/>
      <c r="AK28" s="507"/>
    </row>
    <row r="29" spans="1:40" ht="17.25" thickTop="1" x14ac:dyDescent="0.3">
      <c r="A29" s="513"/>
      <c r="B29" s="514"/>
      <c r="C29" s="514"/>
      <c r="D29" s="514"/>
      <c r="E29" s="514"/>
      <c r="F29" s="514"/>
      <c r="G29" s="514"/>
      <c r="H29" s="514"/>
      <c r="I29" s="520">
        <f t="shared" si="4"/>
        <v>0</v>
      </c>
      <c r="J29" s="520"/>
      <c r="K29" s="520"/>
      <c r="L29" s="520"/>
      <c r="M29" s="520"/>
      <c r="N29" s="508"/>
      <c r="O29" s="508"/>
      <c r="P29" s="508"/>
      <c r="Q29" s="508"/>
      <c r="R29" s="508"/>
      <c r="S29" s="508"/>
      <c r="T29" s="508"/>
      <c r="U29" s="508"/>
      <c r="V29" s="508"/>
      <c r="W29" s="508"/>
      <c r="X29" s="508"/>
      <c r="Y29" s="508"/>
      <c r="Z29" s="508"/>
      <c r="AA29" s="508"/>
      <c r="AB29" s="508"/>
      <c r="AC29" s="508"/>
      <c r="AD29" s="508"/>
      <c r="AE29" s="508"/>
      <c r="AF29" s="508"/>
      <c r="AG29" s="508"/>
      <c r="AH29" s="508"/>
      <c r="AI29" s="508"/>
      <c r="AJ29" s="508"/>
      <c r="AK29" s="509"/>
    </row>
    <row r="30" spans="1:40" x14ac:dyDescent="0.3">
      <c r="A30" s="519"/>
      <c r="B30" s="490"/>
      <c r="C30" s="490"/>
      <c r="D30" s="490"/>
      <c r="E30" s="490"/>
      <c r="F30" s="490"/>
      <c r="G30" s="490"/>
      <c r="H30" s="490"/>
      <c r="I30" s="512">
        <f t="shared" si="4"/>
        <v>0</v>
      </c>
      <c r="J30" s="512"/>
      <c r="K30" s="512"/>
      <c r="L30" s="512"/>
      <c r="M30" s="512"/>
      <c r="N30" s="521"/>
      <c r="O30" s="521"/>
      <c r="P30" s="521"/>
      <c r="Q30" s="521"/>
      <c r="R30" s="521"/>
      <c r="S30" s="521"/>
      <c r="T30" s="521"/>
      <c r="U30" s="521"/>
      <c r="V30" s="521"/>
      <c r="W30" s="521"/>
      <c r="X30" s="521"/>
      <c r="Y30" s="521"/>
      <c r="Z30" s="521"/>
      <c r="AA30" s="521"/>
      <c r="AB30" s="521"/>
      <c r="AC30" s="521"/>
      <c r="AD30" s="521"/>
      <c r="AE30" s="521"/>
      <c r="AF30" s="521"/>
      <c r="AG30" s="521"/>
      <c r="AH30" s="521"/>
      <c r="AI30" s="521"/>
      <c r="AJ30" s="521"/>
      <c r="AK30" s="522"/>
    </row>
    <row r="31" spans="1:40" x14ac:dyDescent="0.3">
      <c r="A31" s="519"/>
      <c r="B31" s="490"/>
      <c r="C31" s="490"/>
      <c r="D31" s="490"/>
      <c r="E31" s="490"/>
      <c r="F31" s="490"/>
      <c r="G31" s="490"/>
      <c r="H31" s="490"/>
      <c r="I31" s="512">
        <f t="shared" si="4"/>
        <v>0</v>
      </c>
      <c r="J31" s="512"/>
      <c r="K31" s="512"/>
      <c r="L31" s="512"/>
      <c r="M31" s="512"/>
      <c r="N31" s="521"/>
      <c r="O31" s="521"/>
      <c r="P31" s="521"/>
      <c r="Q31" s="521"/>
      <c r="R31" s="521"/>
      <c r="S31" s="521"/>
      <c r="T31" s="521"/>
      <c r="U31" s="521"/>
      <c r="V31" s="521"/>
      <c r="W31" s="521"/>
      <c r="X31" s="521"/>
      <c r="Y31" s="521"/>
      <c r="Z31" s="521"/>
      <c r="AA31" s="521"/>
      <c r="AB31" s="521"/>
      <c r="AC31" s="521"/>
      <c r="AD31" s="521"/>
      <c r="AE31" s="521"/>
      <c r="AF31" s="521"/>
      <c r="AG31" s="521"/>
      <c r="AH31" s="521"/>
      <c r="AI31" s="521"/>
      <c r="AJ31" s="521"/>
      <c r="AK31" s="522"/>
    </row>
    <row r="32" spans="1:40" x14ac:dyDescent="0.3">
      <c r="A32" s="519"/>
      <c r="B32" s="490"/>
      <c r="C32" s="490"/>
      <c r="D32" s="490"/>
      <c r="E32" s="490"/>
      <c r="F32" s="490"/>
      <c r="G32" s="490"/>
      <c r="H32" s="490"/>
      <c r="I32" s="512">
        <f t="shared" si="4"/>
        <v>0</v>
      </c>
      <c r="J32" s="512"/>
      <c r="K32" s="512"/>
      <c r="L32" s="512"/>
      <c r="M32" s="512"/>
      <c r="N32" s="521"/>
      <c r="O32" s="521"/>
      <c r="P32" s="521"/>
      <c r="Q32" s="521"/>
      <c r="R32" s="521"/>
      <c r="S32" s="521"/>
      <c r="T32" s="521"/>
      <c r="U32" s="521"/>
      <c r="V32" s="521"/>
      <c r="W32" s="521"/>
      <c r="X32" s="521"/>
      <c r="Y32" s="521"/>
      <c r="Z32" s="521"/>
      <c r="AA32" s="521"/>
      <c r="AB32" s="521"/>
      <c r="AC32" s="521"/>
      <c r="AD32" s="521"/>
      <c r="AE32" s="521"/>
      <c r="AF32" s="521"/>
      <c r="AG32" s="521"/>
      <c r="AH32" s="521"/>
      <c r="AI32" s="521"/>
      <c r="AJ32" s="521"/>
      <c r="AK32" s="522"/>
    </row>
    <row r="33" spans="1:37" x14ac:dyDescent="0.3">
      <c r="A33" s="510"/>
      <c r="B33" s="511"/>
      <c r="C33" s="511"/>
      <c r="D33" s="511"/>
      <c r="E33" s="511"/>
      <c r="F33" s="511"/>
      <c r="G33" s="511"/>
      <c r="H33" s="511"/>
      <c r="I33" s="551">
        <f t="shared" si="4"/>
        <v>0</v>
      </c>
      <c r="J33" s="551"/>
      <c r="K33" s="551"/>
      <c r="L33" s="551"/>
      <c r="M33" s="551"/>
      <c r="N33" s="523"/>
      <c r="O33" s="523"/>
      <c r="P33" s="523"/>
      <c r="Q33" s="523"/>
      <c r="R33" s="523"/>
      <c r="S33" s="523"/>
      <c r="T33" s="523"/>
      <c r="U33" s="523"/>
      <c r="V33" s="523"/>
      <c r="W33" s="523"/>
      <c r="X33" s="523"/>
      <c r="Y33" s="523"/>
      <c r="Z33" s="523"/>
      <c r="AA33" s="523"/>
      <c r="AB33" s="523"/>
      <c r="AC33" s="523"/>
      <c r="AD33" s="523"/>
      <c r="AE33" s="523"/>
      <c r="AF33" s="523"/>
      <c r="AG33" s="523"/>
      <c r="AH33" s="523"/>
      <c r="AI33" s="523"/>
      <c r="AJ33" s="523"/>
      <c r="AK33" s="524"/>
    </row>
    <row r="35" spans="1:37" x14ac:dyDescent="0.3">
      <c r="A35" s="74" t="s">
        <v>276</v>
      </c>
    </row>
    <row r="36" spans="1:37" s="52" customFormat="1" ht="18.75" customHeight="1" x14ac:dyDescent="0.3">
      <c r="A36" s="179" t="s">
        <v>279</v>
      </c>
      <c r="B36" s="458"/>
      <c r="C36" s="457" t="s">
        <v>280</v>
      </c>
      <c r="D36" s="179"/>
      <c r="E36" s="179"/>
      <c r="F36" s="179"/>
      <c r="G36" s="179"/>
      <c r="H36" s="179"/>
      <c r="I36" s="458"/>
      <c r="J36" s="500" t="s">
        <v>278</v>
      </c>
      <c r="K36" s="501"/>
      <c r="L36" s="501"/>
      <c r="M36" s="501"/>
      <c r="N36" s="501"/>
      <c r="O36" s="501"/>
      <c r="P36" s="501"/>
      <c r="Q36" s="501"/>
      <c r="R36" s="501"/>
      <c r="S36" s="501"/>
      <c r="T36" s="501"/>
      <c r="U36" s="501"/>
      <c r="V36" s="501"/>
      <c r="W36" s="501"/>
      <c r="X36" s="501"/>
      <c r="Y36" s="501"/>
      <c r="Z36" s="501"/>
      <c r="AA36" s="502"/>
      <c r="AB36" s="434" t="s">
        <v>173</v>
      </c>
      <c r="AC36" s="364"/>
      <c r="AD36" s="364"/>
      <c r="AE36" s="364"/>
      <c r="AF36" s="364"/>
      <c r="AG36" s="373"/>
      <c r="AH36" s="437" t="s">
        <v>174</v>
      </c>
      <c r="AI36" s="438"/>
      <c r="AJ36" s="438"/>
      <c r="AK36" s="438"/>
    </row>
    <row r="37" spans="1:37" s="52" customFormat="1" ht="39" customHeight="1" x14ac:dyDescent="0.3">
      <c r="A37" s="178"/>
      <c r="B37" s="460"/>
      <c r="C37" s="459"/>
      <c r="D37" s="178"/>
      <c r="E37" s="178"/>
      <c r="F37" s="178"/>
      <c r="G37" s="178"/>
      <c r="H37" s="178"/>
      <c r="I37" s="460"/>
      <c r="J37" s="497" t="s">
        <v>281</v>
      </c>
      <c r="K37" s="498"/>
      <c r="L37" s="498"/>
      <c r="M37" s="498"/>
      <c r="N37" s="498"/>
      <c r="O37" s="497" t="s">
        <v>282</v>
      </c>
      <c r="P37" s="498"/>
      <c r="Q37" s="498"/>
      <c r="R37" s="498"/>
      <c r="S37" s="498"/>
      <c r="T37" s="498" t="s">
        <v>283</v>
      </c>
      <c r="U37" s="498"/>
      <c r="V37" s="498"/>
      <c r="W37" s="498"/>
      <c r="X37" s="499" t="s">
        <v>284</v>
      </c>
      <c r="Y37" s="498"/>
      <c r="Z37" s="498"/>
      <c r="AA37" s="498"/>
      <c r="AB37" s="435"/>
      <c r="AC37" s="372"/>
      <c r="AD37" s="372"/>
      <c r="AE37" s="372"/>
      <c r="AF37" s="372"/>
      <c r="AG37" s="436"/>
      <c r="AH37" s="439"/>
      <c r="AI37" s="440"/>
      <c r="AJ37" s="440"/>
      <c r="AK37" s="440"/>
    </row>
    <row r="38" spans="1:37" x14ac:dyDescent="0.3">
      <c r="A38" s="495" t="s">
        <v>234</v>
      </c>
      <c r="B38" s="495"/>
      <c r="C38" s="495"/>
      <c r="D38" s="495"/>
      <c r="E38" s="495"/>
      <c r="F38" s="495"/>
      <c r="G38" s="495"/>
      <c r="H38" s="495"/>
      <c r="I38" s="496"/>
      <c r="J38" s="529"/>
      <c r="K38" s="529"/>
      <c r="L38" s="529"/>
      <c r="M38" s="529"/>
      <c r="N38" s="529"/>
      <c r="O38" s="529"/>
      <c r="P38" s="529"/>
      <c r="Q38" s="529"/>
      <c r="R38" s="529"/>
      <c r="S38" s="529"/>
      <c r="T38" s="503"/>
      <c r="U38" s="504"/>
      <c r="V38" s="504"/>
      <c r="W38" s="505"/>
      <c r="X38" s="504"/>
      <c r="Y38" s="504"/>
      <c r="Z38" s="504"/>
      <c r="AA38" s="504"/>
      <c r="AB38" s="525"/>
      <c r="AC38" s="526"/>
      <c r="AD38" s="526"/>
      <c r="AE38" s="526"/>
      <c r="AF38" s="526"/>
      <c r="AG38" s="527"/>
      <c r="AH38" s="528"/>
      <c r="AI38" s="529"/>
      <c r="AJ38" s="529"/>
      <c r="AK38" s="530"/>
    </row>
    <row r="39" spans="1:37" x14ac:dyDescent="0.3">
      <c r="A39" s="519"/>
      <c r="B39" s="490"/>
      <c r="C39" s="490"/>
      <c r="D39" s="490"/>
      <c r="E39" s="490"/>
      <c r="F39" s="490"/>
      <c r="G39" s="490"/>
      <c r="H39" s="490"/>
      <c r="I39" s="490"/>
      <c r="J39" s="490"/>
      <c r="K39" s="490"/>
      <c r="L39" s="490"/>
      <c r="M39" s="490"/>
      <c r="N39" s="490"/>
      <c r="O39" s="490"/>
      <c r="P39" s="490"/>
      <c r="Q39" s="490"/>
      <c r="R39" s="490"/>
      <c r="S39" s="490"/>
      <c r="T39" s="539"/>
      <c r="U39" s="532"/>
      <c r="V39" s="532"/>
      <c r="W39" s="533"/>
      <c r="X39" s="532"/>
      <c r="Y39" s="532"/>
      <c r="Z39" s="532"/>
      <c r="AA39" s="533"/>
      <c r="AB39" s="508"/>
      <c r="AC39" s="508"/>
      <c r="AD39" s="508"/>
      <c r="AE39" s="508"/>
      <c r="AF39" s="508"/>
      <c r="AG39" s="508"/>
      <c r="AH39" s="490"/>
      <c r="AI39" s="490"/>
      <c r="AJ39" s="490"/>
      <c r="AK39" s="531"/>
    </row>
    <row r="40" spans="1:37" x14ac:dyDescent="0.3">
      <c r="A40" s="519"/>
      <c r="B40" s="490"/>
      <c r="C40" s="490"/>
      <c r="D40" s="490"/>
      <c r="E40" s="490"/>
      <c r="F40" s="490"/>
      <c r="G40" s="490"/>
      <c r="H40" s="490"/>
      <c r="I40" s="490"/>
      <c r="J40" s="490"/>
      <c r="K40" s="490"/>
      <c r="L40" s="490"/>
      <c r="M40" s="490"/>
      <c r="N40" s="490"/>
      <c r="O40" s="490"/>
      <c r="P40" s="490"/>
      <c r="Q40" s="490"/>
      <c r="R40" s="490"/>
      <c r="S40" s="490"/>
      <c r="T40" s="539"/>
      <c r="U40" s="532"/>
      <c r="V40" s="532"/>
      <c r="W40" s="533"/>
      <c r="X40" s="532"/>
      <c r="Y40" s="532"/>
      <c r="Z40" s="532"/>
      <c r="AA40" s="533"/>
      <c r="AB40" s="521"/>
      <c r="AC40" s="521"/>
      <c r="AD40" s="521"/>
      <c r="AE40" s="521"/>
      <c r="AF40" s="521"/>
      <c r="AG40" s="521"/>
      <c r="AH40" s="490"/>
      <c r="AI40" s="490"/>
      <c r="AJ40" s="490"/>
      <c r="AK40" s="531"/>
    </row>
    <row r="41" spans="1:37" x14ac:dyDescent="0.3">
      <c r="A41" s="519"/>
      <c r="B41" s="490"/>
      <c r="C41" s="490"/>
      <c r="D41" s="490"/>
      <c r="E41" s="490"/>
      <c r="F41" s="490"/>
      <c r="G41" s="490"/>
      <c r="H41" s="490"/>
      <c r="I41" s="490"/>
      <c r="J41" s="490"/>
      <c r="K41" s="490"/>
      <c r="L41" s="490"/>
      <c r="M41" s="490"/>
      <c r="N41" s="490"/>
      <c r="O41" s="490"/>
      <c r="P41" s="490"/>
      <c r="Q41" s="490"/>
      <c r="R41" s="490"/>
      <c r="S41" s="490"/>
      <c r="T41" s="539"/>
      <c r="U41" s="532"/>
      <c r="V41" s="532"/>
      <c r="W41" s="533"/>
      <c r="X41" s="532"/>
      <c r="Y41" s="532"/>
      <c r="Z41" s="532"/>
      <c r="AA41" s="533"/>
      <c r="AB41" s="521"/>
      <c r="AC41" s="521"/>
      <c r="AD41" s="521"/>
      <c r="AE41" s="521"/>
      <c r="AF41" s="521"/>
      <c r="AG41" s="521"/>
      <c r="AH41" s="490"/>
      <c r="AI41" s="490"/>
      <c r="AJ41" s="490"/>
      <c r="AK41" s="531"/>
    </row>
    <row r="42" spans="1:37" x14ac:dyDescent="0.3">
      <c r="A42" s="519"/>
      <c r="B42" s="490"/>
      <c r="C42" s="490"/>
      <c r="D42" s="490"/>
      <c r="E42" s="490"/>
      <c r="F42" s="490"/>
      <c r="G42" s="490"/>
      <c r="H42" s="490"/>
      <c r="I42" s="490"/>
      <c r="J42" s="490"/>
      <c r="K42" s="490"/>
      <c r="L42" s="490"/>
      <c r="M42" s="490"/>
      <c r="N42" s="490"/>
      <c r="O42" s="490"/>
      <c r="P42" s="490"/>
      <c r="Q42" s="490"/>
      <c r="R42" s="490"/>
      <c r="S42" s="490"/>
      <c r="T42" s="539"/>
      <c r="U42" s="532"/>
      <c r="V42" s="532"/>
      <c r="W42" s="533"/>
      <c r="X42" s="532"/>
      <c r="Y42" s="532"/>
      <c r="Z42" s="532"/>
      <c r="AA42" s="533"/>
      <c r="AB42" s="521"/>
      <c r="AC42" s="521"/>
      <c r="AD42" s="521"/>
      <c r="AE42" s="521"/>
      <c r="AF42" s="521"/>
      <c r="AG42" s="521"/>
      <c r="AH42" s="490"/>
      <c r="AI42" s="490"/>
      <c r="AJ42" s="490"/>
      <c r="AK42" s="531"/>
    </row>
    <row r="43" spans="1:37" x14ac:dyDescent="0.3">
      <c r="A43" s="510"/>
      <c r="B43" s="511"/>
      <c r="C43" s="511"/>
      <c r="D43" s="511"/>
      <c r="E43" s="511"/>
      <c r="F43" s="511"/>
      <c r="G43" s="511"/>
      <c r="H43" s="511"/>
      <c r="I43" s="511"/>
      <c r="J43" s="511"/>
      <c r="K43" s="511"/>
      <c r="L43" s="511"/>
      <c r="M43" s="511"/>
      <c r="N43" s="511"/>
      <c r="O43" s="511"/>
      <c r="P43" s="511"/>
      <c r="Q43" s="511"/>
      <c r="R43" s="511"/>
      <c r="S43" s="511"/>
      <c r="T43" s="541"/>
      <c r="U43" s="542"/>
      <c r="V43" s="542"/>
      <c r="W43" s="543"/>
      <c r="X43" s="542"/>
      <c r="Y43" s="542"/>
      <c r="Z43" s="542"/>
      <c r="AA43" s="543"/>
      <c r="AB43" s="523"/>
      <c r="AC43" s="523"/>
      <c r="AD43" s="523"/>
      <c r="AE43" s="523"/>
      <c r="AF43" s="523"/>
      <c r="AG43" s="523"/>
      <c r="AH43" s="511"/>
      <c r="AI43" s="511"/>
      <c r="AJ43" s="511"/>
      <c r="AK43" s="540"/>
    </row>
    <row r="44" spans="1:37" x14ac:dyDescent="0.3">
      <c r="A44" s="537" t="s">
        <v>175</v>
      </c>
      <c r="B44" s="537"/>
      <c r="C44" s="537"/>
      <c r="D44" s="537"/>
      <c r="E44" s="537"/>
      <c r="F44" s="537"/>
      <c r="G44" s="537"/>
      <c r="H44" s="537"/>
      <c r="I44" s="537"/>
      <c r="J44" s="537"/>
      <c r="K44" s="537"/>
      <c r="L44" s="537"/>
      <c r="M44" s="537"/>
      <c r="N44" s="537"/>
      <c r="O44" s="537"/>
      <c r="P44" s="537"/>
      <c r="Q44" s="537"/>
      <c r="R44" s="537"/>
      <c r="S44" s="537"/>
      <c r="T44" s="537"/>
      <c r="U44" s="537"/>
      <c r="V44" s="537"/>
      <c r="W44" s="537"/>
      <c r="X44" s="537"/>
      <c r="Y44" s="537"/>
      <c r="Z44" s="537"/>
      <c r="AA44" s="538"/>
      <c r="AB44" s="534">
        <f>SUM(AB38:AG43)</f>
        <v>0</v>
      </c>
      <c r="AC44" s="534"/>
      <c r="AD44" s="534"/>
      <c r="AE44" s="534"/>
      <c r="AF44" s="534"/>
      <c r="AG44" s="534"/>
      <c r="AH44" s="535"/>
      <c r="AI44" s="535"/>
      <c r="AJ44" s="535"/>
      <c r="AK44" s="536"/>
    </row>
    <row r="45" spans="1:37" x14ac:dyDescent="0.3">
      <c r="AK45" s="72" t="s">
        <v>277</v>
      </c>
    </row>
    <row r="46" spans="1:37" ht="17.25" thickBot="1" x14ac:dyDescent="0.35"/>
    <row r="47" spans="1:37" ht="18.75" customHeight="1" x14ac:dyDescent="0.3">
      <c r="A47" s="441" t="s">
        <v>243</v>
      </c>
      <c r="B47" s="441"/>
      <c r="C47" s="441"/>
      <c r="D47" s="441"/>
      <c r="E47" s="441"/>
      <c r="F47" s="441"/>
      <c r="G47" s="441"/>
      <c r="H47" s="441"/>
      <c r="I47" s="441"/>
      <c r="J47" s="441"/>
      <c r="K47" s="441"/>
      <c r="L47" s="441"/>
      <c r="M47" s="441"/>
      <c r="N47" s="441"/>
      <c r="O47" s="441"/>
      <c r="P47" s="441"/>
      <c r="Q47" s="441"/>
      <c r="R47" s="441"/>
      <c r="S47" s="441"/>
      <c r="T47" s="441"/>
      <c r="U47" s="441"/>
      <c r="V47" s="441"/>
      <c r="W47" s="441"/>
      <c r="X47" s="441"/>
      <c r="Y47" s="441"/>
      <c r="Z47" s="441"/>
      <c r="AA47" s="441"/>
      <c r="AB47" s="441"/>
      <c r="AC47" s="441"/>
      <c r="AD47" s="441"/>
      <c r="AE47" s="441"/>
      <c r="AF47" s="441"/>
      <c r="AG47" s="441"/>
      <c r="AH47" s="441"/>
      <c r="AI47" s="441"/>
      <c r="AJ47" s="441"/>
      <c r="AK47" s="441"/>
    </row>
    <row r="48" spans="1:37" x14ac:dyDescent="0.3">
      <c r="A48" t="s">
        <v>285</v>
      </c>
    </row>
    <row r="49" spans="1:1" x14ac:dyDescent="0.3">
      <c r="A49" t="s">
        <v>286</v>
      </c>
    </row>
    <row r="51" spans="1:1" x14ac:dyDescent="0.3">
      <c r="A51" s="76" t="s">
        <v>287</v>
      </c>
    </row>
    <row r="52" spans="1:1" ht="3.75" customHeight="1" x14ac:dyDescent="0.3"/>
    <row r="53" spans="1:1" x14ac:dyDescent="0.3">
      <c r="A53" t="s">
        <v>288</v>
      </c>
    </row>
    <row r="54" spans="1:1" x14ac:dyDescent="0.3">
      <c r="A54" t="s">
        <v>290</v>
      </c>
    </row>
    <row r="55" spans="1:1" ht="3.75" customHeight="1" x14ac:dyDescent="0.3"/>
    <row r="56" spans="1:1" x14ac:dyDescent="0.3">
      <c r="A56" t="s">
        <v>289</v>
      </c>
    </row>
    <row r="57" spans="1:1" x14ac:dyDescent="0.3">
      <c r="A57" t="s">
        <v>291</v>
      </c>
    </row>
    <row r="58" spans="1:1" x14ac:dyDescent="0.3">
      <c r="A58" t="s">
        <v>292</v>
      </c>
    </row>
    <row r="59" spans="1:1" ht="3.75" customHeight="1" x14ac:dyDescent="0.3"/>
    <row r="60" spans="1:1" x14ac:dyDescent="0.3">
      <c r="A60" t="s">
        <v>293</v>
      </c>
    </row>
    <row r="61" spans="1:1" x14ac:dyDescent="0.3">
      <c r="A61" t="s">
        <v>294</v>
      </c>
    </row>
    <row r="62" spans="1:1" ht="3.75" customHeight="1" x14ac:dyDescent="0.3"/>
    <row r="63" spans="1:1" x14ac:dyDescent="0.3">
      <c r="A63" t="s">
        <v>295</v>
      </c>
    </row>
    <row r="64" spans="1:1" x14ac:dyDescent="0.3">
      <c r="A64" t="s">
        <v>298</v>
      </c>
    </row>
    <row r="65" spans="1:1" ht="3.75" customHeight="1" x14ac:dyDescent="0.3"/>
    <row r="66" spans="1:1" x14ac:dyDescent="0.3">
      <c r="A66" t="s">
        <v>296</v>
      </c>
    </row>
    <row r="67" spans="1:1" x14ac:dyDescent="0.3">
      <c r="A67" t="s">
        <v>297</v>
      </c>
    </row>
    <row r="68" spans="1:1" ht="3.75" customHeight="1" x14ac:dyDescent="0.3"/>
    <row r="69" spans="1:1" x14ac:dyDescent="0.3">
      <c r="A69" t="s">
        <v>299</v>
      </c>
    </row>
    <row r="70" spans="1:1" x14ac:dyDescent="0.3">
      <c r="A70" t="s">
        <v>300</v>
      </c>
    </row>
    <row r="71" spans="1:1" x14ac:dyDescent="0.3">
      <c r="A71" t="s">
        <v>301</v>
      </c>
    </row>
    <row r="72" spans="1:1" ht="3.75" customHeight="1" x14ac:dyDescent="0.3"/>
    <row r="73" spans="1:1" x14ac:dyDescent="0.3">
      <c r="A73" t="s">
        <v>302</v>
      </c>
    </row>
    <row r="74" spans="1:1" ht="7.5" customHeight="1" x14ac:dyDescent="0.3"/>
    <row r="75" spans="1:1" x14ac:dyDescent="0.3">
      <c r="A75" s="76" t="s">
        <v>312</v>
      </c>
    </row>
    <row r="77" spans="1:1" x14ac:dyDescent="0.3">
      <c r="A77" t="s">
        <v>303</v>
      </c>
    </row>
    <row r="78" spans="1:1" x14ac:dyDescent="0.3">
      <c r="A78" t="s">
        <v>304</v>
      </c>
    </row>
    <row r="79" spans="1:1" x14ac:dyDescent="0.3">
      <c r="A79" t="s">
        <v>305</v>
      </c>
    </row>
    <row r="80" spans="1:1" ht="7.5" customHeight="1" x14ac:dyDescent="0.3"/>
    <row r="81" spans="1:39" x14ac:dyDescent="0.3">
      <c r="A81" s="76" t="s">
        <v>313</v>
      </c>
    </row>
    <row r="82" spans="1:39" x14ac:dyDescent="0.3">
      <c r="A82" t="s">
        <v>306</v>
      </c>
    </row>
    <row r="83" spans="1:39" x14ac:dyDescent="0.3">
      <c r="A83" t="s">
        <v>307</v>
      </c>
    </row>
    <row r="84" spans="1:39" x14ac:dyDescent="0.3">
      <c r="A84" t="s">
        <v>308</v>
      </c>
    </row>
    <row r="85" spans="1:39" x14ac:dyDescent="0.3">
      <c r="A85" t="s">
        <v>309</v>
      </c>
    </row>
    <row r="86" spans="1:39" x14ac:dyDescent="0.3">
      <c r="A86" t="s">
        <v>310</v>
      </c>
    </row>
    <row r="87" spans="1:39" x14ac:dyDescent="0.3">
      <c r="A87" t="s">
        <v>311</v>
      </c>
    </row>
    <row r="88" spans="1:39" ht="7.5" customHeight="1" x14ac:dyDescent="0.3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</row>
    <row r="91" spans="1:39" ht="17.25" thickBot="1" x14ac:dyDescent="0.35"/>
    <row r="92" spans="1:39" x14ac:dyDescent="0.3">
      <c r="E92" s="483" t="s">
        <v>319</v>
      </c>
      <c r="F92" s="484"/>
      <c r="G92" s="484"/>
      <c r="H92" s="484"/>
      <c r="I92" s="484"/>
      <c r="J92" s="484"/>
      <c r="K92" s="484"/>
      <c r="L92" s="485"/>
    </row>
    <row r="93" spans="1:39" ht="17.25" thickBot="1" x14ac:dyDescent="0.35">
      <c r="E93" s="486"/>
      <c r="F93" s="487"/>
      <c r="G93" s="487"/>
      <c r="H93" s="487"/>
      <c r="I93" s="487"/>
      <c r="J93" s="487"/>
      <c r="K93" s="487"/>
      <c r="L93" s="488"/>
    </row>
  </sheetData>
  <mergeCells count="191">
    <mergeCell ref="AC23:AK23"/>
    <mergeCell ref="A22:B22"/>
    <mergeCell ref="C22:I22"/>
    <mergeCell ref="J22:N22"/>
    <mergeCell ref="A23:B23"/>
    <mergeCell ref="O15:U15"/>
    <mergeCell ref="A16:B16"/>
    <mergeCell ref="C16:I16"/>
    <mergeCell ref="J16:N16"/>
    <mergeCell ref="O16:U16"/>
    <mergeCell ref="A20:B20"/>
    <mergeCell ref="C20:I20"/>
    <mergeCell ref="J20:N20"/>
    <mergeCell ref="A19:B19"/>
    <mergeCell ref="C19:I19"/>
    <mergeCell ref="J19:N19"/>
    <mergeCell ref="O19:U19"/>
    <mergeCell ref="AC21:AK21"/>
    <mergeCell ref="O17:U17"/>
    <mergeCell ref="AC18:AK18"/>
    <mergeCell ref="AC19:AK19"/>
    <mergeCell ref="A14:B14"/>
    <mergeCell ref="C14:I14"/>
    <mergeCell ref="J14:N14"/>
    <mergeCell ref="O14:U14"/>
    <mergeCell ref="A15:B15"/>
    <mergeCell ref="J38:N38"/>
    <mergeCell ref="O38:S38"/>
    <mergeCell ref="C29:H29"/>
    <mergeCell ref="C30:H30"/>
    <mergeCell ref="C31:H31"/>
    <mergeCell ref="C32:H32"/>
    <mergeCell ref="C33:H33"/>
    <mergeCell ref="A28:H28"/>
    <mergeCell ref="C23:I23"/>
    <mergeCell ref="I33:M33"/>
    <mergeCell ref="N33:S33"/>
    <mergeCell ref="T33:Y33"/>
    <mergeCell ref="A21:B21"/>
    <mergeCell ref="C21:I21"/>
    <mergeCell ref="J21:N21"/>
    <mergeCell ref="O21:U21"/>
    <mergeCell ref="A17:B17"/>
    <mergeCell ref="C17:I17"/>
    <mergeCell ref="J17:N17"/>
    <mergeCell ref="X43:AA43"/>
    <mergeCell ref="C42:I42"/>
    <mergeCell ref="J42:N42"/>
    <mergeCell ref="O42:S42"/>
    <mergeCell ref="AB42:AG42"/>
    <mergeCell ref="AH42:AK42"/>
    <mergeCell ref="T40:W40"/>
    <mergeCell ref="X40:AA40"/>
    <mergeCell ref="X42:AA42"/>
    <mergeCell ref="T42:W42"/>
    <mergeCell ref="AB44:AG44"/>
    <mergeCell ref="AH44:AK44"/>
    <mergeCell ref="A44:AA44"/>
    <mergeCell ref="C43:I43"/>
    <mergeCell ref="J43:N43"/>
    <mergeCell ref="AB40:AG40"/>
    <mergeCell ref="AH40:AK40"/>
    <mergeCell ref="C39:I39"/>
    <mergeCell ref="J39:N39"/>
    <mergeCell ref="O39:S39"/>
    <mergeCell ref="AB41:AG41"/>
    <mergeCell ref="AH41:AK41"/>
    <mergeCell ref="T41:W41"/>
    <mergeCell ref="X41:AA41"/>
    <mergeCell ref="T39:W39"/>
    <mergeCell ref="A42:B42"/>
    <mergeCell ref="A39:B39"/>
    <mergeCell ref="A40:B40"/>
    <mergeCell ref="A41:B41"/>
    <mergeCell ref="O43:S43"/>
    <mergeCell ref="AB43:AG43"/>
    <mergeCell ref="AH43:AK43"/>
    <mergeCell ref="T43:W43"/>
    <mergeCell ref="A43:B43"/>
    <mergeCell ref="AB38:AG38"/>
    <mergeCell ref="AH38:AK38"/>
    <mergeCell ref="AB39:AG39"/>
    <mergeCell ref="AH39:AK39"/>
    <mergeCell ref="C40:I40"/>
    <mergeCell ref="J40:N40"/>
    <mergeCell ref="O40:S40"/>
    <mergeCell ref="C41:I41"/>
    <mergeCell ref="J41:N41"/>
    <mergeCell ref="O41:S41"/>
    <mergeCell ref="X38:AA38"/>
    <mergeCell ref="X39:AA39"/>
    <mergeCell ref="Z33:AE33"/>
    <mergeCell ref="AF33:AK33"/>
    <mergeCell ref="N30:S30"/>
    <mergeCell ref="T30:Y30"/>
    <mergeCell ref="Z30:AE30"/>
    <mergeCell ref="AF30:AK30"/>
    <mergeCell ref="N31:S31"/>
    <mergeCell ref="T31:Y31"/>
    <mergeCell ref="Z31:AE31"/>
    <mergeCell ref="AF31:AK31"/>
    <mergeCell ref="Z32:AE32"/>
    <mergeCell ref="AF28:AK28"/>
    <mergeCell ref="I27:M27"/>
    <mergeCell ref="N27:S27"/>
    <mergeCell ref="T29:Y29"/>
    <mergeCell ref="Z29:AE29"/>
    <mergeCell ref="AF29:AK29"/>
    <mergeCell ref="A33:B33"/>
    <mergeCell ref="I30:M30"/>
    <mergeCell ref="I32:M32"/>
    <mergeCell ref="A29:B29"/>
    <mergeCell ref="I28:M28"/>
    <mergeCell ref="N28:S28"/>
    <mergeCell ref="T28:Y28"/>
    <mergeCell ref="Z28:AE28"/>
    <mergeCell ref="A30:B30"/>
    <mergeCell ref="A31:B31"/>
    <mergeCell ref="A32:B32"/>
    <mergeCell ref="I29:M29"/>
    <mergeCell ref="N29:S29"/>
    <mergeCell ref="I31:M31"/>
    <mergeCell ref="AF27:AK27"/>
    <mergeCell ref="AF32:AK32"/>
    <mergeCell ref="N32:S32"/>
    <mergeCell ref="T32:Y32"/>
    <mergeCell ref="E92:L93"/>
    <mergeCell ref="A18:B18"/>
    <mergeCell ref="C18:I18"/>
    <mergeCell ref="J18:N18"/>
    <mergeCell ref="O18:U18"/>
    <mergeCell ref="O20:U20"/>
    <mergeCell ref="V22:AB22"/>
    <mergeCell ref="V23:AB23"/>
    <mergeCell ref="J23:N23"/>
    <mergeCell ref="O23:U23"/>
    <mergeCell ref="T27:Y27"/>
    <mergeCell ref="Z27:AE27"/>
    <mergeCell ref="I26:AK26"/>
    <mergeCell ref="C26:H27"/>
    <mergeCell ref="A26:B27"/>
    <mergeCell ref="A38:I38"/>
    <mergeCell ref="J37:N37"/>
    <mergeCell ref="O37:S37"/>
    <mergeCell ref="T37:W37"/>
    <mergeCell ref="X37:AA37"/>
    <mergeCell ref="J36:AA36"/>
    <mergeCell ref="C36:I37"/>
    <mergeCell ref="A36:B37"/>
    <mergeCell ref="T38:W38"/>
    <mergeCell ref="J12:N12"/>
    <mergeCell ref="O12:U12"/>
    <mergeCell ref="AD12:AK12"/>
    <mergeCell ref="AC13:AK13"/>
    <mergeCell ref="D4:H4"/>
    <mergeCell ref="D7:H7"/>
    <mergeCell ref="AC22:AK22"/>
    <mergeCell ref="O22:U22"/>
    <mergeCell ref="V18:AB18"/>
    <mergeCell ref="V19:AB19"/>
    <mergeCell ref="V20:AB20"/>
    <mergeCell ref="V21:AB21"/>
    <mergeCell ref="AC14:AK14"/>
    <mergeCell ref="AC15:AK15"/>
    <mergeCell ref="AC16:AK16"/>
    <mergeCell ref="AC17:AK17"/>
    <mergeCell ref="AC20:AK20"/>
    <mergeCell ref="AB36:AG37"/>
    <mergeCell ref="AH36:AK37"/>
    <mergeCell ref="A47:AK47"/>
    <mergeCell ref="A4:C7"/>
    <mergeCell ref="AE4:AK5"/>
    <mergeCell ref="AE6:AK7"/>
    <mergeCell ref="V12:AB12"/>
    <mergeCell ref="V13:AB13"/>
    <mergeCell ref="V14:AB14"/>
    <mergeCell ref="V15:AB15"/>
    <mergeCell ref="I4:Z7"/>
    <mergeCell ref="D5:H6"/>
    <mergeCell ref="V16:AB16"/>
    <mergeCell ref="V17:AB17"/>
    <mergeCell ref="C11:I12"/>
    <mergeCell ref="J11:AK11"/>
    <mergeCell ref="J13:N13"/>
    <mergeCell ref="O13:U13"/>
    <mergeCell ref="C15:I15"/>
    <mergeCell ref="J15:N15"/>
    <mergeCell ref="AA6:AD7"/>
    <mergeCell ref="AA4:AD5"/>
    <mergeCell ref="A13:I13"/>
    <mergeCell ref="A11:B12"/>
  </mergeCells>
  <phoneticPr fontId="13" type="noConversion"/>
  <conditionalFormatting sqref="AN14:AN23">
    <cfRule type="cellIs" dxfId="1" priority="1" operator="equal">
      <formula>"주민오류"</formula>
    </cfRule>
    <cfRule type="cellIs" dxfId="0" priority="2" operator="equal">
      <formula>"ok"</formula>
    </cfRule>
  </conditionalFormatting>
  <pageMargins left="0.11811023622047245" right="0.11811023622047245" top="0.35433070866141736" bottom="0.35433070866141736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05170-3308-4F28-A07D-F128C7CA2E8C}">
  <sheetPr>
    <pageSetUpPr fitToPage="1"/>
  </sheetPr>
  <dimension ref="A1:AK45"/>
  <sheetViews>
    <sheetView showGridLines="0" workbookViewId="0">
      <selection activeCell="AE3" sqref="AE3:AK4"/>
    </sheetView>
  </sheetViews>
  <sheetFormatPr defaultColWidth="2.5" defaultRowHeight="16.5" x14ac:dyDescent="0.3"/>
  <sheetData>
    <row r="1" spans="1:37" x14ac:dyDescent="0.3">
      <c r="A1" s="81" t="s">
        <v>655</v>
      </c>
    </row>
    <row r="2" spans="1:37" ht="6.75" customHeight="1" x14ac:dyDescent="0.3"/>
    <row r="3" spans="1:37" x14ac:dyDescent="0.3">
      <c r="A3" s="442" t="s">
        <v>314</v>
      </c>
      <c r="B3" s="179"/>
      <c r="C3" s="179"/>
      <c r="D3" s="472" t="str">
        <f>연구개발비신청서!E2&amp;".01.01"</f>
        <v>2020.01.01</v>
      </c>
      <c r="E3" s="473"/>
      <c r="F3" s="473"/>
      <c r="G3" s="473"/>
      <c r="H3" s="474"/>
      <c r="I3" s="638" t="s">
        <v>656</v>
      </c>
      <c r="J3" s="630"/>
      <c r="K3" s="630"/>
      <c r="L3" s="630"/>
      <c r="M3" s="630"/>
      <c r="N3" s="630"/>
      <c r="O3" s="630"/>
      <c r="P3" s="630"/>
      <c r="Q3" s="630"/>
      <c r="R3" s="630"/>
      <c r="S3" s="630"/>
      <c r="T3" s="630"/>
      <c r="U3" s="630"/>
      <c r="V3" s="630"/>
      <c r="W3" s="630"/>
      <c r="X3" s="630"/>
      <c r="Y3" s="630"/>
      <c r="Z3" s="631"/>
      <c r="AA3" s="175" t="s">
        <v>260</v>
      </c>
      <c r="AB3" s="175"/>
      <c r="AC3" s="175"/>
      <c r="AD3" s="175"/>
      <c r="AE3" s="443" t="str">
        <f>연구개발비신청서!S36</f>
        <v>윤스테이</v>
      </c>
      <c r="AF3" s="444"/>
      <c r="AG3" s="444"/>
      <c r="AH3" s="444"/>
      <c r="AI3" s="444"/>
      <c r="AJ3" s="444"/>
      <c r="AK3" s="444"/>
    </row>
    <row r="4" spans="1:37" ht="9.75" customHeight="1" x14ac:dyDescent="0.3">
      <c r="A4" s="171"/>
      <c r="B4" s="171"/>
      <c r="C4" s="171"/>
      <c r="D4" s="169" t="s">
        <v>259</v>
      </c>
      <c r="E4" s="171"/>
      <c r="F4" s="171"/>
      <c r="G4" s="171"/>
      <c r="H4" s="176"/>
      <c r="I4" s="632"/>
      <c r="J4" s="633"/>
      <c r="K4" s="633"/>
      <c r="L4" s="633"/>
      <c r="M4" s="633"/>
      <c r="N4" s="633"/>
      <c r="O4" s="633"/>
      <c r="P4" s="633"/>
      <c r="Q4" s="633"/>
      <c r="R4" s="633"/>
      <c r="S4" s="633"/>
      <c r="T4" s="633"/>
      <c r="U4" s="633"/>
      <c r="V4" s="633"/>
      <c r="W4" s="633"/>
      <c r="X4" s="633"/>
      <c r="Y4" s="633"/>
      <c r="Z4" s="634"/>
      <c r="AA4" s="175"/>
      <c r="AB4" s="175"/>
      <c r="AC4" s="175"/>
      <c r="AD4" s="175"/>
      <c r="AE4" s="445"/>
      <c r="AF4" s="446"/>
      <c r="AG4" s="446"/>
      <c r="AH4" s="446"/>
      <c r="AI4" s="446"/>
      <c r="AJ4" s="446"/>
      <c r="AK4" s="446"/>
    </row>
    <row r="5" spans="1:37" ht="9.75" customHeight="1" x14ac:dyDescent="0.3">
      <c r="A5" s="171"/>
      <c r="B5" s="171"/>
      <c r="C5" s="171"/>
      <c r="D5" s="169"/>
      <c r="E5" s="171"/>
      <c r="F5" s="171"/>
      <c r="G5" s="171"/>
      <c r="H5" s="176"/>
      <c r="I5" s="632"/>
      <c r="J5" s="633"/>
      <c r="K5" s="633"/>
      <c r="L5" s="633"/>
      <c r="M5" s="633"/>
      <c r="N5" s="633"/>
      <c r="O5" s="633"/>
      <c r="P5" s="633"/>
      <c r="Q5" s="633"/>
      <c r="R5" s="633"/>
      <c r="S5" s="633"/>
      <c r="T5" s="633"/>
      <c r="U5" s="633"/>
      <c r="V5" s="633"/>
      <c r="W5" s="633"/>
      <c r="X5" s="633"/>
      <c r="Y5" s="633"/>
      <c r="Z5" s="634"/>
      <c r="AA5" s="467" t="s">
        <v>261</v>
      </c>
      <c r="AB5" s="467"/>
      <c r="AC5" s="467"/>
      <c r="AD5" s="467"/>
      <c r="AE5" s="447"/>
      <c r="AF5" s="448"/>
      <c r="AG5" s="448"/>
      <c r="AH5" s="448"/>
      <c r="AI5" s="448"/>
      <c r="AJ5" s="448"/>
      <c r="AK5" s="448"/>
    </row>
    <row r="6" spans="1:37" x14ac:dyDescent="0.3">
      <c r="A6" s="178"/>
      <c r="B6" s="178"/>
      <c r="C6" s="178"/>
      <c r="D6" s="475" t="str">
        <f>연구개발비신청서!E2&amp;".12.31"</f>
        <v>2020.12.31</v>
      </c>
      <c r="E6" s="476"/>
      <c r="F6" s="476"/>
      <c r="G6" s="476"/>
      <c r="H6" s="477"/>
      <c r="I6" s="635"/>
      <c r="J6" s="636"/>
      <c r="K6" s="636"/>
      <c r="L6" s="636"/>
      <c r="M6" s="636"/>
      <c r="N6" s="636"/>
      <c r="O6" s="636"/>
      <c r="P6" s="636"/>
      <c r="Q6" s="636"/>
      <c r="R6" s="636"/>
      <c r="S6" s="636"/>
      <c r="T6" s="636"/>
      <c r="U6" s="636"/>
      <c r="V6" s="636"/>
      <c r="W6" s="636"/>
      <c r="X6" s="636"/>
      <c r="Y6" s="636"/>
      <c r="Z6" s="637"/>
      <c r="AA6" s="467"/>
      <c r="AB6" s="467"/>
      <c r="AC6" s="467"/>
      <c r="AD6" s="467"/>
      <c r="AE6" s="449"/>
      <c r="AF6" s="450"/>
      <c r="AG6" s="450"/>
      <c r="AH6" s="450"/>
      <c r="AI6" s="450"/>
      <c r="AJ6" s="450"/>
      <c r="AK6" s="450"/>
    </row>
    <row r="7" spans="1:37" ht="25.5" customHeight="1" x14ac:dyDescent="0.3">
      <c r="AK7" s="3" t="s">
        <v>660</v>
      </c>
    </row>
    <row r="8" spans="1:37" ht="49.5" customHeight="1" x14ac:dyDescent="0.3">
      <c r="A8" s="640" t="s">
        <v>657</v>
      </c>
      <c r="B8" s="639"/>
      <c r="C8" s="175" t="s">
        <v>658</v>
      </c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639" t="s">
        <v>659</v>
      </c>
      <c r="AB8" s="175"/>
      <c r="AC8" s="175"/>
      <c r="AD8" s="175"/>
      <c r="AE8" s="175"/>
      <c r="AF8" s="175"/>
      <c r="AG8" s="175"/>
      <c r="AH8" s="175"/>
      <c r="AI8" s="175"/>
      <c r="AJ8" s="175"/>
      <c r="AK8" s="172"/>
    </row>
    <row r="9" spans="1:37" ht="23.25" customHeight="1" x14ac:dyDescent="0.3">
      <c r="A9" s="174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2"/>
    </row>
    <row r="10" spans="1:37" ht="23.25" customHeight="1" x14ac:dyDescent="0.3">
      <c r="A10" s="174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2"/>
    </row>
    <row r="11" spans="1:37" ht="23.25" customHeight="1" x14ac:dyDescent="0.3">
      <c r="A11" s="174"/>
      <c r="B11" s="175"/>
      <c r="C11" s="175"/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2"/>
    </row>
    <row r="12" spans="1:37" ht="23.25" customHeight="1" x14ac:dyDescent="0.3">
      <c r="A12" s="174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2"/>
    </row>
    <row r="13" spans="1:37" ht="23.25" customHeight="1" x14ac:dyDescent="0.3">
      <c r="A13" s="174"/>
      <c r="B13" s="175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2"/>
    </row>
    <row r="14" spans="1:37" ht="23.25" customHeight="1" x14ac:dyDescent="0.3">
      <c r="A14" s="174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2"/>
    </row>
    <row r="15" spans="1:37" ht="23.25" customHeight="1" x14ac:dyDescent="0.3">
      <c r="A15" s="174"/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2"/>
    </row>
    <row r="16" spans="1:37" ht="23.25" customHeight="1" x14ac:dyDescent="0.3">
      <c r="A16" s="174"/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2"/>
    </row>
    <row r="17" spans="1:37" ht="23.25" customHeight="1" x14ac:dyDescent="0.3">
      <c r="A17" s="174"/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2"/>
    </row>
    <row r="18" spans="1:37" ht="23.25" customHeight="1" x14ac:dyDescent="0.3">
      <c r="A18" s="174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2"/>
    </row>
    <row r="19" spans="1:37" ht="23.25" customHeight="1" x14ac:dyDescent="0.3">
      <c r="A19" s="174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2"/>
    </row>
    <row r="20" spans="1:37" ht="23.25" customHeight="1" x14ac:dyDescent="0.3">
      <c r="A20" s="174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2"/>
    </row>
    <row r="21" spans="1:37" ht="23.25" customHeight="1" x14ac:dyDescent="0.3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2"/>
    </row>
    <row r="22" spans="1:37" ht="23.25" customHeight="1" x14ac:dyDescent="0.3"/>
    <row r="23" spans="1:37" ht="3" customHeight="1" x14ac:dyDescent="0.3">
      <c r="A23" s="641"/>
      <c r="B23" s="641"/>
      <c r="C23" s="641"/>
      <c r="D23" s="641"/>
      <c r="E23" s="641"/>
      <c r="F23" s="641"/>
      <c r="G23" s="641"/>
      <c r="H23" s="641"/>
      <c r="I23" s="641"/>
      <c r="J23" s="641"/>
      <c r="K23" s="641"/>
      <c r="L23" s="641"/>
      <c r="M23" s="641"/>
      <c r="N23" s="641"/>
      <c r="O23" s="641"/>
      <c r="P23" s="641"/>
      <c r="Q23" s="641"/>
      <c r="R23" s="641"/>
      <c r="S23" s="641"/>
      <c r="T23" s="641"/>
      <c r="U23" s="641"/>
      <c r="V23" s="641"/>
      <c r="W23" s="641"/>
      <c r="X23" s="641"/>
      <c r="Y23" s="641"/>
      <c r="Z23" s="641"/>
      <c r="AA23" s="641"/>
      <c r="AB23" s="641"/>
      <c r="AC23" s="641"/>
      <c r="AD23" s="641"/>
      <c r="AE23" s="641"/>
      <c r="AF23" s="641"/>
      <c r="AG23" s="641"/>
      <c r="AH23" s="641"/>
      <c r="AI23" s="641"/>
      <c r="AJ23" s="641"/>
      <c r="AK23" s="641"/>
    </row>
    <row r="24" spans="1:37" ht="23.25" customHeight="1" x14ac:dyDescent="0.3">
      <c r="A24" s="642" t="s">
        <v>661</v>
      </c>
      <c r="B24" s="642"/>
      <c r="C24" s="642"/>
      <c r="D24" s="642"/>
      <c r="E24" s="642"/>
      <c r="F24" s="642"/>
      <c r="G24" s="642"/>
      <c r="H24" s="642"/>
      <c r="I24" s="642"/>
      <c r="J24" s="642"/>
      <c r="K24" s="642"/>
      <c r="L24" s="642"/>
      <c r="M24" s="642"/>
      <c r="N24" s="642"/>
      <c r="O24" s="642"/>
      <c r="P24" s="642"/>
      <c r="Q24" s="642"/>
      <c r="R24" s="642"/>
      <c r="S24" s="642"/>
      <c r="T24" s="642"/>
      <c r="U24" s="642"/>
      <c r="V24" s="642"/>
      <c r="W24" s="642"/>
      <c r="X24" s="642"/>
      <c r="Y24" s="642"/>
      <c r="Z24" s="642"/>
      <c r="AA24" s="642"/>
      <c r="AB24" s="642"/>
      <c r="AC24" s="642"/>
      <c r="AD24" s="642"/>
      <c r="AE24" s="642"/>
      <c r="AF24" s="642"/>
      <c r="AG24" s="642"/>
      <c r="AH24" s="642"/>
      <c r="AI24" s="642"/>
      <c r="AJ24" s="642"/>
      <c r="AK24" s="642"/>
    </row>
    <row r="25" spans="1:37" s="52" customFormat="1" ht="23.25" customHeight="1" x14ac:dyDescent="0.3">
      <c r="A25" s="52" t="s">
        <v>662</v>
      </c>
    </row>
    <row r="26" spans="1:37" s="52" customFormat="1" ht="23.25" customHeight="1" x14ac:dyDescent="0.3">
      <c r="A26" s="52" t="s">
        <v>663</v>
      </c>
    </row>
    <row r="27" spans="1:37" s="52" customFormat="1" ht="13.5" x14ac:dyDescent="0.3"/>
    <row r="28" spans="1:37" s="52" customFormat="1" ht="13.5" x14ac:dyDescent="0.3">
      <c r="A28" s="52" t="s">
        <v>664</v>
      </c>
    </row>
    <row r="29" spans="1:37" s="52" customFormat="1" ht="13.5" x14ac:dyDescent="0.3"/>
    <row r="30" spans="1:37" s="52" customFormat="1" ht="13.5" x14ac:dyDescent="0.3">
      <c r="A30" s="52" t="s">
        <v>665</v>
      </c>
    </row>
    <row r="31" spans="1:37" s="52" customFormat="1" ht="13.5" x14ac:dyDescent="0.3"/>
    <row r="32" spans="1:37" s="52" customFormat="1" ht="13.5" x14ac:dyDescent="0.3">
      <c r="A32" s="52" t="s">
        <v>666</v>
      </c>
    </row>
    <row r="33" spans="1:37" s="52" customFormat="1" ht="13.5" x14ac:dyDescent="0.3">
      <c r="B33" s="52" t="s">
        <v>667</v>
      </c>
    </row>
    <row r="34" spans="1:37" s="52" customFormat="1" ht="13.5" x14ac:dyDescent="0.3"/>
    <row r="35" spans="1:37" s="52" customFormat="1" ht="13.5" x14ac:dyDescent="0.3">
      <c r="A35" s="52" t="s">
        <v>668</v>
      </c>
    </row>
    <row r="36" spans="1:37" s="52" customFormat="1" ht="13.5" x14ac:dyDescent="0.3"/>
    <row r="37" spans="1:37" s="52" customFormat="1" ht="13.5" x14ac:dyDescent="0.3">
      <c r="A37" s="52" t="s">
        <v>669</v>
      </c>
    </row>
    <row r="38" spans="1:37" s="52" customFormat="1" ht="13.5" x14ac:dyDescent="0.3">
      <c r="B38" s="52" t="s">
        <v>670</v>
      </c>
    </row>
    <row r="39" spans="1:37" s="52" customFormat="1" ht="13.5" x14ac:dyDescent="0.3">
      <c r="B39" s="52" t="s">
        <v>671</v>
      </c>
    </row>
    <row r="40" spans="1:37" s="52" customFormat="1" ht="13.5" x14ac:dyDescent="0.3"/>
    <row r="41" spans="1:37" s="52" customFormat="1" ht="13.5" x14ac:dyDescent="0.3">
      <c r="A41" s="52" t="s">
        <v>672</v>
      </c>
    </row>
    <row r="42" spans="1:37" s="52" customFormat="1" ht="13.5" x14ac:dyDescent="0.3">
      <c r="B42" s="52" t="s">
        <v>673</v>
      </c>
    </row>
    <row r="44" spans="1:37" ht="1.5" customHeight="1" x14ac:dyDescent="0.3">
      <c r="A44" s="641"/>
      <c r="B44" s="641"/>
      <c r="C44" s="641"/>
      <c r="D44" s="641"/>
      <c r="E44" s="641"/>
      <c r="F44" s="641"/>
      <c r="G44" s="641"/>
      <c r="H44" s="641"/>
      <c r="I44" s="641"/>
      <c r="J44" s="641"/>
      <c r="K44" s="641"/>
      <c r="L44" s="641"/>
      <c r="M44" s="641"/>
      <c r="N44" s="641"/>
      <c r="O44" s="641"/>
      <c r="P44" s="641"/>
      <c r="Q44" s="641"/>
      <c r="R44" s="641"/>
      <c r="S44" s="641"/>
      <c r="T44" s="641"/>
      <c r="U44" s="641"/>
      <c r="V44" s="641"/>
      <c r="W44" s="641"/>
      <c r="X44" s="641"/>
      <c r="Y44" s="641"/>
      <c r="Z44" s="641"/>
      <c r="AA44" s="641"/>
      <c r="AB44" s="641"/>
      <c r="AC44" s="641"/>
      <c r="AD44" s="641"/>
      <c r="AE44" s="641"/>
      <c r="AF44" s="641"/>
      <c r="AG44" s="641"/>
      <c r="AH44" s="641"/>
      <c r="AI44" s="641"/>
      <c r="AJ44" s="641"/>
      <c r="AK44" s="641"/>
    </row>
    <row r="45" spans="1:37" x14ac:dyDescent="0.3">
      <c r="AK45" s="72" t="s">
        <v>393</v>
      </c>
    </row>
  </sheetData>
  <mergeCells count="51">
    <mergeCell ref="A20:B20"/>
    <mergeCell ref="C20:Z20"/>
    <mergeCell ref="AA20:AK20"/>
    <mergeCell ref="A21:B21"/>
    <mergeCell ref="C21:Z21"/>
    <mergeCell ref="AA21:AK21"/>
    <mergeCell ref="A18:B18"/>
    <mergeCell ref="C18:Z18"/>
    <mergeCell ref="AA18:AK18"/>
    <mergeCell ref="A19:B19"/>
    <mergeCell ref="C19:Z19"/>
    <mergeCell ref="AA19:AK19"/>
    <mergeCell ref="A16:B16"/>
    <mergeCell ref="C16:Z16"/>
    <mergeCell ref="AA16:AK16"/>
    <mergeCell ref="A17:B17"/>
    <mergeCell ref="C17:Z17"/>
    <mergeCell ref="AA17:AK17"/>
    <mergeCell ref="A14:B14"/>
    <mergeCell ref="C14:Z14"/>
    <mergeCell ref="AA14:AK14"/>
    <mergeCell ref="A15:B15"/>
    <mergeCell ref="C15:Z15"/>
    <mergeCell ref="AA15:AK15"/>
    <mergeCell ref="A12:B12"/>
    <mergeCell ref="C12:Z12"/>
    <mergeCell ref="AA12:AK12"/>
    <mergeCell ref="A13:B13"/>
    <mergeCell ref="C13:Z13"/>
    <mergeCell ref="AA13:AK13"/>
    <mergeCell ref="A10:B10"/>
    <mergeCell ref="C10:Z10"/>
    <mergeCell ref="AA10:AK10"/>
    <mergeCell ref="A11:B11"/>
    <mergeCell ref="C11:Z11"/>
    <mergeCell ref="AA11:AK11"/>
    <mergeCell ref="A8:B8"/>
    <mergeCell ref="C8:Z8"/>
    <mergeCell ref="AA8:AK8"/>
    <mergeCell ref="A9:B9"/>
    <mergeCell ref="C9:Z9"/>
    <mergeCell ref="AA9:AK9"/>
    <mergeCell ref="A3:C6"/>
    <mergeCell ref="D3:H3"/>
    <mergeCell ref="I3:Z6"/>
    <mergeCell ref="AA3:AD4"/>
    <mergeCell ref="AE3:AK4"/>
    <mergeCell ref="D4:H5"/>
    <mergeCell ref="AA5:AD6"/>
    <mergeCell ref="AE5:AK6"/>
    <mergeCell ref="D6:H6"/>
  </mergeCells>
  <phoneticPr fontId="50" type="noConversion"/>
  <pageMargins left="0.70866141732283472" right="0.70866141732283472" top="0.74803149606299213" bottom="0.74803149606299213" header="0.31496062992125984" footer="0.31496062992125984"/>
  <pageSetup paperSize="9" scale="8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36BF3-4585-4CE3-A9EF-DBB3D2A91169}">
  <dimension ref="A1"/>
  <sheetViews>
    <sheetView showGridLines="0" workbookViewId="0">
      <selection activeCell="V46" sqref="V46"/>
    </sheetView>
  </sheetViews>
  <sheetFormatPr defaultRowHeight="16.5" x14ac:dyDescent="0.3"/>
  <sheetData/>
  <phoneticPr fontId="5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499984740745262"/>
  </sheetPr>
  <dimension ref="A1:AS55"/>
  <sheetViews>
    <sheetView showGridLines="0" workbookViewId="0">
      <selection activeCell="O4" sqref="O4:V4"/>
    </sheetView>
  </sheetViews>
  <sheetFormatPr defaultRowHeight="16.5" x14ac:dyDescent="0.3"/>
  <cols>
    <col min="1" max="256" width="2.5" customWidth="1"/>
  </cols>
  <sheetData>
    <row r="1" spans="1:36" x14ac:dyDescent="0.3">
      <c r="A1" s="81" t="s">
        <v>626</v>
      </c>
    </row>
    <row r="2" spans="1:36" ht="6" customHeight="1" x14ac:dyDescent="0.3"/>
    <row r="3" spans="1:36" ht="31.5" x14ac:dyDescent="0.3">
      <c r="A3" s="605" t="s">
        <v>627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</row>
    <row r="4" spans="1:36" x14ac:dyDescent="0.3">
      <c r="A4" s="566" t="s">
        <v>402</v>
      </c>
      <c r="B4" s="566"/>
      <c r="C4" s="566"/>
      <c r="D4" s="566"/>
      <c r="E4" s="566"/>
      <c r="F4" s="567"/>
      <c r="G4" s="112" t="s">
        <v>356</v>
      </c>
      <c r="H4" s="112" t="s">
        <v>359</v>
      </c>
      <c r="I4" s="112"/>
      <c r="J4" s="112"/>
      <c r="K4" s="112"/>
      <c r="L4" s="112"/>
      <c r="M4" s="112"/>
      <c r="N4" s="112"/>
      <c r="O4" s="572" t="str">
        <f>IF('일반연구및인력개발비명세서-1'!G6="","",'일반연구및인력개발비명세서-1'!G6)</f>
        <v>윤스테이</v>
      </c>
      <c r="P4" s="572"/>
      <c r="Q4" s="572"/>
      <c r="R4" s="572"/>
      <c r="S4" s="572"/>
      <c r="T4" s="572"/>
      <c r="U4" s="572"/>
      <c r="V4" s="572"/>
      <c r="W4" s="111" t="s">
        <v>362</v>
      </c>
      <c r="X4" s="112" t="s">
        <v>364</v>
      </c>
      <c r="Y4" s="112"/>
      <c r="Z4" s="112"/>
      <c r="AA4" s="112"/>
      <c r="AB4" s="112"/>
      <c r="AC4" s="112"/>
      <c r="AD4" s="429"/>
      <c r="AE4" s="429"/>
      <c r="AF4" s="429"/>
      <c r="AG4" s="429"/>
      <c r="AH4" s="429"/>
      <c r="AI4" s="429"/>
      <c r="AJ4" s="429"/>
    </row>
    <row r="5" spans="1:36" x14ac:dyDescent="0.3">
      <c r="A5" s="568"/>
      <c r="B5" s="568"/>
      <c r="C5" s="568"/>
      <c r="D5" s="568"/>
      <c r="E5" s="568"/>
      <c r="F5" s="569"/>
      <c r="G5" s="82" t="s">
        <v>357</v>
      </c>
      <c r="H5" s="83" t="s">
        <v>360</v>
      </c>
      <c r="I5" s="83"/>
      <c r="J5" s="83"/>
      <c r="K5" s="83"/>
      <c r="L5" s="83"/>
      <c r="M5" s="83"/>
      <c r="N5" s="83"/>
      <c r="O5" s="409"/>
      <c r="P5" s="409"/>
      <c r="Q5" s="409"/>
      <c r="R5" s="409"/>
      <c r="S5" s="409"/>
      <c r="T5" s="409"/>
      <c r="U5" s="409"/>
      <c r="V5" s="409"/>
      <c r="W5" s="82" t="s">
        <v>363</v>
      </c>
      <c r="X5" s="83" t="s">
        <v>365</v>
      </c>
      <c r="Y5" s="83"/>
      <c r="Z5" s="83"/>
      <c r="AA5" s="83"/>
      <c r="AB5" s="83"/>
      <c r="AC5" s="83"/>
      <c r="AD5" s="409"/>
      <c r="AE5" s="409"/>
      <c r="AF5" s="409"/>
      <c r="AG5" s="409"/>
      <c r="AH5" s="409"/>
      <c r="AI5" s="409"/>
      <c r="AJ5" s="409"/>
    </row>
    <row r="6" spans="1:36" x14ac:dyDescent="0.3">
      <c r="A6" s="568"/>
      <c r="B6" s="568"/>
      <c r="C6" s="568"/>
      <c r="D6" s="568"/>
      <c r="E6" s="568"/>
      <c r="F6" s="569"/>
      <c r="G6" s="105" t="s">
        <v>358</v>
      </c>
      <c r="H6" s="105" t="s">
        <v>361</v>
      </c>
      <c r="I6" s="105"/>
      <c r="J6" s="105"/>
      <c r="K6" s="105"/>
      <c r="L6" s="105"/>
      <c r="M6" s="105"/>
      <c r="N6" s="105"/>
      <c r="O6" s="105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</row>
    <row r="7" spans="1:36" x14ac:dyDescent="0.3">
      <c r="A7" s="570"/>
      <c r="B7" s="570"/>
      <c r="C7" s="570"/>
      <c r="D7" s="570"/>
      <c r="E7" s="570"/>
      <c r="F7" s="571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70" t="s">
        <v>366</v>
      </c>
      <c r="Y7" s="70"/>
      <c r="Z7" s="70"/>
      <c r="AA7" s="70"/>
      <c r="AB7" s="178"/>
      <c r="AC7" s="178"/>
      <c r="AD7" s="178"/>
      <c r="AE7" s="178"/>
      <c r="AF7" s="178"/>
      <c r="AG7" s="178"/>
      <c r="AH7" s="178"/>
      <c r="AI7" s="178"/>
      <c r="AJ7" s="70" t="s">
        <v>396</v>
      </c>
    </row>
    <row r="8" spans="1:36" ht="3.75" customHeight="1" x14ac:dyDescent="0.3"/>
    <row r="9" spans="1:36" x14ac:dyDescent="0.3">
      <c r="A9" s="116" t="s">
        <v>401</v>
      </c>
      <c r="B9" s="116"/>
      <c r="C9" s="116"/>
      <c r="D9" s="116"/>
      <c r="E9" s="116"/>
      <c r="F9" s="100"/>
      <c r="G9" s="100"/>
      <c r="H9" s="100"/>
      <c r="I9" s="100"/>
      <c r="J9" s="100"/>
      <c r="K9" s="100"/>
      <c r="L9" s="110"/>
      <c r="M9" s="432"/>
      <c r="N9" s="173"/>
      <c r="O9" s="173"/>
      <c r="P9" s="173"/>
      <c r="Q9" s="100" t="s">
        <v>352</v>
      </c>
      <c r="R9" s="173"/>
      <c r="S9" s="173"/>
      <c r="T9" s="100" t="s">
        <v>383</v>
      </c>
      <c r="U9" s="173"/>
      <c r="V9" s="173"/>
      <c r="W9" s="100" t="s">
        <v>394</v>
      </c>
      <c r="X9" s="100"/>
      <c r="Y9" s="100"/>
      <c r="Z9" s="173"/>
      <c r="AA9" s="173"/>
      <c r="AB9" s="173"/>
      <c r="AC9" s="173"/>
      <c r="AD9" s="100" t="s">
        <v>382</v>
      </c>
      <c r="AE9" s="173"/>
      <c r="AF9" s="173"/>
      <c r="AG9" s="100" t="s">
        <v>383</v>
      </c>
      <c r="AH9" s="173"/>
      <c r="AI9" s="173"/>
      <c r="AJ9" s="100" t="s">
        <v>395</v>
      </c>
    </row>
    <row r="10" spans="1:36" ht="3.75" customHeight="1" x14ac:dyDescent="0.3"/>
    <row r="11" spans="1:36" s="115" customFormat="1" x14ac:dyDescent="0.3">
      <c r="A11" s="114" t="s">
        <v>628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</row>
    <row r="12" spans="1:36" x14ac:dyDescent="0.3">
      <c r="A12" s="556" t="s">
        <v>375</v>
      </c>
      <c r="B12" s="557"/>
      <c r="C12" s="557"/>
      <c r="D12" s="557"/>
      <c r="E12" s="557"/>
      <c r="F12" s="558"/>
      <c r="G12" s="404" t="s">
        <v>376</v>
      </c>
      <c r="H12" s="404"/>
      <c r="I12" s="404"/>
      <c r="J12" s="404"/>
      <c r="K12" s="404"/>
      <c r="L12" s="404"/>
      <c r="M12" s="404" t="s">
        <v>326</v>
      </c>
      <c r="N12" s="404"/>
      <c r="O12" s="404"/>
      <c r="P12" s="404"/>
      <c r="Q12" s="404"/>
      <c r="R12" s="404"/>
      <c r="S12" s="404"/>
      <c r="T12" s="404"/>
      <c r="U12" s="404"/>
      <c r="V12" s="404"/>
      <c r="W12" s="404"/>
      <c r="X12" s="404"/>
      <c r="Y12" s="561" t="s">
        <v>377</v>
      </c>
      <c r="Z12" s="562"/>
      <c r="AA12" s="562"/>
      <c r="AB12" s="562"/>
      <c r="AC12" s="562"/>
      <c r="AD12" s="563"/>
      <c r="AE12" s="565" t="s">
        <v>378</v>
      </c>
      <c r="AF12" s="562"/>
      <c r="AG12" s="562"/>
      <c r="AH12" s="562"/>
      <c r="AI12" s="562"/>
      <c r="AJ12" s="562"/>
    </row>
    <row r="13" spans="1:36" x14ac:dyDescent="0.3">
      <c r="A13" s="559"/>
      <c r="B13" s="559"/>
      <c r="C13" s="559"/>
      <c r="D13" s="559"/>
      <c r="E13" s="559"/>
      <c r="F13" s="560"/>
      <c r="G13" s="404"/>
      <c r="H13" s="404"/>
      <c r="I13" s="404"/>
      <c r="J13" s="404"/>
      <c r="K13" s="404"/>
      <c r="L13" s="404"/>
      <c r="M13" s="404" t="s">
        <v>325</v>
      </c>
      <c r="N13" s="404"/>
      <c r="O13" s="404"/>
      <c r="P13" s="404"/>
      <c r="Q13" s="404"/>
      <c r="R13" s="404"/>
      <c r="S13" s="404" t="s">
        <v>324</v>
      </c>
      <c r="T13" s="404"/>
      <c r="U13" s="404"/>
      <c r="V13" s="404"/>
      <c r="W13" s="404"/>
      <c r="X13" s="404"/>
      <c r="Y13" s="423"/>
      <c r="Z13" s="564"/>
      <c r="AA13" s="564"/>
      <c r="AB13" s="564"/>
      <c r="AC13" s="564"/>
      <c r="AD13" s="422"/>
      <c r="AE13" s="423"/>
      <c r="AF13" s="564"/>
      <c r="AG13" s="564"/>
      <c r="AH13" s="564"/>
      <c r="AI13" s="564"/>
      <c r="AJ13" s="564"/>
    </row>
    <row r="14" spans="1:36" x14ac:dyDescent="0.3">
      <c r="A14" s="403"/>
      <c r="B14" s="404"/>
      <c r="C14" s="404"/>
      <c r="D14" s="404"/>
      <c r="E14" s="404"/>
      <c r="F14" s="404"/>
      <c r="G14" s="404"/>
      <c r="H14" s="404"/>
      <c r="I14" s="404"/>
      <c r="J14" s="404"/>
      <c r="K14" s="404"/>
      <c r="L14" s="404"/>
      <c r="M14" s="404"/>
      <c r="N14" s="404"/>
      <c r="O14" s="404"/>
      <c r="P14" s="404"/>
      <c r="Q14" s="404"/>
      <c r="R14" s="404"/>
      <c r="S14" s="404"/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4"/>
      <c r="AI14" s="404"/>
      <c r="AJ14" s="408"/>
    </row>
    <row r="15" spans="1:36" x14ac:dyDescent="0.3">
      <c r="A15" s="403"/>
      <c r="B15" s="404"/>
      <c r="C15" s="404"/>
      <c r="D15" s="404"/>
      <c r="E15" s="404"/>
      <c r="F15" s="404"/>
      <c r="G15" s="404"/>
      <c r="H15" s="404"/>
      <c r="I15" s="404"/>
      <c r="J15" s="404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4"/>
      <c r="AI15" s="404"/>
      <c r="AJ15" s="408"/>
    </row>
    <row r="16" spans="1:36" x14ac:dyDescent="0.3">
      <c r="A16" s="403"/>
      <c r="B16" s="404"/>
      <c r="C16" s="404"/>
      <c r="D16" s="404"/>
      <c r="E16" s="404"/>
      <c r="F16" s="404"/>
      <c r="G16" s="404"/>
      <c r="H16" s="404"/>
      <c r="I16" s="404"/>
      <c r="J16" s="404"/>
      <c r="K16" s="404"/>
      <c r="L16" s="404"/>
      <c r="M16" s="404"/>
      <c r="N16" s="404"/>
      <c r="O16" s="404"/>
      <c r="P16" s="404"/>
      <c r="Q16" s="404"/>
      <c r="R16" s="404"/>
      <c r="S16" s="404"/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  <c r="AG16" s="404"/>
      <c r="AH16" s="404"/>
      <c r="AI16" s="404"/>
      <c r="AJ16" s="408"/>
    </row>
    <row r="17" spans="1:36" x14ac:dyDescent="0.3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4"/>
      <c r="O17" s="404"/>
      <c r="P17" s="404"/>
      <c r="Q17" s="404"/>
      <c r="R17" s="404"/>
      <c r="S17" s="404"/>
      <c r="T17" s="404"/>
      <c r="U17" s="404"/>
      <c r="V17" s="404"/>
      <c r="W17" s="404"/>
      <c r="X17" s="404"/>
      <c r="Y17" s="404"/>
      <c r="Z17" s="404"/>
      <c r="AA17" s="404"/>
      <c r="AB17" s="404"/>
      <c r="AC17" s="404"/>
      <c r="AD17" s="404"/>
      <c r="AE17" s="404"/>
      <c r="AF17" s="404"/>
      <c r="AG17" s="404"/>
      <c r="AH17" s="404"/>
      <c r="AI17" s="404"/>
      <c r="AJ17" s="408"/>
    </row>
    <row r="18" spans="1:36" x14ac:dyDescent="0.3">
      <c r="A18" s="387" t="s">
        <v>379</v>
      </c>
      <c r="B18" s="388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109" t="s">
        <v>328</v>
      </c>
      <c r="N18" s="393"/>
      <c r="O18" s="393"/>
      <c r="P18" s="393"/>
      <c r="Q18" s="393"/>
      <c r="R18" s="387"/>
      <c r="S18" s="109" t="s">
        <v>329</v>
      </c>
      <c r="T18" s="393"/>
      <c r="U18" s="393"/>
      <c r="V18" s="393"/>
      <c r="W18" s="393"/>
      <c r="X18" s="387"/>
      <c r="Y18" s="109" t="s">
        <v>331</v>
      </c>
      <c r="Z18" s="393"/>
      <c r="AA18" s="393"/>
      <c r="AB18" s="393"/>
      <c r="AC18" s="393"/>
      <c r="AD18" s="387"/>
      <c r="AE18" s="109" t="s">
        <v>330</v>
      </c>
      <c r="AF18" s="393"/>
      <c r="AG18" s="393"/>
      <c r="AH18" s="393"/>
      <c r="AI18" s="393"/>
      <c r="AJ18" s="393"/>
    </row>
    <row r="19" spans="1:36" ht="3.75" customHeight="1" x14ac:dyDescent="0.3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98"/>
      <c r="N19" s="73"/>
      <c r="O19" s="73"/>
      <c r="P19" s="73"/>
      <c r="Q19" s="73"/>
      <c r="R19" s="73"/>
      <c r="S19" s="98"/>
      <c r="T19" s="73"/>
      <c r="U19" s="73"/>
      <c r="V19" s="73"/>
      <c r="W19" s="73"/>
      <c r="X19" s="73"/>
      <c r="Y19" s="98"/>
      <c r="Z19" s="73"/>
      <c r="AA19" s="73"/>
      <c r="AB19" s="73"/>
      <c r="AC19" s="73"/>
      <c r="AD19" s="73"/>
      <c r="AE19" s="98"/>
      <c r="AF19" s="73"/>
      <c r="AG19" s="73"/>
      <c r="AH19" s="73"/>
      <c r="AI19" s="73"/>
      <c r="AJ19" s="73"/>
    </row>
    <row r="20" spans="1:36" ht="3.75" customHeight="1" x14ac:dyDescent="0.3"/>
    <row r="21" spans="1:36" s="115" customFormat="1" x14ac:dyDescent="0.3">
      <c r="A21" s="114" t="s">
        <v>399</v>
      </c>
      <c r="B21" s="114" t="s">
        <v>400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</row>
    <row r="22" spans="1:36" ht="16.5" customHeight="1" x14ac:dyDescent="0.3">
      <c r="A22" s="347" t="s">
        <v>380</v>
      </c>
      <c r="B22" s="347"/>
      <c r="C22" s="347"/>
      <c r="D22" s="614"/>
      <c r="E22" s="565" t="s">
        <v>342</v>
      </c>
      <c r="F22" s="562"/>
      <c r="G22" s="562"/>
      <c r="H22" s="563"/>
      <c r="I22" s="565" t="s">
        <v>629</v>
      </c>
      <c r="J22" s="562"/>
      <c r="K22" s="562"/>
      <c r="L22" s="562"/>
      <c r="M22" s="562"/>
      <c r="N22" s="562"/>
      <c r="O22" s="563"/>
      <c r="P22" s="405" t="s">
        <v>634</v>
      </c>
      <c r="Q22" s="406"/>
      <c r="R22" s="406"/>
      <c r="S22" s="406"/>
      <c r="T22" s="406"/>
      <c r="U22" s="406"/>
      <c r="V22" s="406"/>
      <c r="W22" s="406"/>
      <c r="X22" s="406"/>
      <c r="Y22" s="406"/>
      <c r="Z22" s="406"/>
      <c r="AA22" s="406"/>
      <c r="AB22" s="407"/>
      <c r="AC22" s="561" t="s">
        <v>638</v>
      </c>
      <c r="AD22" s="606"/>
      <c r="AE22" s="606"/>
      <c r="AF22" s="606"/>
      <c r="AG22" s="606"/>
      <c r="AH22" s="606"/>
      <c r="AI22" s="606"/>
      <c r="AJ22" s="606"/>
    </row>
    <row r="23" spans="1:36" ht="16.5" customHeight="1" x14ac:dyDescent="0.3">
      <c r="A23" s="615"/>
      <c r="B23" s="615"/>
      <c r="C23" s="615"/>
      <c r="D23" s="616"/>
      <c r="E23" s="618"/>
      <c r="F23" s="171"/>
      <c r="G23" s="171"/>
      <c r="H23" s="619"/>
      <c r="I23" s="423"/>
      <c r="J23" s="564"/>
      <c r="K23" s="564"/>
      <c r="L23" s="564"/>
      <c r="M23" s="564"/>
      <c r="N23" s="564"/>
      <c r="O23" s="422"/>
      <c r="P23" s="408" t="s">
        <v>631</v>
      </c>
      <c r="Q23" s="409"/>
      <c r="R23" s="409"/>
      <c r="S23" s="403"/>
      <c r="T23" s="408" t="s">
        <v>632</v>
      </c>
      <c r="U23" s="409"/>
      <c r="V23" s="409"/>
      <c r="W23" s="403"/>
      <c r="X23" s="405" t="s">
        <v>633</v>
      </c>
      <c r="Y23" s="406"/>
      <c r="Z23" s="406"/>
      <c r="AA23" s="406"/>
      <c r="AB23" s="407"/>
      <c r="AC23" s="608"/>
      <c r="AD23" s="609"/>
      <c r="AE23" s="609"/>
      <c r="AF23" s="609"/>
      <c r="AG23" s="609"/>
      <c r="AH23" s="609"/>
      <c r="AI23" s="609"/>
      <c r="AJ23" s="609"/>
    </row>
    <row r="24" spans="1:36" ht="16.5" customHeight="1" x14ac:dyDescent="0.3">
      <c r="A24" s="615"/>
      <c r="B24" s="615"/>
      <c r="C24" s="615"/>
      <c r="D24" s="616"/>
      <c r="E24" s="423"/>
      <c r="F24" s="564"/>
      <c r="G24" s="564"/>
      <c r="H24" s="422"/>
      <c r="I24" s="565"/>
      <c r="J24" s="562"/>
      <c r="K24" s="562"/>
      <c r="L24" s="562"/>
      <c r="M24" s="562"/>
      <c r="N24" s="562"/>
      <c r="O24" s="563"/>
      <c r="P24" s="622">
        <v>0.3</v>
      </c>
      <c r="Q24" s="409"/>
      <c r="R24" s="409"/>
      <c r="S24" s="403"/>
      <c r="T24" s="408"/>
      <c r="U24" s="409"/>
      <c r="V24" s="409"/>
      <c r="W24" s="403"/>
      <c r="X24" s="408"/>
      <c r="Y24" s="409"/>
      <c r="Z24" s="409"/>
      <c r="AA24" s="409"/>
      <c r="AB24" s="403"/>
      <c r="AC24" s="405"/>
      <c r="AD24" s="406"/>
      <c r="AE24" s="406"/>
      <c r="AF24" s="406"/>
      <c r="AG24" s="406"/>
      <c r="AH24" s="406"/>
      <c r="AI24" s="406"/>
      <c r="AJ24" s="406"/>
    </row>
    <row r="25" spans="1:36" ht="16.5" customHeight="1" x14ac:dyDescent="0.3">
      <c r="A25" s="615"/>
      <c r="B25" s="615"/>
      <c r="C25" s="615"/>
      <c r="D25" s="616"/>
      <c r="E25" s="561" t="s">
        <v>381</v>
      </c>
      <c r="F25" s="606"/>
      <c r="G25" s="606"/>
      <c r="H25" s="607"/>
      <c r="I25" s="565" t="s">
        <v>630</v>
      </c>
      <c r="J25" s="562"/>
      <c r="K25" s="562"/>
      <c r="L25" s="562"/>
      <c r="M25" s="562"/>
      <c r="N25" s="562"/>
      <c r="O25" s="563"/>
      <c r="P25" s="405" t="s">
        <v>634</v>
      </c>
      <c r="Q25" s="406"/>
      <c r="R25" s="406"/>
      <c r="S25" s="406"/>
      <c r="T25" s="406"/>
      <c r="U25" s="406"/>
      <c r="V25" s="406"/>
      <c r="W25" s="406"/>
      <c r="X25" s="406"/>
      <c r="Y25" s="406"/>
      <c r="Z25" s="406"/>
      <c r="AA25" s="406"/>
      <c r="AB25" s="407"/>
      <c r="AC25" s="561" t="s">
        <v>639</v>
      </c>
      <c r="AD25" s="606"/>
      <c r="AE25" s="606"/>
      <c r="AF25" s="606"/>
      <c r="AG25" s="606"/>
      <c r="AH25" s="606"/>
      <c r="AI25" s="606"/>
      <c r="AJ25" s="606"/>
    </row>
    <row r="26" spans="1:36" ht="16.5" customHeight="1" x14ac:dyDescent="0.3">
      <c r="A26" s="615"/>
      <c r="B26" s="615"/>
      <c r="C26" s="615"/>
      <c r="D26" s="616"/>
      <c r="E26" s="621"/>
      <c r="F26" s="610"/>
      <c r="G26" s="610"/>
      <c r="H26" s="611"/>
      <c r="I26" s="423"/>
      <c r="J26" s="564"/>
      <c r="K26" s="564"/>
      <c r="L26" s="564"/>
      <c r="M26" s="564"/>
      <c r="N26" s="564"/>
      <c r="O26" s="422"/>
      <c r="P26" s="408" t="s">
        <v>635</v>
      </c>
      <c r="Q26" s="409"/>
      <c r="R26" s="409"/>
      <c r="S26" s="403"/>
      <c r="T26" s="408" t="s">
        <v>636</v>
      </c>
      <c r="U26" s="409"/>
      <c r="V26" s="409"/>
      <c r="W26" s="403"/>
      <c r="X26" s="405" t="s">
        <v>637</v>
      </c>
      <c r="Y26" s="406"/>
      <c r="Z26" s="406"/>
      <c r="AA26" s="406"/>
      <c r="AB26" s="407"/>
      <c r="AC26" s="608"/>
      <c r="AD26" s="609"/>
      <c r="AE26" s="609"/>
      <c r="AF26" s="609"/>
      <c r="AG26" s="609"/>
      <c r="AH26" s="609"/>
      <c r="AI26" s="609"/>
      <c r="AJ26" s="609"/>
    </row>
    <row r="27" spans="1:36" ht="16.5" customHeight="1" x14ac:dyDescent="0.3">
      <c r="A27" s="440"/>
      <c r="B27" s="440"/>
      <c r="C27" s="440"/>
      <c r="D27" s="617"/>
      <c r="E27" s="620"/>
      <c r="F27" s="612"/>
      <c r="G27" s="612"/>
      <c r="H27" s="613"/>
      <c r="I27" s="392"/>
      <c r="J27" s="393"/>
      <c r="K27" s="393"/>
      <c r="L27" s="393"/>
      <c r="M27" s="393"/>
      <c r="N27" s="393"/>
      <c r="O27" s="387"/>
      <c r="P27" s="623"/>
      <c r="Q27" s="393"/>
      <c r="R27" s="393"/>
      <c r="S27" s="387"/>
      <c r="T27" s="392"/>
      <c r="U27" s="393"/>
      <c r="V27" s="393"/>
      <c r="W27" s="387"/>
      <c r="X27" s="392"/>
      <c r="Y27" s="393"/>
      <c r="Z27" s="393"/>
      <c r="AA27" s="393"/>
      <c r="AB27" s="387"/>
      <c r="AC27" s="389"/>
      <c r="AD27" s="390"/>
      <c r="AE27" s="390"/>
      <c r="AF27" s="390"/>
      <c r="AG27" s="390"/>
      <c r="AH27" s="390"/>
      <c r="AI27" s="390"/>
      <c r="AJ27" s="390"/>
    </row>
    <row r="28" spans="1:36" ht="7.5" customHeight="1" x14ac:dyDescent="0.3"/>
    <row r="29" spans="1:36" x14ac:dyDescent="0.3">
      <c r="B29" t="s">
        <v>640</v>
      </c>
    </row>
    <row r="30" spans="1:36" x14ac:dyDescent="0.3">
      <c r="AC30" t="s">
        <v>382</v>
      </c>
      <c r="AF30" t="s">
        <v>383</v>
      </c>
      <c r="AI30" t="s">
        <v>384</v>
      </c>
    </row>
    <row r="32" spans="1:36" x14ac:dyDescent="0.3">
      <c r="S32" s="99" t="s">
        <v>385</v>
      </c>
      <c r="T32" s="573"/>
      <c r="U32" s="573"/>
      <c r="V32" s="573"/>
      <c r="W32" s="573"/>
      <c r="X32" s="573"/>
      <c r="Y32" s="573"/>
      <c r="Z32" s="573"/>
      <c r="AA32" s="573"/>
      <c r="AB32" s="573"/>
      <c r="AC32" s="573"/>
      <c r="AD32" t="s">
        <v>386</v>
      </c>
    </row>
    <row r="33" spans="1:45" ht="7.5" customHeight="1" x14ac:dyDescent="0.3"/>
    <row r="34" spans="1:45" ht="20.25" x14ac:dyDescent="0.3">
      <c r="B34" s="573"/>
      <c r="C34" s="573"/>
      <c r="D34" s="573"/>
      <c r="E34" s="573"/>
      <c r="F34" s="573"/>
      <c r="G34" s="93" t="s">
        <v>387</v>
      </c>
    </row>
    <row r="35" spans="1:45" ht="3.75" customHeight="1" x14ac:dyDescent="0.3">
      <c r="A35" s="70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</row>
    <row r="36" spans="1:45" x14ac:dyDescent="0.3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S36" t="s">
        <v>392</v>
      </c>
    </row>
    <row r="37" spans="1:45" x14ac:dyDescent="0.3">
      <c r="A37" s="364" t="s">
        <v>397</v>
      </c>
      <c r="B37" s="364"/>
      <c r="C37" s="373"/>
      <c r="D37" s="101" t="s">
        <v>388</v>
      </c>
      <c r="E37" s="102" t="s">
        <v>641</v>
      </c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437" t="s">
        <v>398</v>
      </c>
      <c r="AI37" s="364"/>
      <c r="AJ37" s="364"/>
    </row>
    <row r="38" spans="1:45" x14ac:dyDescent="0.3">
      <c r="A38" s="281"/>
      <c r="B38" s="281"/>
      <c r="C38" s="282"/>
      <c r="D38" s="103" t="s">
        <v>388</v>
      </c>
      <c r="E38" s="104" t="s">
        <v>642</v>
      </c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280"/>
      <c r="AI38" s="281"/>
      <c r="AJ38" s="281"/>
    </row>
    <row r="39" spans="1:45" x14ac:dyDescent="0.3">
      <c r="A39" s="281"/>
      <c r="B39" s="281"/>
      <c r="C39" s="282"/>
      <c r="D39" s="103" t="s">
        <v>388</v>
      </c>
      <c r="E39" s="104" t="s">
        <v>389</v>
      </c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280"/>
      <c r="AI39" s="281"/>
      <c r="AJ39" s="281"/>
    </row>
    <row r="40" spans="1:45" x14ac:dyDescent="0.3">
      <c r="A40" s="281"/>
      <c r="B40" s="281"/>
      <c r="C40" s="282"/>
      <c r="D40" s="105"/>
      <c r="E40" s="104" t="s">
        <v>390</v>
      </c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280"/>
      <c r="AI40" s="281"/>
      <c r="AJ40" s="281"/>
    </row>
    <row r="41" spans="1:45" x14ac:dyDescent="0.3">
      <c r="A41" s="281"/>
      <c r="B41" s="281"/>
      <c r="C41" s="282"/>
      <c r="D41" s="103" t="s">
        <v>388</v>
      </c>
      <c r="E41" s="104" t="s">
        <v>391</v>
      </c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280"/>
      <c r="AI41" s="281"/>
      <c r="AJ41" s="281"/>
    </row>
    <row r="42" spans="1:45" x14ac:dyDescent="0.3">
      <c r="A42" s="281"/>
      <c r="B42" s="281"/>
      <c r="C42" s="282"/>
      <c r="D42" s="103" t="s">
        <v>388</v>
      </c>
      <c r="E42" s="104" t="s">
        <v>643</v>
      </c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280"/>
      <c r="AI42" s="281"/>
      <c r="AJ42" s="281"/>
    </row>
    <row r="43" spans="1:45" x14ac:dyDescent="0.3">
      <c r="A43" s="281"/>
      <c r="B43" s="281"/>
      <c r="C43" s="282"/>
      <c r="D43" s="103" t="s">
        <v>388</v>
      </c>
      <c r="E43" s="104" t="s">
        <v>644</v>
      </c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280"/>
      <c r="AI43" s="281"/>
      <c r="AJ43" s="281"/>
    </row>
    <row r="44" spans="1:45" x14ac:dyDescent="0.3">
      <c r="A44" s="349"/>
      <c r="B44" s="349"/>
      <c r="C44" s="295"/>
      <c r="D44" s="106" t="s">
        <v>388</v>
      </c>
      <c r="E44" s="107" t="s">
        <v>645</v>
      </c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354"/>
      <c r="AI44" s="349"/>
      <c r="AJ44" s="349"/>
    </row>
    <row r="45" spans="1:45" x14ac:dyDescent="0.3">
      <c r="A45" s="165"/>
      <c r="B45" s="165"/>
      <c r="C45" s="165"/>
      <c r="D45" s="103"/>
      <c r="E45" s="104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65"/>
      <c r="AI45" s="165"/>
      <c r="AJ45" s="165"/>
    </row>
    <row r="46" spans="1:45" ht="2.25" customHeight="1" x14ac:dyDescent="0.3">
      <c r="A46" s="624"/>
      <c r="B46" s="624"/>
      <c r="C46" s="624"/>
      <c r="D46" s="625"/>
      <c r="E46" s="626"/>
      <c r="F46" s="627"/>
      <c r="G46" s="627"/>
      <c r="H46" s="627"/>
      <c r="I46" s="627"/>
      <c r="J46" s="627"/>
      <c r="K46" s="627"/>
      <c r="L46" s="627"/>
      <c r="M46" s="627"/>
      <c r="N46" s="627"/>
      <c r="O46" s="627"/>
      <c r="P46" s="627"/>
      <c r="Q46" s="627"/>
      <c r="R46" s="627"/>
      <c r="S46" s="627"/>
      <c r="T46" s="627"/>
      <c r="U46" s="627"/>
      <c r="V46" s="627"/>
      <c r="W46" s="627"/>
      <c r="X46" s="627"/>
      <c r="Y46" s="627"/>
      <c r="Z46" s="627"/>
      <c r="AA46" s="627"/>
      <c r="AB46" s="627"/>
      <c r="AC46" s="627"/>
      <c r="AD46" s="627"/>
      <c r="AE46" s="627"/>
      <c r="AF46" s="627"/>
      <c r="AG46" s="627"/>
      <c r="AH46" s="624"/>
      <c r="AI46" s="624"/>
      <c r="AJ46" s="624"/>
    </row>
    <row r="47" spans="1:45" x14ac:dyDescent="0.3">
      <c r="A47" s="628" t="s">
        <v>646</v>
      </c>
      <c r="B47" s="628"/>
      <c r="C47" s="628"/>
      <c r="D47" s="628"/>
      <c r="E47" s="628"/>
      <c r="F47" s="628"/>
      <c r="G47" s="628"/>
      <c r="H47" s="628"/>
      <c r="I47" s="628"/>
      <c r="J47" s="628"/>
      <c r="K47" s="628"/>
      <c r="L47" s="628"/>
      <c r="M47" s="628"/>
      <c r="N47" s="628"/>
      <c r="O47" s="628"/>
      <c r="P47" s="628"/>
      <c r="Q47" s="628"/>
      <c r="R47" s="628"/>
      <c r="S47" s="628"/>
      <c r="T47" s="628"/>
      <c r="U47" s="628"/>
      <c r="V47" s="628"/>
      <c r="W47" s="628"/>
      <c r="X47" s="628"/>
      <c r="Y47" s="628"/>
      <c r="Z47" s="628"/>
      <c r="AA47" s="628"/>
      <c r="AB47" s="628"/>
      <c r="AC47" s="628"/>
      <c r="AD47" s="628"/>
      <c r="AE47" s="628"/>
      <c r="AF47" s="628"/>
      <c r="AG47" s="628"/>
      <c r="AH47" s="628"/>
      <c r="AI47" s="628"/>
      <c r="AJ47" s="628"/>
    </row>
    <row r="48" spans="1:45" x14ac:dyDescent="0.3">
      <c r="A48" s="629" t="s">
        <v>647</v>
      </c>
      <c r="B48" s="165"/>
      <c r="C48" s="165"/>
      <c r="D48" s="103"/>
      <c r="E48" s="104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65"/>
      <c r="AI48" s="165"/>
      <c r="AJ48" s="165"/>
    </row>
    <row r="49" spans="1:36" x14ac:dyDescent="0.3">
      <c r="A49" s="629" t="s">
        <v>648</v>
      </c>
      <c r="B49" s="165"/>
      <c r="C49" s="165"/>
      <c r="D49" s="103"/>
      <c r="E49" s="104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65"/>
      <c r="AI49" s="165"/>
      <c r="AJ49" s="165"/>
    </row>
    <row r="50" spans="1:36" x14ac:dyDescent="0.3">
      <c r="A50" s="629" t="s">
        <v>649</v>
      </c>
      <c r="B50" s="165"/>
      <c r="C50" s="165"/>
      <c r="D50" s="103"/>
      <c r="E50" s="104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65"/>
      <c r="AI50" s="165"/>
      <c r="AJ50" s="165"/>
    </row>
    <row r="51" spans="1:36" x14ac:dyDescent="0.3">
      <c r="A51" s="629" t="s">
        <v>650</v>
      </c>
      <c r="B51" s="165"/>
      <c r="C51" s="165"/>
      <c r="D51" s="103"/>
      <c r="E51" s="104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5"/>
      <c r="AD51" s="105"/>
      <c r="AE51" s="105"/>
      <c r="AF51" s="105"/>
      <c r="AG51" s="105"/>
      <c r="AH51" s="165"/>
      <c r="AI51" s="165"/>
      <c r="AJ51" s="165"/>
    </row>
    <row r="52" spans="1:36" x14ac:dyDescent="0.3">
      <c r="A52" s="629" t="s">
        <v>651</v>
      </c>
      <c r="B52" s="165"/>
      <c r="C52" s="165"/>
      <c r="D52" s="103"/>
      <c r="E52" s="104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65"/>
      <c r="AI52" s="165"/>
      <c r="AJ52" s="165"/>
    </row>
    <row r="53" spans="1:36" x14ac:dyDescent="0.3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</row>
    <row r="54" spans="1:36" ht="7.5" customHeight="1" x14ac:dyDescent="0.3"/>
    <row r="55" spans="1:36" x14ac:dyDescent="0.3">
      <c r="AJ55" s="71" t="s">
        <v>393</v>
      </c>
    </row>
  </sheetData>
  <mergeCells count="81">
    <mergeCell ref="A47:AJ47"/>
    <mergeCell ref="A4:F7"/>
    <mergeCell ref="AB7:AI7"/>
    <mergeCell ref="AD4:AJ4"/>
    <mergeCell ref="AD5:AJ5"/>
    <mergeCell ref="O4:V4"/>
    <mergeCell ref="O5:V5"/>
    <mergeCell ref="P6:AJ6"/>
    <mergeCell ref="G7:W7"/>
    <mergeCell ref="A37:C44"/>
    <mergeCell ref="AH37:AJ44"/>
    <mergeCell ref="M9:P9"/>
    <mergeCell ref="R9:S9"/>
    <mergeCell ref="U9:V9"/>
    <mergeCell ref="Z9:AC9"/>
    <mergeCell ref="AE9:AF9"/>
    <mergeCell ref="AH9:AI9"/>
    <mergeCell ref="AC27:AJ27"/>
    <mergeCell ref="T32:AC32"/>
    <mergeCell ref="B34:F34"/>
    <mergeCell ref="AC24:AJ24"/>
    <mergeCell ref="A22:D27"/>
    <mergeCell ref="E22:H24"/>
    <mergeCell ref="E25:H27"/>
    <mergeCell ref="I24:O24"/>
    <mergeCell ref="I27:O27"/>
    <mergeCell ref="I22:O23"/>
    <mergeCell ref="I25:O26"/>
    <mergeCell ref="P23:S23"/>
    <mergeCell ref="T23:W23"/>
    <mergeCell ref="X23:AB23"/>
    <mergeCell ref="P22:AB22"/>
    <mergeCell ref="P24:S24"/>
    <mergeCell ref="T24:W24"/>
    <mergeCell ref="P26:S26"/>
    <mergeCell ref="T26:W26"/>
    <mergeCell ref="X26:AB26"/>
    <mergeCell ref="P27:S27"/>
    <mergeCell ref="T27:W27"/>
    <mergeCell ref="X27:AB27"/>
    <mergeCell ref="AC25:AJ26"/>
    <mergeCell ref="X24:AB24"/>
    <mergeCell ref="P25:AB25"/>
    <mergeCell ref="AC22:AJ23"/>
    <mergeCell ref="A18:F18"/>
    <mergeCell ref="G18:L18"/>
    <mergeCell ref="N18:R18"/>
    <mergeCell ref="T18:X18"/>
    <mergeCell ref="Z18:AD18"/>
    <mergeCell ref="AF18:AJ18"/>
    <mergeCell ref="A17:F17"/>
    <mergeCell ref="G17:L17"/>
    <mergeCell ref="M17:R17"/>
    <mergeCell ref="S17:X17"/>
    <mergeCell ref="Y17:AD17"/>
    <mergeCell ref="AE17:AJ17"/>
    <mergeCell ref="A16:F16"/>
    <mergeCell ref="G16:L16"/>
    <mergeCell ref="M16:R16"/>
    <mergeCell ref="S16:X16"/>
    <mergeCell ref="Y16:AD16"/>
    <mergeCell ref="AE16:AJ16"/>
    <mergeCell ref="A15:F15"/>
    <mergeCell ref="G15:L15"/>
    <mergeCell ref="M15:R15"/>
    <mergeCell ref="S15:X15"/>
    <mergeCell ref="Y15:AD15"/>
    <mergeCell ref="AE15:AJ15"/>
    <mergeCell ref="A14:F14"/>
    <mergeCell ref="G14:L14"/>
    <mergeCell ref="M14:R14"/>
    <mergeCell ref="S14:X14"/>
    <mergeCell ref="Y14:AD14"/>
    <mergeCell ref="AE14:AJ14"/>
    <mergeCell ref="M13:R13"/>
    <mergeCell ref="S13:X13"/>
    <mergeCell ref="G12:L13"/>
    <mergeCell ref="A12:F13"/>
    <mergeCell ref="Y12:AD13"/>
    <mergeCell ref="AE12:AJ13"/>
    <mergeCell ref="M12:X12"/>
  </mergeCells>
  <phoneticPr fontId="50" type="noConversion"/>
  <pageMargins left="0.27559055118110237" right="0.27559055118110237" top="0.35433070866141736" bottom="0.15748031496062992" header="0.31496062992125984" footer="0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45"/>
  <sheetViews>
    <sheetView showGridLines="0" zoomScale="130" zoomScaleNormal="130" workbookViewId="0">
      <selection activeCell="P5" sqref="P5:T5"/>
    </sheetView>
  </sheetViews>
  <sheetFormatPr defaultColWidth="2.25" defaultRowHeight="13.5" x14ac:dyDescent="0.3"/>
  <cols>
    <col min="1" max="35" width="2.25" style="12" customWidth="1"/>
    <col min="36" max="16384" width="2.25" style="10"/>
  </cols>
  <sheetData>
    <row r="1" spans="1:52" x14ac:dyDescent="0.3">
      <c r="A1" s="12" t="s">
        <v>72</v>
      </c>
      <c r="AA1" s="23" t="s">
        <v>73</v>
      </c>
      <c r="AB1" s="594">
        <f ca="1">TODAY()</f>
        <v>44261</v>
      </c>
      <c r="AC1" s="594"/>
      <c r="AD1" s="594"/>
      <c r="AE1" s="594"/>
      <c r="AF1" s="594"/>
      <c r="AG1" s="594"/>
      <c r="AH1" s="594"/>
      <c r="AI1" s="12" t="s">
        <v>74</v>
      </c>
    </row>
    <row r="2" spans="1:52" x14ac:dyDescent="0.3">
      <c r="A2" s="10" t="s">
        <v>51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1:52" ht="20.25" x14ac:dyDescent="0.3">
      <c r="A3" s="11" t="s">
        <v>52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</row>
    <row r="4" spans="1:52" ht="17.25" customHeight="1" x14ac:dyDescent="0.3">
      <c r="A4" s="595" t="s">
        <v>42</v>
      </c>
      <c r="B4" s="595"/>
      <c r="C4" s="595"/>
      <c r="D4" s="595"/>
      <c r="E4" s="595"/>
      <c r="F4" s="595" t="s">
        <v>46</v>
      </c>
      <c r="G4" s="595"/>
      <c r="H4" s="595"/>
      <c r="I4" s="595"/>
      <c r="J4" s="595"/>
      <c r="K4" s="595" t="s">
        <v>47</v>
      </c>
      <c r="L4" s="595"/>
      <c r="M4" s="595"/>
      <c r="N4" s="595"/>
      <c r="O4" s="595"/>
      <c r="P4" s="595" t="s">
        <v>48</v>
      </c>
      <c r="Q4" s="595"/>
      <c r="R4" s="595"/>
      <c r="S4" s="595"/>
      <c r="T4" s="595"/>
      <c r="U4" s="595" t="s">
        <v>49</v>
      </c>
      <c r="V4" s="595"/>
      <c r="W4" s="595"/>
      <c r="X4" s="595"/>
      <c r="Y4" s="595"/>
      <c r="Z4" s="595" t="s">
        <v>50</v>
      </c>
      <c r="AA4" s="595"/>
      <c r="AB4" s="595"/>
      <c r="AC4" s="595"/>
      <c r="AD4" s="595"/>
      <c r="AE4" s="595" t="s">
        <v>45</v>
      </c>
      <c r="AF4" s="595"/>
      <c r="AG4" s="595"/>
      <c r="AH4" s="595"/>
      <c r="AI4" s="595"/>
    </row>
    <row r="5" spans="1:52" ht="17.25" customHeight="1" x14ac:dyDescent="0.3">
      <c r="A5" s="597" t="s">
        <v>53</v>
      </c>
      <c r="B5" s="597"/>
      <c r="C5" s="597"/>
      <c r="D5" s="597"/>
      <c r="E5" s="597"/>
      <c r="F5" s="593">
        <v>0</v>
      </c>
      <c r="G5" s="593"/>
      <c r="H5" s="593"/>
      <c r="I5" s="593"/>
      <c r="J5" s="593"/>
      <c r="K5" s="593">
        <v>2</v>
      </c>
      <c r="L5" s="593"/>
      <c r="M5" s="593"/>
      <c r="N5" s="593"/>
      <c r="O5" s="593"/>
      <c r="P5" s="593">
        <v>4</v>
      </c>
      <c r="Q5" s="593"/>
      <c r="R5" s="593"/>
      <c r="S5" s="593"/>
      <c r="T5" s="593"/>
      <c r="U5" s="593">
        <v>2</v>
      </c>
      <c r="V5" s="593"/>
      <c r="W5" s="593"/>
      <c r="X5" s="593"/>
      <c r="Y5" s="593"/>
      <c r="Z5" s="593">
        <v>0</v>
      </c>
      <c r="AA5" s="593"/>
      <c r="AB5" s="593"/>
      <c r="AC5" s="593"/>
      <c r="AD5" s="593"/>
      <c r="AE5" s="593">
        <f>SUM(F5:AD5)</f>
        <v>8</v>
      </c>
      <c r="AF5" s="593"/>
      <c r="AG5" s="593"/>
      <c r="AH5" s="593"/>
      <c r="AI5" s="593"/>
      <c r="AQ5" s="9" t="s">
        <v>40</v>
      </c>
      <c r="AR5"/>
      <c r="AS5"/>
    </row>
    <row r="6" spans="1:52" ht="17.25" customHeight="1" x14ac:dyDescent="0.3">
      <c r="A6" s="597" t="s">
        <v>43</v>
      </c>
      <c r="B6" s="597"/>
      <c r="C6" s="597"/>
      <c r="D6" s="597"/>
      <c r="E6" s="597"/>
      <c r="F6" s="593">
        <v>0</v>
      </c>
      <c r="G6" s="593"/>
      <c r="H6" s="593"/>
      <c r="I6" s="593"/>
      <c r="J6" s="593"/>
      <c r="K6" s="593">
        <v>0</v>
      </c>
      <c r="L6" s="593"/>
      <c r="M6" s="593"/>
      <c r="N6" s="593"/>
      <c r="O6" s="593"/>
      <c r="P6" s="593">
        <v>1</v>
      </c>
      <c r="Q6" s="593"/>
      <c r="R6" s="593"/>
      <c r="S6" s="593"/>
      <c r="T6" s="593"/>
      <c r="U6" s="593">
        <v>0</v>
      </c>
      <c r="V6" s="593"/>
      <c r="W6" s="593"/>
      <c r="X6" s="593"/>
      <c r="Y6" s="593"/>
      <c r="Z6" s="593">
        <v>0</v>
      </c>
      <c r="AA6" s="593"/>
      <c r="AB6" s="593"/>
      <c r="AC6" s="593"/>
      <c r="AD6" s="593"/>
      <c r="AE6" s="593">
        <f>SUM(F6:AD6)</f>
        <v>1</v>
      </c>
      <c r="AF6" s="593"/>
      <c r="AG6" s="593"/>
      <c r="AH6" s="593"/>
      <c r="AI6" s="593"/>
      <c r="AQ6" s="596" t="s">
        <v>160</v>
      </c>
      <c r="AR6" s="596"/>
      <c r="AS6" s="596"/>
      <c r="AT6" s="596"/>
      <c r="AU6" s="596"/>
      <c r="AV6" s="596"/>
      <c r="AW6" s="596"/>
      <c r="AX6" s="596"/>
      <c r="AY6" s="596"/>
      <c r="AZ6" s="596"/>
    </row>
    <row r="7" spans="1:52" ht="17.25" customHeight="1" x14ac:dyDescent="0.3">
      <c r="A7" s="597" t="s">
        <v>44</v>
      </c>
      <c r="B7" s="597"/>
      <c r="C7" s="597"/>
      <c r="D7" s="597"/>
      <c r="E7" s="597"/>
      <c r="F7" s="593">
        <v>0</v>
      </c>
      <c r="G7" s="593"/>
      <c r="H7" s="593"/>
      <c r="I7" s="593"/>
      <c r="J7" s="593"/>
      <c r="K7" s="593">
        <v>0</v>
      </c>
      <c r="L7" s="593"/>
      <c r="M7" s="593"/>
      <c r="N7" s="593"/>
      <c r="O7" s="593"/>
      <c r="P7" s="593">
        <v>0</v>
      </c>
      <c r="Q7" s="593"/>
      <c r="R7" s="593"/>
      <c r="S7" s="593"/>
      <c r="T7" s="593"/>
      <c r="U7" s="593">
        <v>1</v>
      </c>
      <c r="V7" s="593"/>
      <c r="W7" s="593"/>
      <c r="X7" s="593"/>
      <c r="Y7" s="593"/>
      <c r="Z7" s="593">
        <v>0</v>
      </c>
      <c r="AA7" s="593"/>
      <c r="AB7" s="593"/>
      <c r="AC7" s="593"/>
      <c r="AD7" s="593"/>
      <c r="AE7" s="593">
        <f>SUM(F7:AD7)</f>
        <v>1</v>
      </c>
      <c r="AF7" s="593"/>
      <c r="AG7" s="593"/>
      <c r="AH7" s="593"/>
      <c r="AI7" s="593"/>
    </row>
    <row r="8" spans="1:52" ht="17.25" customHeight="1" x14ac:dyDescent="0.3">
      <c r="A8" s="595" t="s">
        <v>45</v>
      </c>
      <c r="B8" s="595"/>
      <c r="C8" s="595"/>
      <c r="D8" s="595"/>
      <c r="E8" s="595"/>
      <c r="F8" s="595">
        <f>SUM(F5:J7)</f>
        <v>0</v>
      </c>
      <c r="G8" s="595"/>
      <c r="H8" s="595"/>
      <c r="I8" s="595"/>
      <c r="J8" s="595"/>
      <c r="K8" s="595">
        <f>SUM(K5:O7)</f>
        <v>2</v>
      </c>
      <c r="L8" s="595"/>
      <c r="M8" s="595"/>
      <c r="N8" s="595"/>
      <c r="O8" s="595"/>
      <c r="P8" s="595">
        <f>SUM(P5:T7)</f>
        <v>5</v>
      </c>
      <c r="Q8" s="595"/>
      <c r="R8" s="595"/>
      <c r="S8" s="595"/>
      <c r="T8" s="595"/>
      <c r="U8" s="595">
        <f>SUM(U5:Y7)</f>
        <v>3</v>
      </c>
      <c r="V8" s="595"/>
      <c r="W8" s="595"/>
      <c r="X8" s="595"/>
      <c r="Y8" s="595"/>
      <c r="Z8" s="595">
        <f>SUM(Z5:AD7)</f>
        <v>0</v>
      </c>
      <c r="AA8" s="595"/>
      <c r="AB8" s="595"/>
      <c r="AC8" s="595"/>
      <c r="AD8" s="595"/>
      <c r="AE8" s="595">
        <f>SUM(AE5:AI7)</f>
        <v>10</v>
      </c>
      <c r="AF8" s="595"/>
      <c r="AG8" s="595"/>
      <c r="AH8" s="595"/>
      <c r="AI8" s="595"/>
    </row>
    <row r="10" spans="1:52" ht="20.25" x14ac:dyDescent="0.3">
      <c r="A10" s="11" t="s">
        <v>54</v>
      </c>
    </row>
    <row r="11" spans="1:52" ht="19.5" customHeight="1" x14ac:dyDescent="0.3">
      <c r="A11" s="582" t="s">
        <v>42</v>
      </c>
      <c r="B11" s="582"/>
      <c r="C11" s="584" t="s">
        <v>66</v>
      </c>
      <c r="D11" s="585"/>
      <c r="E11" s="582" t="s">
        <v>55</v>
      </c>
      <c r="F11" s="582"/>
      <c r="G11" s="582"/>
      <c r="H11" s="582" t="s">
        <v>56</v>
      </c>
      <c r="I11" s="582"/>
      <c r="J11" s="582"/>
      <c r="K11" s="582" t="s">
        <v>57</v>
      </c>
      <c r="L11" s="582"/>
      <c r="M11" s="582"/>
      <c r="N11" s="582"/>
      <c r="O11" s="582"/>
      <c r="P11" s="582" t="s">
        <v>58</v>
      </c>
      <c r="Q11" s="582"/>
      <c r="R11" s="582"/>
      <c r="S11" s="582" t="s">
        <v>59</v>
      </c>
      <c r="T11" s="582"/>
      <c r="U11" s="582"/>
      <c r="V11" s="582"/>
      <c r="W11" s="582" t="s">
        <v>61</v>
      </c>
      <c r="X11" s="582"/>
      <c r="Y11" s="582"/>
      <c r="Z11" s="582"/>
      <c r="AA11" s="582" t="s">
        <v>63</v>
      </c>
      <c r="AB11" s="582"/>
      <c r="AC11" s="582"/>
      <c r="AD11" s="582" t="s">
        <v>64</v>
      </c>
      <c r="AE11" s="582"/>
      <c r="AF11" s="582"/>
      <c r="AG11" s="582" t="s">
        <v>65</v>
      </c>
      <c r="AH11" s="582"/>
      <c r="AI11" s="582"/>
    </row>
    <row r="12" spans="1:52" ht="19.5" customHeight="1" x14ac:dyDescent="0.3">
      <c r="A12" s="582"/>
      <c r="B12" s="582"/>
      <c r="C12" s="586"/>
      <c r="D12" s="587"/>
      <c r="E12" s="582"/>
      <c r="F12" s="582"/>
      <c r="G12" s="582"/>
      <c r="H12" s="582"/>
      <c r="I12" s="582"/>
      <c r="J12" s="582"/>
      <c r="K12" s="582"/>
      <c r="L12" s="582"/>
      <c r="M12" s="582"/>
      <c r="N12" s="582"/>
      <c r="O12" s="582"/>
      <c r="P12" s="582"/>
      <c r="Q12" s="582"/>
      <c r="R12" s="582"/>
      <c r="S12" s="582" t="s">
        <v>60</v>
      </c>
      <c r="T12" s="582"/>
      <c r="U12" s="582"/>
      <c r="V12" s="582"/>
      <c r="W12" s="590" t="s">
        <v>62</v>
      </c>
      <c r="X12" s="591"/>
      <c r="Y12" s="591"/>
      <c r="Z12" s="592"/>
      <c r="AA12" s="582"/>
      <c r="AB12" s="582"/>
      <c r="AC12" s="582"/>
      <c r="AD12" s="582"/>
      <c r="AE12" s="582"/>
      <c r="AF12" s="582"/>
      <c r="AG12" s="582"/>
      <c r="AH12" s="582"/>
      <c r="AI12" s="582"/>
    </row>
    <row r="13" spans="1:52" ht="15.75" customHeight="1" x14ac:dyDescent="0.3">
      <c r="A13" s="581" t="s">
        <v>224</v>
      </c>
      <c r="B13" s="581"/>
      <c r="C13" s="582">
        <v>1</v>
      </c>
      <c r="D13" s="582"/>
      <c r="E13" s="580" t="s">
        <v>200</v>
      </c>
      <c r="F13" s="580"/>
      <c r="G13" s="580"/>
      <c r="H13" s="580" t="s">
        <v>201</v>
      </c>
      <c r="I13" s="580"/>
      <c r="J13" s="580"/>
      <c r="K13" s="580"/>
      <c r="L13" s="580"/>
      <c r="M13" s="580"/>
      <c r="N13" s="580"/>
      <c r="O13" s="580"/>
      <c r="P13" s="583" t="s">
        <v>202</v>
      </c>
      <c r="Q13" s="583"/>
      <c r="R13" s="583"/>
      <c r="S13" s="580" t="s">
        <v>180</v>
      </c>
      <c r="T13" s="580"/>
      <c r="U13" s="580"/>
      <c r="V13" s="580"/>
      <c r="W13" s="580" t="s">
        <v>181</v>
      </c>
      <c r="X13" s="580"/>
      <c r="Y13" s="580"/>
      <c r="Z13" s="580"/>
      <c r="AA13" s="583" t="s">
        <v>203</v>
      </c>
      <c r="AB13" s="583"/>
      <c r="AC13" s="583"/>
      <c r="AD13" s="574">
        <v>41155</v>
      </c>
      <c r="AE13" s="575"/>
      <c r="AF13" s="576"/>
      <c r="AG13" s="580"/>
      <c r="AH13" s="580"/>
      <c r="AI13" s="580"/>
    </row>
    <row r="14" spans="1:52" ht="15.75" customHeight="1" x14ac:dyDescent="0.3">
      <c r="A14" s="581"/>
      <c r="B14" s="581"/>
      <c r="C14" s="582"/>
      <c r="D14" s="582"/>
      <c r="E14" s="580"/>
      <c r="F14" s="580"/>
      <c r="G14" s="580"/>
      <c r="H14" s="580"/>
      <c r="I14" s="580"/>
      <c r="J14" s="580"/>
      <c r="K14" s="580"/>
      <c r="L14" s="580"/>
      <c r="M14" s="580"/>
      <c r="N14" s="580"/>
      <c r="O14" s="580"/>
      <c r="P14" s="583"/>
      <c r="Q14" s="583"/>
      <c r="R14" s="583"/>
      <c r="S14" s="580" t="s">
        <v>204</v>
      </c>
      <c r="T14" s="580"/>
      <c r="U14" s="580"/>
      <c r="V14" s="580"/>
      <c r="W14" s="580"/>
      <c r="X14" s="580"/>
      <c r="Y14" s="580"/>
      <c r="Z14" s="580"/>
      <c r="AA14" s="583"/>
      <c r="AB14" s="583"/>
      <c r="AC14" s="583"/>
      <c r="AD14" s="577"/>
      <c r="AE14" s="578"/>
      <c r="AF14" s="579"/>
      <c r="AG14" s="580"/>
      <c r="AH14" s="580"/>
      <c r="AI14" s="580"/>
    </row>
    <row r="15" spans="1:52" ht="15.75" customHeight="1" x14ac:dyDescent="0.3">
      <c r="A15" s="581" t="s">
        <v>225</v>
      </c>
      <c r="B15" s="581"/>
      <c r="C15" s="582">
        <v>2</v>
      </c>
      <c r="D15" s="582"/>
      <c r="E15" s="580" t="s">
        <v>205</v>
      </c>
      <c r="F15" s="580"/>
      <c r="G15" s="580"/>
      <c r="H15" s="580" t="s">
        <v>206</v>
      </c>
      <c r="I15" s="580"/>
      <c r="J15" s="580"/>
      <c r="K15" s="580"/>
      <c r="L15" s="580"/>
      <c r="M15" s="580"/>
      <c r="N15" s="580"/>
      <c r="O15" s="580"/>
      <c r="P15" s="583" t="s">
        <v>207</v>
      </c>
      <c r="Q15" s="583"/>
      <c r="R15" s="583"/>
      <c r="S15" s="580" t="s">
        <v>182</v>
      </c>
      <c r="T15" s="580"/>
      <c r="U15" s="580"/>
      <c r="V15" s="580"/>
      <c r="W15" s="580" t="s">
        <v>181</v>
      </c>
      <c r="X15" s="580"/>
      <c r="Y15" s="580"/>
      <c r="Z15" s="580"/>
      <c r="AA15" s="583" t="s">
        <v>208</v>
      </c>
      <c r="AB15" s="583"/>
      <c r="AC15" s="583"/>
      <c r="AD15" s="574">
        <v>39508</v>
      </c>
      <c r="AE15" s="575"/>
      <c r="AF15" s="576"/>
      <c r="AG15" s="580"/>
      <c r="AH15" s="580"/>
      <c r="AI15" s="580"/>
    </row>
    <row r="16" spans="1:52" ht="15.75" customHeight="1" x14ac:dyDescent="0.3">
      <c r="A16" s="581"/>
      <c r="B16" s="581"/>
      <c r="C16" s="582"/>
      <c r="D16" s="582"/>
      <c r="E16" s="580"/>
      <c r="F16" s="580"/>
      <c r="G16" s="580"/>
      <c r="H16" s="580"/>
      <c r="I16" s="580"/>
      <c r="J16" s="580"/>
      <c r="K16" s="580"/>
      <c r="L16" s="580"/>
      <c r="M16" s="580"/>
      <c r="N16" s="580"/>
      <c r="O16" s="580"/>
      <c r="P16" s="583"/>
      <c r="Q16" s="583"/>
      <c r="R16" s="583"/>
      <c r="S16" s="580" t="s">
        <v>183</v>
      </c>
      <c r="T16" s="580"/>
      <c r="U16" s="580"/>
      <c r="V16" s="580"/>
      <c r="W16" s="580" t="s">
        <v>409</v>
      </c>
      <c r="X16" s="580"/>
      <c r="Y16" s="580"/>
      <c r="Z16" s="580"/>
      <c r="AA16" s="583"/>
      <c r="AB16" s="583"/>
      <c r="AC16" s="583"/>
      <c r="AD16" s="577"/>
      <c r="AE16" s="578"/>
      <c r="AF16" s="579"/>
      <c r="AG16" s="580"/>
      <c r="AH16" s="580"/>
      <c r="AI16" s="580"/>
    </row>
    <row r="17" spans="1:35" ht="15.75" customHeight="1" x14ac:dyDescent="0.3">
      <c r="A17" s="581" t="s">
        <v>225</v>
      </c>
      <c r="B17" s="581"/>
      <c r="C17" s="582">
        <v>3</v>
      </c>
      <c r="D17" s="582"/>
      <c r="E17" s="580" t="s">
        <v>209</v>
      </c>
      <c r="F17" s="580"/>
      <c r="G17" s="580"/>
      <c r="H17" s="580" t="s">
        <v>210</v>
      </c>
      <c r="I17" s="580"/>
      <c r="J17" s="580"/>
      <c r="K17" s="580"/>
      <c r="L17" s="580"/>
      <c r="M17" s="580"/>
      <c r="N17" s="580"/>
      <c r="O17" s="580"/>
      <c r="P17" s="583" t="s">
        <v>207</v>
      </c>
      <c r="Q17" s="583"/>
      <c r="R17" s="583"/>
      <c r="S17" s="580" t="s">
        <v>184</v>
      </c>
      <c r="T17" s="580"/>
      <c r="U17" s="580"/>
      <c r="V17" s="580"/>
      <c r="W17" s="580" t="s">
        <v>181</v>
      </c>
      <c r="X17" s="580"/>
      <c r="Y17" s="580"/>
      <c r="Z17" s="580"/>
      <c r="AA17" s="583" t="s">
        <v>208</v>
      </c>
      <c r="AB17" s="583"/>
      <c r="AC17" s="583"/>
      <c r="AD17" s="574">
        <v>39508</v>
      </c>
      <c r="AE17" s="575"/>
      <c r="AF17" s="576"/>
      <c r="AG17" s="580"/>
      <c r="AH17" s="580"/>
      <c r="AI17" s="580"/>
    </row>
    <row r="18" spans="1:35" ht="15.75" customHeight="1" x14ac:dyDescent="0.3">
      <c r="A18" s="581"/>
      <c r="B18" s="581"/>
      <c r="C18" s="582"/>
      <c r="D18" s="582"/>
      <c r="E18" s="580"/>
      <c r="F18" s="580"/>
      <c r="G18" s="580"/>
      <c r="H18" s="580"/>
      <c r="I18" s="580"/>
      <c r="J18" s="580"/>
      <c r="K18" s="580"/>
      <c r="L18" s="580"/>
      <c r="M18" s="580"/>
      <c r="N18" s="580"/>
      <c r="O18" s="580"/>
      <c r="P18" s="583"/>
      <c r="Q18" s="583"/>
      <c r="R18" s="583"/>
      <c r="S18" s="580" t="s">
        <v>185</v>
      </c>
      <c r="T18" s="580"/>
      <c r="U18" s="580"/>
      <c r="V18" s="580"/>
      <c r="W18" s="580" t="s">
        <v>405</v>
      </c>
      <c r="X18" s="580"/>
      <c r="Y18" s="580"/>
      <c r="Z18" s="580"/>
      <c r="AA18" s="583"/>
      <c r="AB18" s="583"/>
      <c r="AC18" s="583"/>
      <c r="AD18" s="577"/>
      <c r="AE18" s="578"/>
      <c r="AF18" s="579"/>
      <c r="AG18" s="580"/>
      <c r="AH18" s="580"/>
      <c r="AI18" s="580"/>
    </row>
    <row r="19" spans="1:35" ht="15.75" customHeight="1" x14ac:dyDescent="0.3">
      <c r="A19" s="581" t="s">
        <v>225</v>
      </c>
      <c r="B19" s="581"/>
      <c r="C19" s="582">
        <v>4</v>
      </c>
      <c r="D19" s="582"/>
      <c r="E19" s="580" t="s">
        <v>205</v>
      </c>
      <c r="F19" s="580"/>
      <c r="G19" s="580"/>
      <c r="H19" s="580" t="s">
        <v>211</v>
      </c>
      <c r="I19" s="580"/>
      <c r="J19" s="580"/>
      <c r="K19" s="580"/>
      <c r="L19" s="580"/>
      <c r="M19" s="580"/>
      <c r="N19" s="580"/>
      <c r="O19" s="580"/>
      <c r="P19" s="583" t="s">
        <v>207</v>
      </c>
      <c r="Q19" s="583"/>
      <c r="R19" s="583"/>
      <c r="S19" s="580" t="s">
        <v>186</v>
      </c>
      <c r="T19" s="580"/>
      <c r="U19" s="580"/>
      <c r="V19" s="580"/>
      <c r="W19" s="580" t="s">
        <v>212</v>
      </c>
      <c r="X19" s="580"/>
      <c r="Y19" s="580"/>
      <c r="Z19" s="580"/>
      <c r="AA19" s="583" t="s">
        <v>208</v>
      </c>
      <c r="AB19" s="583"/>
      <c r="AC19" s="583"/>
      <c r="AD19" s="574">
        <v>39508</v>
      </c>
      <c r="AE19" s="575"/>
      <c r="AF19" s="576"/>
      <c r="AG19" s="580"/>
      <c r="AH19" s="580"/>
      <c r="AI19" s="580"/>
    </row>
    <row r="20" spans="1:35" ht="15.75" customHeight="1" x14ac:dyDescent="0.3">
      <c r="A20" s="581"/>
      <c r="B20" s="581"/>
      <c r="C20" s="582"/>
      <c r="D20" s="582"/>
      <c r="E20" s="580"/>
      <c r="F20" s="580"/>
      <c r="G20" s="580"/>
      <c r="H20" s="580"/>
      <c r="I20" s="580"/>
      <c r="J20" s="580"/>
      <c r="K20" s="580"/>
      <c r="L20" s="580"/>
      <c r="M20" s="580"/>
      <c r="N20" s="580"/>
      <c r="O20" s="580"/>
      <c r="P20" s="583"/>
      <c r="Q20" s="583"/>
      <c r="R20" s="583"/>
      <c r="S20" s="580" t="s">
        <v>187</v>
      </c>
      <c r="T20" s="580"/>
      <c r="U20" s="580"/>
      <c r="V20" s="580"/>
      <c r="W20" s="580" t="s">
        <v>404</v>
      </c>
      <c r="X20" s="580"/>
      <c r="Y20" s="580"/>
      <c r="Z20" s="580"/>
      <c r="AA20" s="583"/>
      <c r="AB20" s="583"/>
      <c r="AC20" s="583"/>
      <c r="AD20" s="577"/>
      <c r="AE20" s="578"/>
      <c r="AF20" s="579"/>
      <c r="AG20" s="580"/>
      <c r="AH20" s="580"/>
      <c r="AI20" s="580"/>
    </row>
    <row r="21" spans="1:35" ht="15.75" customHeight="1" x14ac:dyDescent="0.3">
      <c r="A21" s="581" t="s">
        <v>225</v>
      </c>
      <c r="B21" s="581"/>
      <c r="C21" s="582">
        <v>5</v>
      </c>
      <c r="D21" s="582"/>
      <c r="E21" s="580" t="s">
        <v>213</v>
      </c>
      <c r="F21" s="580"/>
      <c r="G21" s="580"/>
      <c r="H21" s="580" t="s">
        <v>410</v>
      </c>
      <c r="I21" s="580"/>
      <c r="J21" s="580"/>
      <c r="K21" s="580"/>
      <c r="L21" s="580"/>
      <c r="M21" s="580"/>
      <c r="N21" s="580"/>
      <c r="O21" s="580"/>
      <c r="P21" s="583" t="s">
        <v>207</v>
      </c>
      <c r="Q21" s="583"/>
      <c r="R21" s="583"/>
      <c r="S21" s="580" t="s">
        <v>188</v>
      </c>
      <c r="T21" s="580"/>
      <c r="U21" s="580"/>
      <c r="V21" s="580"/>
      <c r="W21" s="580" t="s">
        <v>189</v>
      </c>
      <c r="X21" s="580"/>
      <c r="Y21" s="580"/>
      <c r="Z21" s="580"/>
      <c r="AA21" s="583" t="s">
        <v>208</v>
      </c>
      <c r="AB21" s="583"/>
      <c r="AC21" s="583"/>
      <c r="AD21" s="574">
        <v>39602</v>
      </c>
      <c r="AE21" s="575"/>
      <c r="AF21" s="576"/>
      <c r="AG21" s="580"/>
      <c r="AH21" s="580"/>
      <c r="AI21" s="580"/>
    </row>
    <row r="22" spans="1:35" ht="15.75" customHeight="1" x14ac:dyDescent="0.3">
      <c r="A22" s="581"/>
      <c r="B22" s="581"/>
      <c r="C22" s="582"/>
      <c r="D22" s="582"/>
      <c r="E22" s="580"/>
      <c r="F22" s="580"/>
      <c r="G22" s="580"/>
      <c r="H22" s="580"/>
      <c r="I22" s="580"/>
      <c r="J22" s="580"/>
      <c r="K22" s="580"/>
      <c r="L22" s="580"/>
      <c r="M22" s="580"/>
      <c r="N22" s="580"/>
      <c r="O22" s="580"/>
      <c r="P22" s="583"/>
      <c r="Q22" s="583"/>
      <c r="R22" s="583"/>
      <c r="S22" s="580" t="s">
        <v>190</v>
      </c>
      <c r="T22" s="580"/>
      <c r="U22" s="580"/>
      <c r="V22" s="580"/>
      <c r="W22" s="580" t="s">
        <v>408</v>
      </c>
      <c r="X22" s="580"/>
      <c r="Y22" s="580"/>
      <c r="Z22" s="580"/>
      <c r="AA22" s="583"/>
      <c r="AB22" s="583"/>
      <c r="AC22" s="583"/>
      <c r="AD22" s="577"/>
      <c r="AE22" s="578"/>
      <c r="AF22" s="579"/>
      <c r="AG22" s="580"/>
      <c r="AH22" s="580"/>
      <c r="AI22" s="580"/>
    </row>
    <row r="23" spans="1:35" ht="15.75" customHeight="1" x14ac:dyDescent="0.3">
      <c r="A23" s="581" t="s">
        <v>225</v>
      </c>
      <c r="B23" s="581"/>
      <c r="C23" s="582">
        <v>6</v>
      </c>
      <c r="D23" s="582"/>
      <c r="E23" s="580" t="s">
        <v>213</v>
      </c>
      <c r="F23" s="580"/>
      <c r="G23" s="580"/>
      <c r="H23" s="580" t="s">
        <v>214</v>
      </c>
      <c r="I23" s="580"/>
      <c r="J23" s="580"/>
      <c r="K23" s="580"/>
      <c r="L23" s="580"/>
      <c r="M23" s="580"/>
      <c r="N23" s="580"/>
      <c r="O23" s="580"/>
      <c r="P23" s="583" t="s">
        <v>207</v>
      </c>
      <c r="Q23" s="583"/>
      <c r="R23" s="583"/>
      <c r="S23" s="580" t="s">
        <v>191</v>
      </c>
      <c r="T23" s="580"/>
      <c r="U23" s="580"/>
      <c r="V23" s="580"/>
      <c r="W23" s="580" t="s">
        <v>181</v>
      </c>
      <c r="X23" s="580"/>
      <c r="Y23" s="580"/>
      <c r="Z23" s="580"/>
      <c r="AA23" s="583" t="s">
        <v>208</v>
      </c>
      <c r="AB23" s="583"/>
      <c r="AC23" s="583"/>
      <c r="AD23" s="574">
        <v>40196</v>
      </c>
      <c r="AE23" s="575"/>
      <c r="AF23" s="576"/>
      <c r="AG23" s="580"/>
      <c r="AH23" s="580"/>
      <c r="AI23" s="580"/>
    </row>
    <row r="24" spans="1:35" ht="15.75" customHeight="1" x14ac:dyDescent="0.3">
      <c r="A24" s="581"/>
      <c r="B24" s="581"/>
      <c r="C24" s="582"/>
      <c r="D24" s="582"/>
      <c r="E24" s="580"/>
      <c r="F24" s="580"/>
      <c r="G24" s="580"/>
      <c r="H24" s="580"/>
      <c r="I24" s="580"/>
      <c r="J24" s="580"/>
      <c r="K24" s="580"/>
      <c r="L24" s="580"/>
      <c r="M24" s="580"/>
      <c r="N24" s="580"/>
      <c r="O24" s="580"/>
      <c r="P24" s="583"/>
      <c r="Q24" s="583"/>
      <c r="R24" s="583"/>
      <c r="S24" s="580" t="s">
        <v>192</v>
      </c>
      <c r="T24" s="580"/>
      <c r="U24" s="580"/>
      <c r="V24" s="580"/>
      <c r="W24" s="580" t="s">
        <v>404</v>
      </c>
      <c r="X24" s="580"/>
      <c r="Y24" s="580"/>
      <c r="Z24" s="580"/>
      <c r="AA24" s="583"/>
      <c r="AB24" s="583"/>
      <c r="AC24" s="583"/>
      <c r="AD24" s="577"/>
      <c r="AE24" s="578"/>
      <c r="AF24" s="579"/>
      <c r="AG24" s="580"/>
      <c r="AH24" s="580"/>
      <c r="AI24" s="580"/>
    </row>
    <row r="25" spans="1:35" ht="15.75" customHeight="1" x14ac:dyDescent="0.3">
      <c r="A25" s="581" t="s">
        <v>225</v>
      </c>
      <c r="B25" s="581"/>
      <c r="C25" s="582">
        <v>7</v>
      </c>
      <c r="D25" s="582"/>
      <c r="E25" s="580" t="s">
        <v>213</v>
      </c>
      <c r="F25" s="580"/>
      <c r="G25" s="580"/>
      <c r="H25" s="580" t="s">
        <v>215</v>
      </c>
      <c r="I25" s="580"/>
      <c r="J25" s="580"/>
      <c r="K25" s="580"/>
      <c r="L25" s="580"/>
      <c r="M25" s="580"/>
      <c r="N25" s="580"/>
      <c r="O25" s="580"/>
      <c r="P25" s="583" t="s">
        <v>207</v>
      </c>
      <c r="Q25" s="583"/>
      <c r="R25" s="583"/>
      <c r="S25" s="580" t="s">
        <v>193</v>
      </c>
      <c r="T25" s="580"/>
      <c r="U25" s="580"/>
      <c r="V25" s="580"/>
      <c r="W25" s="580" t="s">
        <v>181</v>
      </c>
      <c r="X25" s="580"/>
      <c r="Y25" s="580"/>
      <c r="Z25" s="580"/>
      <c r="AA25" s="583" t="s">
        <v>208</v>
      </c>
      <c r="AB25" s="583"/>
      <c r="AC25" s="583"/>
      <c r="AD25" s="574">
        <v>40997</v>
      </c>
      <c r="AE25" s="575"/>
      <c r="AF25" s="576"/>
      <c r="AG25" s="580"/>
      <c r="AH25" s="580"/>
      <c r="AI25" s="580"/>
    </row>
    <row r="26" spans="1:35" ht="15.75" customHeight="1" x14ac:dyDescent="0.3">
      <c r="A26" s="581"/>
      <c r="B26" s="581"/>
      <c r="C26" s="582"/>
      <c r="D26" s="582"/>
      <c r="E26" s="580"/>
      <c r="F26" s="580"/>
      <c r="G26" s="580"/>
      <c r="H26" s="580"/>
      <c r="I26" s="580"/>
      <c r="J26" s="580"/>
      <c r="K26" s="580"/>
      <c r="L26" s="580"/>
      <c r="M26" s="580"/>
      <c r="N26" s="580"/>
      <c r="O26" s="580"/>
      <c r="P26" s="583"/>
      <c r="Q26" s="583"/>
      <c r="R26" s="583"/>
      <c r="S26" s="580" t="s">
        <v>194</v>
      </c>
      <c r="T26" s="580"/>
      <c r="U26" s="580"/>
      <c r="V26" s="580"/>
      <c r="W26" s="580" t="s">
        <v>407</v>
      </c>
      <c r="X26" s="580"/>
      <c r="Y26" s="580"/>
      <c r="Z26" s="580"/>
      <c r="AA26" s="583"/>
      <c r="AB26" s="583"/>
      <c r="AC26" s="583"/>
      <c r="AD26" s="577"/>
      <c r="AE26" s="578"/>
      <c r="AF26" s="579"/>
      <c r="AG26" s="580"/>
      <c r="AH26" s="580"/>
      <c r="AI26" s="580"/>
    </row>
    <row r="27" spans="1:35" ht="15.75" customHeight="1" x14ac:dyDescent="0.3">
      <c r="A27" s="581" t="s">
        <v>225</v>
      </c>
      <c r="B27" s="581"/>
      <c r="C27" s="582">
        <v>8</v>
      </c>
      <c r="D27" s="582"/>
      <c r="E27" s="580" t="s">
        <v>213</v>
      </c>
      <c r="F27" s="580"/>
      <c r="G27" s="580"/>
      <c r="H27" s="580" t="s">
        <v>216</v>
      </c>
      <c r="I27" s="580"/>
      <c r="J27" s="580"/>
      <c r="K27" s="580"/>
      <c r="L27" s="580"/>
      <c r="M27" s="580"/>
      <c r="N27" s="580"/>
      <c r="O27" s="580"/>
      <c r="P27" s="583" t="s">
        <v>207</v>
      </c>
      <c r="Q27" s="583"/>
      <c r="R27" s="583"/>
      <c r="S27" s="580" t="s">
        <v>186</v>
      </c>
      <c r="T27" s="580"/>
      <c r="U27" s="580"/>
      <c r="V27" s="580"/>
      <c r="W27" s="580" t="s">
        <v>189</v>
      </c>
      <c r="X27" s="580"/>
      <c r="Y27" s="580"/>
      <c r="Z27" s="580"/>
      <c r="AA27" s="583" t="s">
        <v>208</v>
      </c>
      <c r="AB27" s="583"/>
      <c r="AC27" s="583"/>
      <c r="AD27" s="574">
        <v>41520</v>
      </c>
      <c r="AE27" s="575"/>
      <c r="AF27" s="576"/>
      <c r="AG27" s="580" t="s">
        <v>217</v>
      </c>
      <c r="AH27" s="580"/>
      <c r="AI27" s="580"/>
    </row>
    <row r="28" spans="1:35" ht="15.75" customHeight="1" x14ac:dyDescent="0.3">
      <c r="A28" s="581"/>
      <c r="B28" s="581"/>
      <c r="C28" s="582"/>
      <c r="D28" s="582"/>
      <c r="E28" s="580"/>
      <c r="F28" s="580"/>
      <c r="G28" s="580"/>
      <c r="H28" s="580"/>
      <c r="I28" s="580"/>
      <c r="J28" s="580"/>
      <c r="K28" s="580"/>
      <c r="L28" s="580"/>
      <c r="M28" s="580"/>
      <c r="N28" s="580"/>
      <c r="O28" s="580"/>
      <c r="P28" s="583"/>
      <c r="Q28" s="583"/>
      <c r="R28" s="583"/>
      <c r="S28" s="580" t="s">
        <v>195</v>
      </c>
      <c r="T28" s="580"/>
      <c r="U28" s="580"/>
      <c r="V28" s="580"/>
      <c r="W28" s="580" t="s">
        <v>196</v>
      </c>
      <c r="X28" s="580"/>
      <c r="Y28" s="580"/>
      <c r="Z28" s="580"/>
      <c r="AA28" s="583"/>
      <c r="AB28" s="583"/>
      <c r="AC28" s="583"/>
      <c r="AD28" s="577"/>
      <c r="AE28" s="578"/>
      <c r="AF28" s="579"/>
      <c r="AG28" s="580"/>
      <c r="AH28" s="580"/>
      <c r="AI28" s="580"/>
    </row>
    <row r="29" spans="1:35" ht="15.75" customHeight="1" x14ac:dyDescent="0.3">
      <c r="A29" s="581" t="s">
        <v>226</v>
      </c>
      <c r="B29" s="581"/>
      <c r="C29" s="582">
        <v>9</v>
      </c>
      <c r="D29" s="582"/>
      <c r="E29" s="580" t="s">
        <v>218</v>
      </c>
      <c r="F29" s="580"/>
      <c r="G29" s="580"/>
      <c r="H29" s="580" t="s">
        <v>219</v>
      </c>
      <c r="I29" s="580"/>
      <c r="J29" s="580"/>
      <c r="K29" s="580"/>
      <c r="L29" s="580"/>
      <c r="M29" s="580"/>
      <c r="N29" s="580"/>
      <c r="O29" s="580"/>
      <c r="P29" s="583" t="s">
        <v>207</v>
      </c>
      <c r="Q29" s="583"/>
      <c r="R29" s="583"/>
      <c r="S29" s="580" t="s">
        <v>406</v>
      </c>
      <c r="T29" s="580"/>
      <c r="U29" s="580"/>
      <c r="V29" s="580"/>
      <c r="W29" s="580" t="s">
        <v>181</v>
      </c>
      <c r="X29" s="580"/>
      <c r="Y29" s="580"/>
      <c r="Z29" s="580"/>
      <c r="AA29" s="583" t="s">
        <v>220</v>
      </c>
      <c r="AB29" s="583"/>
      <c r="AC29" s="583"/>
      <c r="AD29" s="574">
        <v>41464</v>
      </c>
      <c r="AE29" s="575"/>
      <c r="AF29" s="576"/>
      <c r="AG29" s="580" t="s">
        <v>217</v>
      </c>
      <c r="AH29" s="580"/>
      <c r="AI29" s="580"/>
    </row>
    <row r="30" spans="1:35" ht="15.75" customHeight="1" x14ac:dyDescent="0.3">
      <c r="A30" s="581"/>
      <c r="B30" s="581"/>
      <c r="C30" s="582"/>
      <c r="D30" s="582"/>
      <c r="E30" s="580"/>
      <c r="F30" s="580"/>
      <c r="G30" s="580"/>
      <c r="H30" s="580"/>
      <c r="I30" s="580"/>
      <c r="J30" s="580"/>
      <c r="K30" s="580"/>
      <c r="L30" s="580"/>
      <c r="M30" s="580"/>
      <c r="N30" s="580"/>
      <c r="O30" s="580"/>
      <c r="P30" s="583"/>
      <c r="Q30" s="583"/>
      <c r="R30" s="583"/>
      <c r="S30" s="580" t="s">
        <v>197</v>
      </c>
      <c r="T30" s="580"/>
      <c r="U30" s="580"/>
      <c r="V30" s="580"/>
      <c r="W30" s="580"/>
      <c r="X30" s="580"/>
      <c r="Y30" s="580"/>
      <c r="Z30" s="580"/>
      <c r="AA30" s="583"/>
      <c r="AB30" s="583"/>
      <c r="AC30" s="583"/>
      <c r="AD30" s="577"/>
      <c r="AE30" s="578"/>
      <c r="AF30" s="579"/>
      <c r="AG30" s="580"/>
      <c r="AH30" s="580"/>
      <c r="AI30" s="580"/>
    </row>
    <row r="31" spans="1:35" ht="15.75" customHeight="1" x14ac:dyDescent="0.3">
      <c r="A31" s="581" t="s">
        <v>227</v>
      </c>
      <c r="B31" s="581"/>
      <c r="C31" s="582">
        <v>10</v>
      </c>
      <c r="D31" s="582"/>
      <c r="E31" s="580" t="s">
        <v>221</v>
      </c>
      <c r="F31" s="580"/>
      <c r="G31" s="580"/>
      <c r="H31" s="580" t="s">
        <v>222</v>
      </c>
      <c r="I31" s="580"/>
      <c r="J31" s="580"/>
      <c r="K31" s="580"/>
      <c r="L31" s="580"/>
      <c r="M31" s="580"/>
      <c r="N31" s="580"/>
      <c r="O31" s="580"/>
      <c r="P31" s="583" t="s">
        <v>223</v>
      </c>
      <c r="Q31" s="583"/>
      <c r="R31" s="583"/>
      <c r="S31" s="580" t="s">
        <v>199</v>
      </c>
      <c r="T31" s="580"/>
      <c r="U31" s="580"/>
      <c r="V31" s="580"/>
      <c r="W31" s="580" t="s">
        <v>212</v>
      </c>
      <c r="X31" s="580"/>
      <c r="Y31" s="580"/>
      <c r="Z31" s="580"/>
      <c r="AA31" s="583" t="s">
        <v>220</v>
      </c>
      <c r="AB31" s="583"/>
      <c r="AC31" s="583"/>
      <c r="AD31" s="574">
        <v>41464</v>
      </c>
      <c r="AE31" s="575"/>
      <c r="AF31" s="576"/>
      <c r="AG31" s="580" t="s">
        <v>217</v>
      </c>
      <c r="AH31" s="580"/>
      <c r="AI31" s="580"/>
    </row>
    <row r="32" spans="1:35" ht="15.75" customHeight="1" x14ac:dyDescent="0.3">
      <c r="A32" s="581"/>
      <c r="B32" s="581"/>
      <c r="C32" s="582"/>
      <c r="D32" s="582"/>
      <c r="E32" s="580"/>
      <c r="F32" s="580"/>
      <c r="G32" s="580"/>
      <c r="H32" s="580"/>
      <c r="I32" s="580"/>
      <c r="J32" s="580"/>
      <c r="K32" s="580"/>
      <c r="L32" s="580"/>
      <c r="M32" s="580"/>
      <c r="N32" s="580"/>
      <c r="O32" s="580"/>
      <c r="P32" s="583"/>
      <c r="Q32" s="583"/>
      <c r="R32" s="583"/>
      <c r="S32" s="580" t="s">
        <v>198</v>
      </c>
      <c r="T32" s="580"/>
      <c r="U32" s="580"/>
      <c r="V32" s="580"/>
      <c r="W32" s="580"/>
      <c r="X32" s="580"/>
      <c r="Y32" s="580"/>
      <c r="Z32" s="580"/>
      <c r="AA32" s="583"/>
      <c r="AB32" s="583"/>
      <c r="AC32" s="583"/>
      <c r="AD32" s="577"/>
      <c r="AE32" s="578"/>
      <c r="AF32" s="579"/>
      <c r="AG32" s="580"/>
      <c r="AH32" s="580"/>
      <c r="AI32" s="580"/>
    </row>
    <row r="33" spans="1:35" ht="15.75" customHeight="1" x14ac:dyDescent="0.3">
      <c r="A33" s="581"/>
      <c r="B33" s="581"/>
      <c r="C33" s="582">
        <v>11</v>
      </c>
      <c r="D33" s="582"/>
      <c r="E33" s="580"/>
      <c r="F33" s="580"/>
      <c r="G33" s="580"/>
      <c r="H33" s="580"/>
      <c r="I33" s="580"/>
      <c r="J33" s="580"/>
      <c r="K33" s="580"/>
      <c r="L33" s="580"/>
      <c r="M33" s="580"/>
      <c r="N33" s="580"/>
      <c r="O33" s="580"/>
      <c r="P33" s="583"/>
      <c r="Q33" s="583"/>
      <c r="R33" s="583"/>
      <c r="S33" s="580"/>
      <c r="T33" s="580"/>
      <c r="U33" s="580"/>
      <c r="V33" s="580"/>
      <c r="W33" s="580"/>
      <c r="X33" s="580"/>
      <c r="Y33" s="580"/>
      <c r="Z33" s="580"/>
      <c r="AA33" s="583"/>
      <c r="AB33" s="583"/>
      <c r="AC33" s="583"/>
      <c r="AD33" s="574"/>
      <c r="AE33" s="575"/>
      <c r="AF33" s="576"/>
      <c r="AG33" s="580"/>
      <c r="AH33" s="580"/>
      <c r="AI33" s="580"/>
    </row>
    <row r="34" spans="1:35" ht="15.75" customHeight="1" x14ac:dyDescent="0.3">
      <c r="A34" s="581"/>
      <c r="B34" s="581"/>
      <c r="C34" s="582"/>
      <c r="D34" s="582"/>
      <c r="E34" s="580"/>
      <c r="F34" s="580"/>
      <c r="G34" s="580"/>
      <c r="H34" s="580"/>
      <c r="I34" s="580"/>
      <c r="J34" s="580"/>
      <c r="K34" s="580"/>
      <c r="L34" s="580"/>
      <c r="M34" s="580"/>
      <c r="N34" s="580"/>
      <c r="O34" s="580"/>
      <c r="P34" s="583"/>
      <c r="Q34" s="583"/>
      <c r="R34" s="583"/>
      <c r="S34" s="580"/>
      <c r="T34" s="580"/>
      <c r="U34" s="580"/>
      <c r="V34" s="580"/>
      <c r="W34" s="580"/>
      <c r="X34" s="580"/>
      <c r="Y34" s="580"/>
      <c r="Z34" s="580"/>
      <c r="AA34" s="583"/>
      <c r="AB34" s="583"/>
      <c r="AC34" s="583"/>
      <c r="AD34" s="577"/>
      <c r="AE34" s="578"/>
      <c r="AF34" s="579"/>
      <c r="AG34" s="580"/>
      <c r="AH34" s="580"/>
      <c r="AI34" s="580"/>
    </row>
    <row r="35" spans="1:35" ht="15.75" customHeight="1" x14ac:dyDescent="0.3">
      <c r="A35" s="581"/>
      <c r="B35" s="581"/>
      <c r="C35" s="582">
        <v>12</v>
      </c>
      <c r="D35" s="582"/>
      <c r="E35" s="580"/>
      <c r="F35" s="580"/>
      <c r="G35" s="580"/>
      <c r="H35" s="580"/>
      <c r="I35" s="580"/>
      <c r="J35" s="580"/>
      <c r="K35" s="580"/>
      <c r="L35" s="580"/>
      <c r="M35" s="580"/>
      <c r="N35" s="580"/>
      <c r="O35" s="580"/>
      <c r="P35" s="583"/>
      <c r="Q35" s="583"/>
      <c r="R35" s="583"/>
      <c r="S35" s="580"/>
      <c r="T35" s="580"/>
      <c r="U35" s="580"/>
      <c r="V35" s="580"/>
      <c r="W35" s="580"/>
      <c r="X35" s="580"/>
      <c r="Y35" s="580"/>
      <c r="Z35" s="580"/>
      <c r="AA35" s="583"/>
      <c r="AB35" s="583"/>
      <c r="AC35" s="583"/>
      <c r="AD35" s="574"/>
      <c r="AE35" s="575"/>
      <c r="AF35" s="576"/>
      <c r="AG35" s="580"/>
      <c r="AH35" s="580"/>
      <c r="AI35" s="580"/>
    </row>
    <row r="36" spans="1:35" ht="15.75" customHeight="1" x14ac:dyDescent="0.3">
      <c r="A36" s="581"/>
      <c r="B36" s="581"/>
      <c r="C36" s="582"/>
      <c r="D36" s="582"/>
      <c r="E36" s="580"/>
      <c r="F36" s="580"/>
      <c r="G36" s="580"/>
      <c r="H36" s="580"/>
      <c r="I36" s="580"/>
      <c r="J36" s="580"/>
      <c r="K36" s="580"/>
      <c r="L36" s="580"/>
      <c r="M36" s="580"/>
      <c r="N36" s="580"/>
      <c r="O36" s="580"/>
      <c r="P36" s="583"/>
      <c r="Q36" s="583"/>
      <c r="R36" s="583"/>
      <c r="S36" s="580"/>
      <c r="T36" s="580"/>
      <c r="U36" s="580"/>
      <c r="V36" s="580"/>
      <c r="W36" s="580"/>
      <c r="X36" s="580"/>
      <c r="Y36" s="580"/>
      <c r="Z36" s="580"/>
      <c r="AA36" s="583"/>
      <c r="AB36" s="583"/>
      <c r="AC36" s="583"/>
      <c r="AD36" s="577"/>
      <c r="AE36" s="578"/>
      <c r="AF36" s="579"/>
      <c r="AG36" s="580"/>
      <c r="AH36" s="580"/>
      <c r="AI36" s="580"/>
    </row>
    <row r="38" spans="1:35" x14ac:dyDescent="0.3">
      <c r="A38" s="13"/>
      <c r="B38" s="14" t="s">
        <v>67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5"/>
    </row>
    <row r="39" spans="1:35" x14ac:dyDescent="0.3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8"/>
    </row>
    <row r="40" spans="1:35" x14ac:dyDescent="0.3">
      <c r="A40" s="16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 t="s">
        <v>68</v>
      </c>
      <c r="V40" s="17"/>
      <c r="W40" s="17"/>
      <c r="X40" s="17"/>
      <c r="Y40" s="17"/>
      <c r="Z40" s="17"/>
      <c r="AA40" s="17"/>
      <c r="AB40" s="17"/>
      <c r="AC40" s="588">
        <f ca="1">TODAY()</f>
        <v>44261</v>
      </c>
      <c r="AD40" s="588"/>
      <c r="AE40" s="588"/>
      <c r="AF40" s="588"/>
      <c r="AG40" s="588"/>
      <c r="AH40" s="588"/>
      <c r="AI40" s="18"/>
    </row>
    <row r="41" spans="1:35" x14ac:dyDescent="0.3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8"/>
    </row>
    <row r="42" spans="1:35" x14ac:dyDescent="0.3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 t="s">
        <v>69</v>
      </c>
      <c r="V42" s="17"/>
      <c r="W42" s="17"/>
      <c r="X42" s="17"/>
      <c r="Y42" s="589" t="s">
        <v>411</v>
      </c>
      <c r="Z42" s="589"/>
      <c r="AA42" s="589"/>
      <c r="AB42" s="589"/>
      <c r="AC42" s="589"/>
      <c r="AD42" s="589"/>
      <c r="AE42" s="589"/>
      <c r="AF42" s="589"/>
      <c r="AG42" s="17" t="s">
        <v>70</v>
      </c>
      <c r="AH42" s="17"/>
      <c r="AI42" s="18"/>
    </row>
    <row r="43" spans="1:35" x14ac:dyDescent="0.3">
      <c r="A43" s="1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1"/>
    </row>
    <row r="45" spans="1:35" x14ac:dyDescent="0.3">
      <c r="A45" s="22" t="s">
        <v>71</v>
      </c>
    </row>
  </sheetData>
  <mergeCells count="208">
    <mergeCell ref="AQ6:AZ6"/>
    <mergeCell ref="A4:E4"/>
    <mergeCell ref="A5:E5"/>
    <mergeCell ref="A6:E6"/>
    <mergeCell ref="A7:E7"/>
    <mergeCell ref="A8:E8"/>
    <mergeCell ref="F4:J4"/>
    <mergeCell ref="F5:J5"/>
    <mergeCell ref="F6:J6"/>
    <mergeCell ref="F7:J7"/>
    <mergeCell ref="F8:J8"/>
    <mergeCell ref="K4:O4"/>
    <mergeCell ref="P4:T4"/>
    <mergeCell ref="U4:Y4"/>
    <mergeCell ref="Z4:AD4"/>
    <mergeCell ref="AE4:AI4"/>
    <mergeCell ref="K5:O5"/>
    <mergeCell ref="P5:T5"/>
    <mergeCell ref="U5:Y5"/>
    <mergeCell ref="Z5:AD5"/>
    <mergeCell ref="AE5:AI5"/>
    <mergeCell ref="AE6:AI6"/>
    <mergeCell ref="K7:O7"/>
    <mergeCell ref="P7:T7"/>
    <mergeCell ref="U7:Y7"/>
    <mergeCell ref="Z7:AD7"/>
    <mergeCell ref="AE7:AI7"/>
    <mergeCell ref="AB1:AH1"/>
    <mergeCell ref="K8:O8"/>
    <mergeCell ref="P8:T8"/>
    <mergeCell ref="U8:Y8"/>
    <mergeCell ref="Z8:AD8"/>
    <mergeCell ref="AE8:AI8"/>
    <mergeCell ref="K6:O6"/>
    <mergeCell ref="P6:T6"/>
    <mergeCell ref="U6:Y6"/>
    <mergeCell ref="Z6:AD6"/>
    <mergeCell ref="AC40:AH40"/>
    <mergeCell ref="Y42:AF42"/>
    <mergeCell ref="A11:B12"/>
    <mergeCell ref="E11:G12"/>
    <mergeCell ref="H11:J12"/>
    <mergeCell ref="K11:O12"/>
    <mergeCell ref="P11:R12"/>
    <mergeCell ref="W12:Z12"/>
    <mergeCell ref="AD11:AF12"/>
    <mergeCell ref="AG11:AI12"/>
    <mergeCell ref="A13:B14"/>
    <mergeCell ref="C13:D14"/>
    <mergeCell ref="E13:G14"/>
    <mergeCell ref="H13:J14"/>
    <mergeCell ref="K13:O14"/>
    <mergeCell ref="P13:R14"/>
    <mergeCell ref="S11:V11"/>
    <mergeCell ref="S13:V13"/>
    <mergeCell ref="S14:V14"/>
    <mergeCell ref="W13:Z13"/>
    <mergeCell ref="W14:Z14"/>
    <mergeCell ref="W17:Z17"/>
    <mergeCell ref="AA17:AC18"/>
    <mergeCell ref="AA13:AC14"/>
    <mergeCell ref="AD13:AF14"/>
    <mergeCell ref="AG13:AI14"/>
    <mergeCell ref="C11:D12"/>
    <mergeCell ref="A15:B16"/>
    <mergeCell ref="C15:D16"/>
    <mergeCell ref="E15:G16"/>
    <mergeCell ref="H15:J16"/>
    <mergeCell ref="K15:O16"/>
    <mergeCell ref="P15:R16"/>
    <mergeCell ref="S15:V15"/>
    <mergeCell ref="W15:Z15"/>
    <mergeCell ref="AA15:AC16"/>
    <mergeCell ref="AD15:AF16"/>
    <mergeCell ref="AG15:AI16"/>
    <mergeCell ref="S16:V16"/>
    <mergeCell ref="W16:Z16"/>
    <mergeCell ref="S12:V12"/>
    <mergeCell ref="W11:Z11"/>
    <mergeCell ref="AA11:AC12"/>
    <mergeCell ref="AD17:AF18"/>
    <mergeCell ref="AG17:AI18"/>
    <mergeCell ref="S18:V18"/>
    <mergeCell ref="W18:Z18"/>
    <mergeCell ref="A19:B20"/>
    <mergeCell ref="C19:D20"/>
    <mergeCell ref="E19:G20"/>
    <mergeCell ref="H19:J20"/>
    <mergeCell ref="K19:O20"/>
    <mergeCell ref="P19:R20"/>
    <mergeCell ref="S19:V19"/>
    <mergeCell ref="W19:Z19"/>
    <mergeCell ref="AA19:AC20"/>
    <mergeCell ref="AD19:AF20"/>
    <mergeCell ref="AG19:AI20"/>
    <mergeCell ref="S20:V20"/>
    <mergeCell ref="W20:Z20"/>
    <mergeCell ref="A17:B18"/>
    <mergeCell ref="C17:D18"/>
    <mergeCell ref="E17:G18"/>
    <mergeCell ref="H17:J18"/>
    <mergeCell ref="K17:O18"/>
    <mergeCell ref="P17:R18"/>
    <mergeCell ref="S17:V17"/>
    <mergeCell ref="A21:B22"/>
    <mergeCell ref="C21:D22"/>
    <mergeCell ref="E21:G22"/>
    <mergeCell ref="H21:J22"/>
    <mergeCell ref="K21:O22"/>
    <mergeCell ref="P21:R22"/>
    <mergeCell ref="S21:V21"/>
    <mergeCell ref="W21:Z21"/>
    <mergeCell ref="AA21:AC22"/>
    <mergeCell ref="A23:B24"/>
    <mergeCell ref="C23:D24"/>
    <mergeCell ref="E23:G24"/>
    <mergeCell ref="H23:J24"/>
    <mergeCell ref="K23:O24"/>
    <mergeCell ref="P23:R24"/>
    <mergeCell ref="S23:V23"/>
    <mergeCell ref="W23:Z23"/>
    <mergeCell ref="AA23:AC24"/>
    <mergeCell ref="S24:V24"/>
    <mergeCell ref="W24:Z24"/>
    <mergeCell ref="H25:J26"/>
    <mergeCell ref="K25:O26"/>
    <mergeCell ref="P25:R26"/>
    <mergeCell ref="S25:V25"/>
    <mergeCell ref="W25:Z25"/>
    <mergeCell ref="AA25:AC26"/>
    <mergeCell ref="AD21:AF22"/>
    <mergeCell ref="AG21:AI22"/>
    <mergeCell ref="S22:V22"/>
    <mergeCell ref="W22:Z22"/>
    <mergeCell ref="AD23:AF24"/>
    <mergeCell ref="AG23:AI24"/>
    <mergeCell ref="P29:R30"/>
    <mergeCell ref="S29:V29"/>
    <mergeCell ref="W29:Z29"/>
    <mergeCell ref="AA29:AC30"/>
    <mergeCell ref="AD25:AF26"/>
    <mergeCell ref="AG25:AI26"/>
    <mergeCell ref="S26:V26"/>
    <mergeCell ref="W26:Z26"/>
    <mergeCell ref="A27:B28"/>
    <mergeCell ref="C27:D28"/>
    <mergeCell ref="E27:G28"/>
    <mergeCell ref="H27:J28"/>
    <mergeCell ref="K27:O28"/>
    <mergeCell ref="P27:R28"/>
    <mergeCell ref="S27:V27"/>
    <mergeCell ref="W27:Z27"/>
    <mergeCell ref="AA27:AC28"/>
    <mergeCell ref="AD27:AF28"/>
    <mergeCell ref="AG27:AI28"/>
    <mergeCell ref="S28:V28"/>
    <mergeCell ref="W28:Z28"/>
    <mergeCell ref="A25:B26"/>
    <mergeCell ref="C25:D26"/>
    <mergeCell ref="E25:G26"/>
    <mergeCell ref="W33:Z33"/>
    <mergeCell ref="AA33:AC34"/>
    <mergeCell ref="AD29:AF30"/>
    <mergeCell ref="AG29:AI30"/>
    <mergeCell ref="S30:V30"/>
    <mergeCell ref="W30:Z30"/>
    <mergeCell ref="A31:B32"/>
    <mergeCell ref="C31:D32"/>
    <mergeCell ref="E31:G32"/>
    <mergeCell ref="H31:J32"/>
    <mergeCell ref="K31:O32"/>
    <mergeCell ref="P31:R32"/>
    <mergeCell ref="S31:V31"/>
    <mergeCell ref="W31:Z31"/>
    <mergeCell ref="AA31:AC32"/>
    <mergeCell ref="AD31:AF32"/>
    <mergeCell ref="AG31:AI32"/>
    <mergeCell ref="S32:V32"/>
    <mergeCell ref="W32:Z32"/>
    <mergeCell ref="A29:B30"/>
    <mergeCell ref="C29:D30"/>
    <mergeCell ref="E29:G30"/>
    <mergeCell ref="H29:J30"/>
    <mergeCell ref="K29:O30"/>
    <mergeCell ref="AD33:AF34"/>
    <mergeCell ref="AG33:AI34"/>
    <mergeCell ref="S34:V34"/>
    <mergeCell ref="W34:Z34"/>
    <mergeCell ref="A35:B36"/>
    <mergeCell ref="C35:D36"/>
    <mergeCell ref="E35:G36"/>
    <mergeCell ref="H35:J36"/>
    <mergeCell ref="K35:O36"/>
    <mergeCell ref="P35:R36"/>
    <mergeCell ref="S35:V35"/>
    <mergeCell ref="W35:Z35"/>
    <mergeCell ref="AA35:AC36"/>
    <mergeCell ref="AD35:AF36"/>
    <mergeCell ref="AG35:AI36"/>
    <mergeCell ref="S36:V36"/>
    <mergeCell ref="W36:Z36"/>
    <mergeCell ref="A33:B34"/>
    <mergeCell ref="C33:D34"/>
    <mergeCell ref="E33:G34"/>
    <mergeCell ref="H33:J34"/>
    <mergeCell ref="K33:O34"/>
    <mergeCell ref="P33:R34"/>
    <mergeCell ref="S33:V33"/>
  </mergeCells>
  <phoneticPr fontId="6" type="noConversion"/>
  <hyperlinks>
    <hyperlink ref="AQ6" r:id="rId1" xr:uid="{00000000-0004-0000-06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 지정된 범위</vt:lpstr>
      </vt:variant>
      <vt:variant>
        <vt:i4>4</vt:i4>
      </vt:variant>
    </vt:vector>
  </HeadingPairs>
  <TitlesOfParts>
    <vt:vector size="16" baseType="lpstr">
      <vt:lpstr>세액공제적용비용-필독</vt:lpstr>
      <vt:lpstr>연구개발비신청서</vt:lpstr>
      <vt:lpstr>일반연구및인력개발비명세서-1</vt:lpstr>
      <vt:lpstr>일반연구및인력개발비명세서-2</vt:lpstr>
      <vt:lpstr>부표-연구인력개발비발생내역</vt:lpstr>
      <vt:lpstr>부표-연구과제 총괄표</vt:lpstr>
      <vt:lpstr>4년 연평균발생액의 계산</vt:lpstr>
      <vt:lpstr>신성장동력산업및원천기술연구개발비명세서</vt:lpstr>
      <vt:lpstr>별지제4호서식-증명서 예시</vt:lpstr>
      <vt:lpstr>연구개발출연금 등 수령내역</vt:lpstr>
      <vt:lpstr>상담</vt:lpstr>
      <vt:lpstr>임원의정의</vt:lpstr>
      <vt:lpstr>'부표-연구과제 총괄표'!Print_Area</vt:lpstr>
      <vt:lpstr>'부표-연구인력개발비발생내역'!Print_Area</vt:lpstr>
      <vt:lpstr>연구개발비신청서!Print_Area</vt:lpstr>
      <vt:lpstr>'일반연구및인력개발비명세서-2'!Print_Area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</cp:lastModifiedBy>
  <cp:lastPrinted>2021-03-06T04:24:39Z</cp:lastPrinted>
  <dcterms:created xsi:type="dcterms:W3CDTF">2013-02-17T19:38:07Z</dcterms:created>
  <dcterms:modified xsi:type="dcterms:W3CDTF">2021-03-06T04:28:15Z</dcterms:modified>
</cp:coreProperties>
</file>