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94EA36B1-8DF8-4007-9BEF-1D8884400E96}" xr6:coauthVersionLast="47" xr6:coauthVersionMax="47" xr10:uidLastSave="{00000000-0000-0000-0000-000000000000}"/>
  <bookViews>
    <workbookView xWindow="-60" yWindow="-60" windowWidth="28920" windowHeight="16320" activeTab="2" xr2:uid="{00000000-000D-0000-FFFF-FFFF00000000}"/>
  </bookViews>
  <sheets>
    <sheet name="화면설명" sheetId="7" r:id="rId1"/>
    <sheet name="기본사항 등 입력" sheetId="1" r:id="rId2"/>
    <sheet name="퇴직소득원천징수영수증" sheetId="6" r:id="rId3"/>
    <sheet name="(공지)프로그램변경이력" sheetId="8" r:id="rId4"/>
    <sheet name="퇴직사유" sheetId="9" state="hidden" r:id="rId5"/>
  </sheets>
  <definedNames>
    <definedName name="_xlnm.Print_Area" localSheetId="1">'기본사항 등 입력'!$A$1:$J$33</definedName>
    <definedName name="_xlnm.Print_Area" localSheetId="2">퇴직소득원천징수영수증!$B$1:$AF$54</definedName>
  </definedNames>
  <calcPr calcId="181029"/>
</workbook>
</file>

<file path=xl/calcChain.xml><?xml version="1.0" encoding="utf-8"?>
<calcChain xmlns="http://schemas.openxmlformats.org/spreadsheetml/2006/main">
  <c r="V14" i="6" l="1"/>
  <c r="V15" i="6"/>
  <c r="F14" i="6"/>
  <c r="F15" i="6"/>
  <c r="Z24" i="6"/>
  <c r="Z23" i="6"/>
  <c r="W24" i="6"/>
  <c r="W23" i="6"/>
  <c r="U40" i="6" l="1"/>
  <c r="H9" i="6" l="1"/>
  <c r="H10" i="6"/>
  <c r="AE7" i="6"/>
  <c r="AE11" i="6"/>
  <c r="AE8" i="6"/>
  <c r="U9" i="6"/>
  <c r="U8" i="6"/>
  <c r="H8" i="6"/>
  <c r="J17" i="6"/>
  <c r="S18" i="6"/>
  <c r="S17" i="6"/>
  <c r="X46" i="6"/>
  <c r="R40" i="6"/>
  <c r="R41" i="6"/>
  <c r="S36" i="6" l="1"/>
  <c r="M25" i="6" l="1"/>
  <c r="AF47" i="6" s="1"/>
  <c r="M41" i="6" l="1"/>
  <c r="M40" i="6"/>
  <c r="J41" i="6"/>
  <c r="J40" i="6"/>
  <c r="F41" i="6"/>
  <c r="F40" i="6"/>
  <c r="P40" i="6"/>
  <c r="Z25" i="6" l="1"/>
  <c r="W25" i="6"/>
  <c r="P41" i="6"/>
  <c r="J25" i="6" l="1"/>
  <c r="P24" i="6"/>
  <c r="M24" i="6"/>
  <c r="J24" i="6"/>
  <c r="G24" i="6"/>
  <c r="P23" i="6"/>
  <c r="M23" i="6"/>
  <c r="J23" i="6"/>
  <c r="G23" i="6"/>
  <c r="S20" i="6"/>
  <c r="J20" i="6"/>
  <c r="S19" i="6"/>
  <c r="J19" i="6"/>
  <c r="J18" i="6"/>
  <c r="H11" i="6"/>
  <c r="U10" i="6"/>
  <c r="T23" i="6" l="1"/>
  <c r="T25" i="6"/>
  <c r="AE25" i="6" s="1"/>
  <c r="AC25" i="6"/>
  <c r="T24" i="6"/>
  <c r="AE24" i="6" s="1"/>
  <c r="AB19" i="6"/>
  <c r="S21" i="6"/>
  <c r="J21" i="6"/>
  <c r="AB20" i="6"/>
  <c r="AE23" i="6" l="1"/>
  <c r="AB21" i="6"/>
  <c r="S27" i="6" s="1"/>
  <c r="S28" i="6" s="1"/>
  <c r="S29" i="6" s="1"/>
  <c r="S30" i="6" s="1"/>
  <c r="S31" i="6" l="1"/>
  <c r="S33" i="6" s="1"/>
  <c r="S34" i="6" l="1"/>
  <c r="S37" i="6" s="1"/>
  <c r="R42" i="6" l="1"/>
  <c r="D40" i="6" l="1"/>
  <c r="AB40" i="6" s="1"/>
  <c r="J45" i="6" l="1"/>
  <c r="J44" i="6"/>
  <c r="R44" i="6" l="1"/>
  <c r="AB44" i="6" s="1"/>
  <c r="J46" i="6"/>
  <c r="R46" i="6" l="1"/>
  <c r="AB46" i="6" s="1"/>
  <c r="R45" i="6"/>
  <c r="AB4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국세청</author>
  </authors>
  <commentList>
    <comment ref="C21" authorId="0" shapeId="0" xr:uid="{00000000-0006-0000-0100-000001000000}">
      <text>
        <r>
          <rPr>
            <b/>
            <sz val="11"/>
            <color indexed="81"/>
            <rFont val="맑은 고딕"/>
            <family val="3"/>
            <charset val="129"/>
          </rPr>
          <t>해당근무처에서 근로를 제공하기 시작한 날을 적습니다.</t>
        </r>
      </text>
    </comment>
    <comment ref="D21" authorId="0" shapeId="0" xr:uid="{00000000-0006-0000-0100-000002000000}">
      <text>
        <r>
          <rPr>
            <b/>
            <sz val="12"/>
            <color indexed="81"/>
            <rFont val="맑은 고딕"/>
            <family val="3"/>
            <charset val="129"/>
          </rPr>
          <t xml:space="preserve">1.해당근무처에서 근로를 제공하기 시작한 날을 적습니다.(필수입력)
</t>
        </r>
        <r>
          <rPr>
            <b/>
            <sz val="12"/>
            <color indexed="10"/>
            <rFont val="맑은 고딕"/>
            <family val="3"/>
            <charset val="129"/>
          </rPr>
          <t>2.중간지급을 받은 경우 중간지급 받은 날의 다음날을 적습니다.</t>
        </r>
        <r>
          <rPr>
            <b/>
            <sz val="12"/>
            <color indexed="81"/>
            <rFont val="맑은 고딕"/>
            <family val="3"/>
            <charset val="129"/>
          </rPr>
          <t xml:space="preserve">
</t>
        </r>
      </text>
    </comment>
    <comment ref="E21" authorId="0" shapeId="0" xr:uid="{00000000-0006-0000-0100-000003000000}">
      <text>
        <r>
          <rPr>
            <b/>
            <sz val="12"/>
            <color indexed="39"/>
            <rFont val="맑은 고딕"/>
            <family val="3"/>
            <charset val="129"/>
          </rPr>
          <t xml:space="preserve">퇴직한 날(「소득세법 시행령」 제43조제2항에 따라 퇴직한 날로 보는 경우(중간정산 지급일)를 포함)을 적습니다.
(※ </t>
        </r>
        <r>
          <rPr>
            <b/>
            <sz val="12"/>
            <color indexed="10"/>
            <rFont val="맑은 고딕"/>
            <family val="3"/>
            <charset val="129"/>
          </rPr>
          <t>최종분 퇴사일은 2020.1.1.이후만 입력해야 함,
    퇴사일 2019.12.31. 이전은 해당 귀속연도 프로그램 사용</t>
        </r>
        <r>
          <rPr>
            <b/>
            <sz val="12"/>
            <color indexed="39"/>
            <rFont val="맑은 고딕"/>
            <family val="3"/>
            <charset val="129"/>
          </rPr>
          <t xml:space="preserve">)
</t>
        </r>
        <r>
          <rPr>
            <b/>
            <sz val="12"/>
            <color indexed="10"/>
            <rFont val="맑은 고딕"/>
            <family val="3"/>
            <charset val="129"/>
          </rPr>
          <t xml:space="preserve">(적용례) 중간정산시점 19.12.31, 지급일 20.1.25.인 경우
          (=귀속시기 2020년) </t>
        </r>
        <r>
          <rPr>
            <b/>
            <sz val="12"/>
            <color indexed="39"/>
            <rFont val="맑은 고딕"/>
            <family val="3"/>
            <charset val="129"/>
          </rPr>
          <t xml:space="preserve">
      → 퇴사일 2020.1.25.입력, </t>
        </r>
        <r>
          <rPr>
            <b/>
            <sz val="12"/>
            <color indexed="10"/>
            <rFont val="맑은 고딕"/>
            <family val="3"/>
            <charset val="129"/>
          </rPr>
          <t>근속연수 계산시 제외월수에 
         1월 기재,  추후 최종 퇴직분 퇴직급여 근속년수 산정 시 
         근속년수에 가산월수 1월 기재</t>
        </r>
      </text>
    </comment>
    <comment ref="F21" authorId="0" shapeId="0" xr:uid="{00000000-0006-0000-0100-000004000000}">
      <text>
        <r>
          <rPr>
            <b/>
            <sz val="12"/>
            <color indexed="81"/>
            <rFont val="맑은 고딕"/>
            <family val="3"/>
            <charset val="129"/>
          </rPr>
          <t>이연퇴직소득 요건 검토를 위해 
필수 입력</t>
        </r>
        <r>
          <rPr>
            <sz val="12"/>
            <color indexed="81"/>
            <rFont val="맑은 고딕"/>
            <family val="3"/>
            <charset val="129"/>
          </rPr>
          <t xml:space="preserve">
</t>
        </r>
      </text>
    </comment>
    <comment ref="G21" authorId="0" shapeId="0" xr:uid="{00000000-0006-0000-0100-000005000000}">
      <text>
        <r>
          <rPr>
            <b/>
            <sz val="11"/>
            <color indexed="81"/>
            <rFont val="맑은 고딕"/>
            <family val="3"/>
            <charset val="129"/>
          </rPr>
          <t>퇴직금 산정 시 근속연수에서 제외된 기간의 월수를 적습니다.</t>
        </r>
      </text>
    </comment>
    <comment ref="H21" authorId="0" shapeId="0" xr:uid="{00000000-0006-0000-0100-000006000000}">
      <text>
        <r>
          <rPr>
            <b/>
            <sz val="11"/>
            <color indexed="81"/>
            <rFont val="맑은 고딕"/>
            <family val="3"/>
            <charset val="129"/>
          </rPr>
          <t xml:space="preserve"> 「소득세법 시행령」 제105조제2항에 따른 근속연수가 입사일ㆍ퇴사일로 계산한 근속연수와 다른 경우 가산해야하는 월수를 적습니다.</t>
        </r>
      </text>
    </comment>
    <comment ref="C25" authorId="0" shapeId="0" xr:uid="{00000000-0006-0000-0100-000007000000}">
      <text>
        <r>
          <rPr>
            <b/>
            <sz val="11"/>
            <color indexed="81"/>
            <rFont val="맑은 고딕"/>
            <family val="3"/>
            <charset val="129"/>
          </rPr>
          <t xml:space="preserve">1.사용자에게 퇴직으로 지급받은 퇴직소득(필수입력)
</t>
        </r>
        <r>
          <rPr>
            <b/>
            <sz val="11"/>
            <color indexed="10"/>
            <rFont val="맑은 고딕"/>
            <family val="3"/>
            <charset val="129"/>
          </rPr>
          <t>2.임원의 경우 임원퇴직소득 한도초과금액은 제외합니다</t>
        </r>
      </text>
    </comment>
    <comment ref="D25" authorId="0" shapeId="0" xr:uid="{00000000-0006-0000-0100-000008000000}">
      <text>
        <r>
          <rPr>
            <b/>
            <sz val="11"/>
            <color indexed="81"/>
            <rFont val="맑은 고딕"/>
            <family val="3"/>
            <charset val="129"/>
          </rPr>
          <t>소득세법 제12조 제3호의 비과세 퇴직소득</t>
        </r>
      </text>
    </comment>
  </commentList>
</comments>
</file>

<file path=xl/sharedStrings.xml><?xml version="1.0" encoding="utf-8"?>
<sst xmlns="http://schemas.openxmlformats.org/spreadsheetml/2006/main" count="219" uniqueCount="211">
  <si>
    <t>1.인적사항</t>
  </si>
  <si>
    <t>입
력
사
항</t>
  </si>
  <si>
    <t>징수의무자</t>
  </si>
  <si>
    <t>근무처구분</t>
  </si>
  <si>
    <t>최종(퇴직)</t>
  </si>
  <si>
    <t>사업자등록번호</t>
  </si>
  <si>
    <t>법인명(상호)</t>
  </si>
  <si>
    <t>대표자(성명)</t>
  </si>
  <si>
    <t>주민(법인)등록번호</t>
  </si>
  <si>
    <t>소재지(주소)</t>
  </si>
  <si>
    <t>징수의무자구분</t>
  </si>
  <si>
    <t>소  득  자</t>
  </si>
  <si>
    <t>성명</t>
  </si>
  <si>
    <t>주민등록번호</t>
  </si>
  <si>
    <t>임원여부(여/부)</t>
  </si>
  <si>
    <t>주소</t>
  </si>
  <si>
    <t xml:space="preserve">※ 날짜 입력시 "yyyy-mm-dd" 의 형식으로 입력 </t>
    <phoneticPr fontId="3" type="noConversion"/>
  </si>
  <si>
    <t>입사일</t>
  </si>
  <si>
    <r>
      <t xml:space="preserve">기산일
</t>
    </r>
    <r>
      <rPr>
        <sz val="11"/>
        <color indexed="10"/>
        <rFont val="굴림"/>
        <family val="3"/>
        <charset val="129"/>
      </rPr>
      <t>※ 필수입력</t>
    </r>
  </si>
  <si>
    <t>최종</t>
  </si>
  <si>
    <r>
      <t xml:space="preserve">퇴직급여
</t>
    </r>
    <r>
      <rPr>
        <sz val="11"/>
        <color indexed="10"/>
        <rFont val="굴림"/>
        <family val="3"/>
        <charset val="129"/>
      </rPr>
      <t>※ 필수입력</t>
    </r>
  </si>
  <si>
    <t>비과세 퇴직급여</t>
  </si>
  <si>
    <t>기납부세액</t>
  </si>
  <si>
    <t>- 해당사항이 없는 경우 입력 금지</t>
  </si>
  <si>
    <t xml:space="preserve">   * 「소득세법」 제146조제2항에 따라 퇴직급여액을 연금계좌에 입금(이체)하여 퇴직소득세 징수를 하지 아니한 경우에 작성합니다.(거주자인 경우만 작성합니다)</t>
  </si>
  <si>
    <t>과세이연계좌</t>
  </si>
  <si>
    <t>퇴직연금사업자명</t>
  </si>
  <si>
    <t>계좌번호</t>
  </si>
  <si>
    <t>계좌입금금액</t>
  </si>
  <si>
    <t>입금(이체)일</t>
  </si>
  <si>
    <t>(2)</t>
  </si>
  <si>
    <t>중간지급 근속연수</t>
  </si>
  <si>
    <t>입금일</t>
  </si>
  <si>
    <t>소득세</t>
  </si>
  <si>
    <t>거주지국코드</t>
  </si>
  <si>
    <t>징수
의무자</t>
    <phoneticPr fontId="22" type="noConversion"/>
  </si>
  <si>
    <t> ①사업자등록번호</t>
  </si>
  <si>
    <t> ②법인명(상호)</t>
  </si>
  <si>
    <t> ③대표자(성명)</t>
  </si>
  <si>
    <t> ④법인(주민)등록번호</t>
  </si>
  <si>
    <t> ⑤소재지(주소)</t>
  </si>
  <si>
    <t>소득자</t>
  </si>
  <si>
    <t> ⑥성         명</t>
  </si>
  <si>
    <t> ⑦주민등록번호</t>
  </si>
  <si>
    <t> ⑧주         소</t>
  </si>
  <si>
    <t>(10) 확정급여형 퇴직연금
     제도 가입일</t>
    <phoneticPr fontId="22" type="noConversion"/>
  </si>
  <si>
    <t>귀 속 연 도</t>
    <phoneticPr fontId="22" type="noConversion"/>
  </si>
  <si>
    <t>부터</t>
    <phoneticPr fontId="22" type="noConversion"/>
  </si>
  <si>
    <t>(12) 퇴직사유</t>
    <phoneticPr fontId="22" type="noConversion"/>
  </si>
  <si>
    <t>까지</t>
    <phoneticPr fontId="22" type="noConversion"/>
  </si>
  <si>
    <t>퇴직
급여
현황</t>
    <phoneticPr fontId="22" type="noConversion"/>
  </si>
  <si>
    <t> 근 무 처 구 분</t>
  </si>
  <si>
    <t>중간지급 등</t>
  </si>
  <si>
    <t xml:space="preserve"> (13) 근무처명</t>
    <phoneticPr fontId="22" type="noConversion"/>
  </si>
  <si>
    <t xml:space="preserve"> (14) 사업자등록번호</t>
    <phoneticPr fontId="22" type="noConversion"/>
  </si>
  <si>
    <t> (15) 퇴직급여</t>
    <phoneticPr fontId="22" type="noConversion"/>
  </si>
  <si>
    <t> (16) 비과세 퇴직급여</t>
    <phoneticPr fontId="22" type="noConversion"/>
  </si>
  <si>
    <t> (17) 과세대상 퇴직급여(15-16)</t>
    <phoneticPr fontId="22" type="noConversion"/>
  </si>
  <si>
    <t>근속
연수</t>
    <phoneticPr fontId="22" type="noConversion"/>
  </si>
  <si>
    <t>구   분</t>
  </si>
  <si>
    <t>(18)입사일</t>
    <phoneticPr fontId="22" type="noConversion"/>
  </si>
  <si>
    <t>(19)기산일</t>
    <phoneticPr fontId="22" type="noConversion"/>
  </si>
  <si>
    <t>(20)퇴사일</t>
    <phoneticPr fontId="22" type="noConversion"/>
  </si>
  <si>
    <t>(21)지급일</t>
    <phoneticPr fontId="22" type="noConversion"/>
  </si>
  <si>
    <t>이연
퇴직
소득
세액
계산</t>
    <phoneticPr fontId="22" type="noConversion"/>
  </si>
  <si>
    <t>연금계좌취급자</t>
    <phoneticPr fontId="22" type="noConversion"/>
  </si>
  <si>
    <t>계좌번호</t>
    <phoneticPr fontId="22" type="noConversion"/>
  </si>
  <si>
    <t>구           분</t>
  </si>
  <si>
    <t>(26)근속연수</t>
  </si>
  <si>
    <t>환산급여</t>
  </si>
  <si>
    <t>차등공제</t>
  </si>
  <si>
    <t>(9) 임원여부</t>
    <phoneticPr fontId="22" type="noConversion"/>
  </si>
  <si>
    <t>납
부
명
세</t>
    <phoneticPr fontId="3" type="noConversion"/>
  </si>
  <si>
    <t>거주지국</t>
    <phoneticPr fontId="3" type="noConversion"/>
  </si>
  <si>
    <t>1. 일러두기</t>
    <phoneticPr fontId="45" type="noConversion"/>
  </si>
  <si>
    <t xml:space="preserve">  </t>
    <phoneticPr fontId="51" type="noConversion"/>
  </si>
  <si>
    <t>3. 세액계산방법 요약  및 유의사항</t>
    <phoneticPr fontId="51" type="noConversion"/>
  </si>
  <si>
    <t>* 정산(합산) : 중간지급분과 최종분의 정산(합산)내용 기재</t>
    <phoneticPr fontId="51" type="noConversion"/>
  </si>
  <si>
    <t xml:space="preserve"> - 신고대상세액 * 계좌입금금액 / 퇴직급여(최종분 퇴직급여)</t>
    <phoneticPr fontId="51" type="noConversion"/>
  </si>
  <si>
    <t>(25)중복월수</t>
    <phoneticPr fontId="3" type="noConversion"/>
  </si>
  <si>
    <t>(24)가산월수</t>
    <phoneticPr fontId="22" type="noConversion"/>
  </si>
  <si>
    <t>(22)근속월수</t>
    <phoneticPr fontId="22" type="noConversion"/>
  </si>
  <si>
    <t>(23)제외월수</t>
    <phoneticPr fontId="22" type="noConversion"/>
  </si>
  <si>
    <t>지방소득세</t>
    <phoneticPr fontId="22" type="noConversion"/>
  </si>
  <si>
    <t>농어촌특별세</t>
    <phoneticPr fontId="22" type="noConversion"/>
  </si>
  <si>
    <t>계</t>
    <phoneticPr fontId="3" type="noConversion"/>
  </si>
  <si>
    <t>관할세무서</t>
    <phoneticPr fontId="3" type="noConversion"/>
  </si>
  <si>
    <t xml:space="preserve"> ① 퇴직소득 과세방식 변경</t>
    <phoneticPr fontId="51" type="noConversion"/>
  </si>
  <si>
    <t xml:space="preserve"> -  정률공제(퇴직소득의 40%를 일률적으로 공제) -&gt; 차등공제(환산급여구간별로 차등공제)</t>
    <phoneticPr fontId="51" type="noConversion"/>
  </si>
  <si>
    <t xml:space="preserve"> -  환산급여 : {(퇴직소득 - 근속연수공제) / 근속연수} x 12</t>
    <phoneticPr fontId="51" type="noConversion"/>
  </si>
  <si>
    <t xml:space="preserve"> ② 환산급여 공제</t>
    <phoneticPr fontId="3" type="noConversion"/>
  </si>
  <si>
    <t>8백만원 이하</t>
  </si>
  <si>
    <t>환산급여의 100%</t>
  </si>
  <si>
    <t>7천만원 이하</t>
  </si>
  <si>
    <t>8백만원+(8백만원 초과분의 60%)</t>
  </si>
  <si>
    <t>1억원 이하</t>
  </si>
  <si>
    <t>4천520만원+(7천만원 초과분의 55%)</t>
  </si>
  <si>
    <t>3억원 이하</t>
  </si>
  <si>
    <t>6천170만원+(1억원 초과분의 45%)</t>
  </si>
  <si>
    <t>3억원 초과</t>
  </si>
  <si>
    <t>1억5천170만원+(3억원 초과분의 35%)</t>
  </si>
  <si>
    <t xml:space="preserve"> - {(환산급여 - 환산급여 공제) x 기본세율}  / 12 x 근속연수</t>
    <phoneticPr fontId="51" type="noConversion"/>
  </si>
  <si>
    <t xml:space="preserve">  가. 인적사항 : 원천징수의무자(회사) 및 소득자의 인적사항을 빠짐없이 입력</t>
    <phoneticPr fontId="51" type="noConversion"/>
  </si>
  <si>
    <t xml:space="preserve"> ③ 산출세액</t>
    <phoneticPr fontId="3" type="noConversion"/>
  </si>
  <si>
    <t xml:space="preserve">  나. 지급명세서상 퇴직급여 현황의 구분</t>
    <phoneticPr fontId="51" type="noConversion"/>
  </si>
  <si>
    <t xml:space="preserve">   - 퇴직급여 : 퇴직으로 인하여 지급되는 급여(법정외 퇴직급여 포함)</t>
    <phoneticPr fontId="51" type="noConversion"/>
  </si>
  <si>
    <t xml:space="preserve">   - 비과세 퇴직급여 : 소득세법 제12조 제3호에 해당하는 비과세 퇴직소득</t>
    <phoneticPr fontId="51" type="noConversion"/>
  </si>
  <si>
    <t xml:space="preserve">  다. 과세이연 계좌부분</t>
    <phoneticPr fontId="51" type="noConversion"/>
  </si>
  <si>
    <t xml:space="preserve">   - 퇴직연금사업자명 : 연금계좌의 연금사업자명</t>
    <phoneticPr fontId="51" type="noConversion"/>
  </si>
  <si>
    <t xml:space="preserve">   - 사업자등록번호 : 연금계좌 연금사업자의 사업자등록번호</t>
    <phoneticPr fontId="51" type="noConversion"/>
  </si>
  <si>
    <t xml:space="preserve">   - 계좌번호 : 연금계좌의 계좌번호</t>
    <phoneticPr fontId="51" type="noConversion"/>
  </si>
  <si>
    <t xml:space="preserve">   - 계좌입금금액 : 연금계좌에 입금한 금액</t>
    <phoneticPr fontId="51" type="noConversion"/>
  </si>
  <si>
    <t xml:space="preserve">   - 입금(이체)일 : 연금계좌에 입금한 날짜</t>
    <phoneticPr fontId="51" type="noConversion"/>
  </si>
  <si>
    <t>중간지급 등</t>
    <phoneticPr fontId="3" type="noConversion"/>
  </si>
  <si>
    <r>
      <t xml:space="preserve">2. 기본사항 등 입력 이용방법 </t>
    </r>
    <r>
      <rPr>
        <b/>
        <sz val="18"/>
        <color indexed="12"/>
        <rFont val="돋움"/>
        <family val="3"/>
        <charset val="129"/>
      </rPr>
      <t>( 반드시 노란색 시트의 노란색 셀에만 입력할 것)</t>
    </r>
    <phoneticPr fontId="45" type="noConversion"/>
  </si>
  <si>
    <t>거주구분</t>
    <phoneticPr fontId="3" type="noConversion"/>
  </si>
  <si>
    <t>내외국인</t>
    <phoneticPr fontId="3" type="noConversion"/>
  </si>
  <si>
    <t>징수의무자구분</t>
    <phoneticPr fontId="3" type="noConversion"/>
  </si>
  <si>
    <t>관리번호</t>
    <phoneticPr fontId="3" type="noConversion"/>
  </si>
  <si>
    <t>계  산  내  용</t>
    <phoneticPr fontId="3" type="noConversion"/>
  </si>
  <si>
    <t>금    액</t>
    <phoneticPr fontId="3" type="noConversion"/>
  </si>
  <si>
    <t>(27)퇴직소득(17)</t>
  </si>
  <si>
    <t>(28)근속연수공제</t>
    <phoneticPr fontId="3" type="noConversion"/>
  </si>
  <si>
    <t>(29) 환산급여 [(27-28) × 12배 /정산근속연수]</t>
    <phoneticPr fontId="3" type="noConversion"/>
  </si>
  <si>
    <t>(30) 환산급여별공제</t>
    <phoneticPr fontId="3" type="noConversion"/>
  </si>
  <si>
    <t>(31) 퇴직소득과세표준(29-30)</t>
    <phoneticPr fontId="3" type="noConversion"/>
  </si>
  <si>
    <t>년</t>
    <phoneticPr fontId="22" type="noConversion"/>
  </si>
  <si>
    <t>월</t>
    <phoneticPr fontId="22" type="noConversion"/>
  </si>
  <si>
    <t>일</t>
    <phoneticPr fontId="22" type="noConversion"/>
  </si>
  <si>
    <t xml:space="preserve">          위의 원천징수세액(퇴직소득)을 정히 영수(지급)합니다.</t>
    <phoneticPr fontId="22" type="noConversion"/>
  </si>
  <si>
    <t>징수(보고)의무자</t>
    <phoneticPr fontId="22" type="noConversion"/>
  </si>
  <si>
    <t>(서명 또는 인)</t>
    <phoneticPr fontId="22" type="noConversion"/>
  </si>
  <si>
    <t>귀하</t>
    <phoneticPr fontId="22" type="noConversion"/>
  </si>
  <si>
    <t>세무서장</t>
    <phoneticPr fontId="22" type="noConversion"/>
  </si>
  <si>
    <t>퇴직소득원천징수영수증/지급명세서</t>
    <phoneticPr fontId="22" type="noConversion"/>
  </si>
  <si>
    <t>( [   ] 소득자 보관용   [   ] 발행자 보관용   [   ] 발행자 보고용 )</t>
    <phoneticPr fontId="22" type="noConversion"/>
  </si>
  <si>
    <t>(11) 2011.12.31.퇴직금</t>
    <phoneticPr fontId="22" type="noConversion"/>
  </si>
  <si>
    <t>연금계좌 입금명세</t>
    <phoneticPr fontId="22" type="noConversion"/>
  </si>
  <si>
    <t xml:space="preserve">  나. 입력화면의 "1.인적사항" ~ "3.과세이연계좌"  중 "노란색" 부분(해당사항이 있는 부분만)을 입력하고</t>
    <phoneticPr fontId="45" type="noConversion"/>
  </si>
  <si>
    <t>최종</t>
    <phoneticPr fontId="22" type="noConversion"/>
  </si>
  <si>
    <t>정산</t>
    <phoneticPr fontId="22" type="noConversion"/>
  </si>
  <si>
    <t>최종 근속연수</t>
    <phoneticPr fontId="22" type="noConversion"/>
  </si>
  <si>
    <t>정산 근속연수</t>
    <phoneticPr fontId="22" type="noConversion"/>
  </si>
  <si>
    <t>이 프로그램은 원활한 퇴직소득세 신고 업무를 돕기 위하여 참고용으로 제공하는 서비스입니다.
따라서 상업용 목적으로 사용하여서는 안되며, 원천징수의무자의 책임하에 퇴직소득세를 신고, 납부하셔야 합니다.</t>
    <phoneticPr fontId="51" type="noConversion"/>
  </si>
  <si>
    <r>
      <t xml:space="preserve">지급일
</t>
    </r>
    <r>
      <rPr>
        <sz val="11"/>
        <color rgb="FFFF0000"/>
        <rFont val="굴림"/>
        <family val="3"/>
        <charset val="129"/>
      </rPr>
      <t>※ 필수입력</t>
    </r>
    <phoneticPr fontId="3" type="noConversion"/>
  </si>
  <si>
    <t xml:space="preserve"> · 중간정산 지급일 = 퇴사일 = 퇴직소득 귀속시기  [소득세법 시행령 제43조 2항]  </t>
    <phoneticPr fontId="3" type="noConversion"/>
  </si>
  <si>
    <r>
      <t xml:space="preserve">* 최종분 : 최종 퇴직분에 대한 내용 기재 </t>
    </r>
    <r>
      <rPr>
        <b/>
        <sz val="14"/>
        <color rgb="FF0000FF"/>
        <rFont val="돋움"/>
        <family val="3"/>
        <charset val="129"/>
      </rPr>
      <t>(※ 당해년도에 중간정산분만 있을 경우에는 최종분으로 기재)</t>
    </r>
    <phoneticPr fontId="51" type="noConversion"/>
  </si>
  <si>
    <t xml:space="preserve">※ 중간정산 지급일 = 퇴사일 = 퇴직소득 귀속시기  [소득세법 시행령 제43조 2항]  </t>
    <phoneticPr fontId="3" type="noConversion"/>
  </si>
  <si>
    <t>중간지급 등</t>
    <phoneticPr fontId="3" type="noConversion"/>
  </si>
  <si>
    <t>※ 중간지급 등의 기산일과 퇴사일을 기재하면 반드시 퇴직급여를 입력하여야 합니다.</t>
    <phoneticPr fontId="3" type="noConversion"/>
  </si>
  <si>
    <t>* 중간지급 등 : 최종 퇴직분 외의 중간 지급 등이 있는 경우 기재</t>
    <phoneticPr fontId="51" type="noConversion"/>
  </si>
  <si>
    <r>
      <t xml:space="preserve">  다. '중간지급 등'에 기재할 사항은 해당 과세기간 중 최종 퇴직분 외에 중간정산이 있거나
       해당 과세기간 외에 중간정산이 있는 경우 이를 통산(합산)하여 기재하며,
       </t>
    </r>
    <r>
      <rPr>
        <b/>
        <sz val="14"/>
        <color rgb="FF0000FF"/>
        <rFont val="돋움"/>
        <family val="3"/>
        <charset val="129"/>
      </rPr>
      <t xml:space="preserve">해당 과세기간 중에 중간정산만 있을 경우 이를 최종분에 기재합니다.
</t>
    </r>
    <r>
      <rPr>
        <b/>
        <sz val="14"/>
        <color indexed="8"/>
        <rFont val="돋움"/>
        <family val="3"/>
        <charset val="129"/>
      </rPr>
      <t xml:space="preserve">     </t>
    </r>
    <phoneticPr fontId="45" type="noConversion"/>
  </si>
  <si>
    <t xml:space="preserve">    ※  주(현)근무지의 중간정산과 종(전)근무지(근무처가 다른 회사)에서 해당 과세기간에 
        지급받은 퇴직금이 있는 경우 이 프로그램을 사용할 수 없고 퇴직소득 확정신고 대상임</t>
    <phoneticPr fontId="3" type="noConversion"/>
  </si>
  <si>
    <t xml:space="preserve">   - 징수의무자구분 :  사업장 '1',  공적연금사업자 '3'을 구분하여 적습니다.</t>
    <phoneticPr fontId="51" type="noConversion"/>
  </si>
  <si>
    <t>당 초</t>
  </si>
  <si>
    <t>정 정</t>
  </si>
  <si>
    <t>항목명</t>
  </si>
  <si>
    <t>수 정 내 용</t>
    <phoneticPr fontId="3" type="noConversion"/>
  </si>
  <si>
    <t>수정일자</t>
    <phoneticPr fontId="3" type="noConversion"/>
  </si>
  <si>
    <t>항목번호</t>
    <phoneticPr fontId="3" type="noConversion"/>
  </si>
  <si>
    <t>-</t>
    <phoneticPr fontId="3" type="noConversion"/>
  </si>
  <si>
    <t>(32) 환산산출세액(31 × 세율)</t>
    <phoneticPr fontId="3" type="noConversion"/>
  </si>
  <si>
    <t>(1)</t>
  </si>
  <si>
    <t>2020년 귀속 퇴직소득 세액계산 프로그램</t>
  </si>
  <si>
    <r>
      <rPr>
        <b/>
        <sz val="14"/>
        <color rgb="FFFF0000"/>
        <rFont val="돋움"/>
        <family val="3"/>
        <charset val="129"/>
      </rPr>
      <t xml:space="preserve">  </t>
    </r>
    <r>
      <rPr>
        <b/>
        <sz val="14"/>
        <color theme="1"/>
        <rFont val="돋움"/>
        <family val="3"/>
        <charset val="129"/>
      </rPr>
      <t>○ 이 프로그램은 납세자 편의를 위해 제공하는 프로그램으로 상업목적으로 사용하는 것을 금합니다.</t>
    </r>
    <r>
      <rPr>
        <b/>
        <sz val="14"/>
        <color indexed="8"/>
        <rFont val="돋움"/>
        <family val="3"/>
        <charset val="129"/>
      </rPr>
      <t xml:space="preserve">
</t>
    </r>
    <r>
      <rPr>
        <b/>
        <sz val="14"/>
        <color rgb="FFFF0000"/>
        <rFont val="돋움"/>
        <family val="3"/>
        <charset val="129"/>
      </rPr>
      <t xml:space="preserve">  </t>
    </r>
    <r>
      <rPr>
        <b/>
        <sz val="14"/>
        <color theme="1"/>
        <rFont val="돋움"/>
        <family val="3"/>
        <charset val="129"/>
      </rPr>
      <t xml:space="preserve">○ 이 프로그램은 </t>
    </r>
    <r>
      <rPr>
        <b/>
        <sz val="14"/>
        <color rgb="FFFF0000"/>
        <rFont val="돋움"/>
        <family val="3"/>
        <charset val="129"/>
      </rPr>
      <t>퇴직일(귀속시기)이 2020.1.1.이후인 경우에만 사용이 가능</t>
    </r>
    <r>
      <rPr>
        <b/>
        <sz val="14"/>
        <color theme="1"/>
        <rFont val="돋움"/>
        <family val="3"/>
        <charset val="129"/>
      </rPr>
      <t>하고,</t>
    </r>
    <r>
      <rPr>
        <b/>
        <sz val="14"/>
        <color rgb="FFFF0000"/>
        <rFont val="돋움"/>
        <family val="3"/>
        <charset val="129"/>
      </rPr>
      <t xml:space="preserve"> 퇴직일이 2019.12.31.이전이면</t>
    </r>
    <r>
      <rPr>
        <b/>
        <sz val="14"/>
        <color theme="1"/>
        <rFont val="돋움"/>
        <family val="3"/>
        <charset val="129"/>
      </rPr>
      <t xml:space="preserve">
      </t>
    </r>
    <r>
      <rPr>
        <b/>
        <sz val="14"/>
        <color rgb="FFFF0000"/>
        <rFont val="돋움"/>
        <family val="3"/>
        <charset val="129"/>
      </rPr>
      <t>해당 귀속연도 퇴직소득 세액계산 프로그램을 사용</t>
    </r>
    <r>
      <rPr>
        <b/>
        <sz val="14"/>
        <color theme="1"/>
        <rFont val="돋움"/>
        <family val="3"/>
        <charset val="129"/>
      </rPr>
      <t>하여야 합니다.</t>
    </r>
    <r>
      <rPr>
        <b/>
        <sz val="14"/>
        <color rgb="FFFF0000"/>
        <rFont val="돋움"/>
        <family val="3"/>
        <charset val="129"/>
      </rPr>
      <t xml:space="preserve">
  </t>
    </r>
    <r>
      <rPr>
        <b/>
        <sz val="14"/>
        <rFont val="돋움"/>
        <family val="3"/>
        <charset val="129"/>
      </rPr>
      <t xml:space="preserve">○ 이 프로그램은 </t>
    </r>
    <r>
      <rPr>
        <b/>
        <sz val="14"/>
        <color rgb="FFFF0000"/>
        <rFont val="돋움"/>
        <family val="3"/>
        <charset val="129"/>
      </rPr>
      <t>퇴직소득세를 원천징수하지 않은 경우에 이연퇴직소득세를 계산할 수 있으므로
      원천징수하였다가 환급하는 경우에는 사용이 불가합니다.</t>
    </r>
  </si>
  <si>
    <t xml:space="preserve">  라. 다음의 기본사항 등 입력 방법, 세액계산방법 요약 및 유의사항을 충분히 읽어보시고 입력하시기 바랍니다.</t>
  </si>
  <si>
    <t xml:space="preserve"> 나. 이연퇴직소득세액계산</t>
    <phoneticPr fontId="51" type="noConversion"/>
  </si>
  <si>
    <t xml:space="preserve">   (적용례) 중간정산시점 19.12.31., 지급일 20.1.25.인 경우(→귀속시기 2020년)
               → 퇴사일 2020.1.25.입력, 근속연수 계산시 중간정산 퇴직급여 산정에 포함되지 않은 기간은 
                   제외월수에 1월(20.1.1.~20.1.25.) 기재
               → 추후, 최종 퇴직분 퇴직급여 근속년수 산정 시 근속년수에 가산월수 1월(20.1.1.~20.1.25.) 기재</t>
  </si>
  <si>
    <r>
      <t xml:space="preserve">퇴사일
</t>
    </r>
    <r>
      <rPr>
        <sz val="11"/>
        <color indexed="10"/>
        <rFont val="굴림"/>
        <family val="3"/>
        <charset val="129"/>
      </rPr>
      <t>※ 필수입력</t>
    </r>
  </si>
  <si>
    <t>제외월수</t>
    <phoneticPr fontId="3" type="noConversion"/>
  </si>
  <si>
    <t>가산월수</t>
    <phoneticPr fontId="3" type="noConversion"/>
  </si>
  <si>
    <t>2020년 귀속 퇴직소득 세액계산 프로그램 최초 게시</t>
    <phoneticPr fontId="3" type="noConversion"/>
  </si>
  <si>
    <t>과세
표준
계산</t>
    <phoneticPr fontId="3" type="noConversion"/>
  </si>
  <si>
    <t>2. 퇴직사유</t>
    <phoneticPr fontId="3" type="noConversion"/>
  </si>
  <si>
    <t>퇴직사유</t>
    <phoneticPr fontId="3" type="noConversion"/>
  </si>
  <si>
    <t>번호</t>
    <phoneticPr fontId="3" type="noConversion"/>
  </si>
  <si>
    <t>퇴직사유</t>
    <phoneticPr fontId="3" type="noConversion"/>
  </si>
  <si>
    <t>정년퇴직</t>
    <phoneticPr fontId="3" type="noConversion"/>
  </si>
  <si>
    <t>정리해고</t>
    <phoneticPr fontId="3" type="noConversion"/>
  </si>
  <si>
    <t>자발적 퇴직</t>
    <phoneticPr fontId="3" type="noConversion"/>
  </si>
  <si>
    <t>임원퇴직</t>
    <phoneticPr fontId="3" type="noConversion"/>
  </si>
  <si>
    <t>중간정산</t>
    <phoneticPr fontId="3" type="noConversion"/>
  </si>
  <si>
    <t>기타</t>
    <phoneticPr fontId="3" type="noConversion"/>
  </si>
  <si>
    <t>3.퇴직금 지급(영수)내역</t>
    <phoneticPr fontId="3" type="noConversion"/>
  </si>
  <si>
    <t>4. 과세이연계좌</t>
    <phoneticPr fontId="3" type="noConversion"/>
  </si>
  <si>
    <t>사업장</t>
  </si>
  <si>
    <t>여</t>
  </si>
  <si>
    <t>종교관련종사자 여부</t>
    <phoneticPr fontId="22" type="noConversion"/>
  </si>
  <si>
    <t>여 1/ 부 2</t>
    <phoneticPr fontId="22" type="noConversion"/>
  </si>
  <si>
    <t>(33) 퇴직소득 산출세액(32 × 정산근속연수 / 12배)</t>
    <phoneticPr fontId="3" type="noConversion"/>
  </si>
  <si>
    <t>퇴직
소득
세액
계산</t>
    <phoneticPr fontId="22" type="noConversion"/>
  </si>
  <si>
    <t>거주자1 / 비거주자2</t>
    <phoneticPr fontId="3" type="noConversion"/>
  </si>
  <si>
    <t>내국인1/ 외국인9</t>
    <phoneticPr fontId="22" type="noConversion"/>
  </si>
  <si>
    <t>2020.01.01</t>
    <phoneticPr fontId="3" type="noConversion"/>
  </si>
  <si>
    <t xml:space="preserve"> 가. 세액계산 방법</t>
    <phoneticPr fontId="3" type="noConversion"/>
  </si>
  <si>
    <t xml:space="preserve">  가. 본 프로그램은 소득세법 시행규칙 [별지 제24호서식(2)]&lt;개정 2019.12.31.&gt;을 반영한 프로그램입니다.</t>
    <phoneticPr fontId="3" type="noConversion"/>
  </si>
  <si>
    <t>(35) 기납부(또는 기과세이연) 세액</t>
    <phoneticPr fontId="3" type="noConversion"/>
  </si>
  <si>
    <t>(36) 신고대상세액(33 - 34 - 35)</t>
    <phoneticPr fontId="3" type="noConversion"/>
  </si>
  <si>
    <t>(37) 신고대상세액(36)</t>
    <phoneticPr fontId="22" type="noConversion"/>
  </si>
  <si>
    <t>(38)계좌입금금액</t>
    <phoneticPr fontId="22" type="noConversion"/>
  </si>
  <si>
    <t>(39) 퇴직급여(17)</t>
    <phoneticPr fontId="22" type="noConversion"/>
  </si>
  <si>
    <t>(40) 이연 퇴직소득세
(37 × 38 / 39)</t>
    <phoneticPr fontId="3" type="noConversion"/>
  </si>
  <si>
    <t>(41) 합    계</t>
    <phoneticPr fontId="3" type="noConversion"/>
  </si>
  <si>
    <t>(42) 신고대상세액(36)</t>
    <phoneticPr fontId="22" type="noConversion"/>
  </si>
  <si>
    <t>(43) 이연퇴직소득세(40)</t>
    <phoneticPr fontId="22" type="noConversion"/>
  </si>
  <si>
    <t>(44) 차감원천징수세액(42-43)</t>
    <phoneticPr fontId="22" type="noConversion"/>
  </si>
  <si>
    <r>
      <t xml:space="preserve">■ 소득세법 시행규칙[별지 제24호서식(2)] </t>
    </r>
    <r>
      <rPr>
        <b/>
        <sz val="10"/>
        <color rgb="FF0000FF"/>
        <rFont val="맑은 고딕"/>
        <family val="3"/>
        <charset val="129"/>
        <scheme val="minor"/>
      </rPr>
      <t>&lt;개정 2020. 3.13.&gt;</t>
    </r>
    <phoneticPr fontId="22" type="noConversion"/>
  </si>
  <si>
    <t>2020.03.13</t>
    <phoneticPr fontId="3" type="noConversion"/>
  </si>
  <si>
    <t>(34) 세액공제</t>
    <phoneticPr fontId="3" type="noConversion"/>
  </si>
  <si>
    <t>(34)세액공제 추가</t>
    <phoneticPr fontId="3" type="noConversion"/>
  </si>
  <si>
    <t>항목 추가에 따른 (34) 번호 이후 항목번호 수정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</si>
</sst>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  <numFmt numFmtId="177" formatCode="###\-##\-#####"/>
    <numFmt numFmtId="178" formatCode="#,##0_);[Red]\(#,##0\)"/>
    <numFmt numFmtId="179" formatCode="######\-#######"/>
    <numFmt numFmtId="180" formatCode="0_);[Red]\(0\)"/>
    <numFmt numFmtId="181" formatCode="#,##0_ ;[Red]\-#,##0\ "/>
    <numFmt numFmtId="182" formatCode="_ * #,##0_ ;_ * \-#,##0_ ;_ * &quot;-&quot;_ ;_ @_ "/>
    <numFmt numFmtId="183" formatCode="_-* #,##0.00_-;\-* #,##0.00_-;_-* &quot;-&quot;_-;_-@_-"/>
    <numFmt numFmtId="184" formatCode="#,##0_ "/>
    <numFmt numFmtId="185" formatCode="000000\-0000000"/>
    <numFmt numFmtId="186" formatCode="yyyy&quot;년&quot;\ m&quot;월&quot;\ d&quot;일&quot;;@"/>
    <numFmt numFmtId="187" formatCode=";;;"/>
    <numFmt numFmtId="188" formatCode="_-* #,##0_-;\-* #,##0_-;_-* &quot;-&quot;??_-;_-@_-"/>
    <numFmt numFmtId="189" formatCode="000\-00\-00000"/>
  </numFmts>
  <fonts count="10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  <font>
      <sz val="12"/>
      <name val="굴림"/>
      <family val="3"/>
      <charset val="129"/>
    </font>
    <font>
      <b/>
      <sz val="20"/>
      <name val="굴림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12"/>
      <color indexed="10"/>
      <name val="굴림"/>
      <family val="3"/>
      <charset val="129"/>
    </font>
    <font>
      <sz val="11"/>
      <color indexed="10"/>
      <name val="굴림"/>
      <family val="3"/>
      <charset val="129"/>
    </font>
    <font>
      <sz val="11"/>
      <color indexed="8"/>
      <name val="굴림"/>
      <family val="3"/>
      <charset val="129"/>
    </font>
    <font>
      <sz val="12"/>
      <color indexed="8"/>
      <name val="굴림"/>
      <family val="3"/>
      <charset val="129"/>
    </font>
    <font>
      <sz val="10"/>
      <name val="HY나무B"/>
      <family val="1"/>
      <charset val="129"/>
    </font>
    <font>
      <sz val="10"/>
      <color indexed="8"/>
      <name val="HY나무B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color indexed="8"/>
      <name val="굴림"/>
      <family val="3"/>
      <charset val="129"/>
    </font>
    <font>
      <b/>
      <sz val="12"/>
      <color indexed="12"/>
      <name val="굴림"/>
      <family val="3"/>
      <charset val="129"/>
    </font>
    <font>
      <sz val="8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u/>
      <sz val="20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8"/>
      <color indexed="8"/>
      <name val="돋움"/>
      <family val="3"/>
      <charset val="129"/>
    </font>
    <font>
      <b/>
      <sz val="11"/>
      <name val="돋움"/>
      <family val="3"/>
      <charset val="129"/>
    </font>
    <font>
      <sz val="8"/>
      <name val="바탕"/>
      <family val="1"/>
      <charset val="129"/>
    </font>
    <font>
      <sz val="14"/>
      <color rgb="FFC00000"/>
      <name val="돋움"/>
      <family val="3"/>
      <charset val="129"/>
    </font>
    <font>
      <sz val="14"/>
      <color rgb="FFC00000"/>
      <name val="바탕체"/>
      <family val="1"/>
      <charset val="129"/>
    </font>
    <font>
      <b/>
      <sz val="14"/>
      <color indexed="12"/>
      <name val="돋움"/>
      <family val="3"/>
      <charset val="129"/>
    </font>
    <font>
      <sz val="14"/>
      <color indexed="10"/>
      <name val="돋움"/>
      <family val="3"/>
      <charset val="129"/>
    </font>
    <font>
      <sz val="14"/>
      <name val="바탕체"/>
      <family val="1"/>
      <charset val="129"/>
    </font>
    <font>
      <sz val="14"/>
      <color indexed="8"/>
      <name val="돋움"/>
      <family val="3"/>
      <charset val="129"/>
    </font>
    <font>
      <b/>
      <sz val="14"/>
      <color rgb="FFC00000"/>
      <name val="돋움"/>
      <family val="3"/>
      <charset val="129"/>
    </font>
    <font>
      <b/>
      <sz val="13"/>
      <color indexed="10"/>
      <name val="돋움"/>
      <family val="3"/>
      <charset val="129"/>
    </font>
    <font>
      <sz val="13"/>
      <color indexed="10"/>
      <name val="돋움"/>
      <family val="3"/>
      <charset val="129"/>
    </font>
    <font>
      <b/>
      <sz val="18"/>
      <color indexed="12"/>
      <name val="돋움"/>
      <family val="3"/>
      <charset val="129"/>
    </font>
    <font>
      <b/>
      <sz val="14"/>
      <name val="돋움"/>
      <family val="3"/>
      <charset val="129"/>
    </font>
    <font>
      <b/>
      <sz val="13"/>
      <name val="돋움"/>
      <family val="3"/>
      <charset val="129"/>
    </font>
    <font>
      <b/>
      <sz val="14"/>
      <name val="바탕체"/>
      <family val="1"/>
      <charset val="129"/>
    </font>
    <font>
      <b/>
      <sz val="14"/>
      <color indexed="8"/>
      <name val="바탕체"/>
      <family val="1"/>
      <charset val="129"/>
    </font>
    <font>
      <sz val="13"/>
      <name val="돋움"/>
      <family val="3"/>
      <charset val="129"/>
    </font>
    <font>
      <b/>
      <sz val="11"/>
      <color theme="0"/>
      <name val="굴림"/>
      <family val="3"/>
      <charset val="129"/>
    </font>
    <font>
      <b/>
      <sz val="10"/>
      <color indexed="10"/>
      <name val="굴림"/>
      <family val="3"/>
      <charset val="129"/>
    </font>
    <font>
      <sz val="10"/>
      <color indexed="8"/>
      <name val="굴림"/>
      <family val="3"/>
      <charset val="129"/>
    </font>
    <font>
      <sz val="14"/>
      <name val="돋움"/>
      <family val="3"/>
      <charset val="129"/>
    </font>
    <font>
      <b/>
      <sz val="14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14"/>
      <color rgb="FFFF0000"/>
      <name val="돋움"/>
      <family val="3"/>
      <charset val="129"/>
    </font>
    <font>
      <sz val="14"/>
      <name val="굴림"/>
      <family val="3"/>
      <charset val="129"/>
    </font>
    <font>
      <b/>
      <sz val="14"/>
      <color rgb="FFFF0000"/>
      <name val="굴림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4"/>
      <color rgb="FF0000FF"/>
      <name val="돋움"/>
      <family val="3"/>
      <charset val="129"/>
    </font>
    <font>
      <b/>
      <sz val="10"/>
      <color rgb="FF0000FF"/>
      <name val="맑은 고딕"/>
      <family val="3"/>
      <charset val="129"/>
      <scheme val="minor"/>
    </font>
    <font>
      <sz val="11"/>
      <color rgb="FFFF0000"/>
      <name val="굴림"/>
      <family val="3"/>
      <charset val="129"/>
    </font>
    <font>
      <b/>
      <sz val="12"/>
      <color rgb="FFFF0000"/>
      <name val="돋움"/>
      <family val="3"/>
      <charset val="129"/>
    </font>
    <font>
      <b/>
      <sz val="12"/>
      <color rgb="FFFF0000"/>
      <name val="굴림"/>
      <family val="3"/>
      <charset val="129"/>
    </font>
    <font>
      <b/>
      <sz val="12"/>
      <color rgb="FF0000FF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2"/>
      <color indexed="81"/>
      <name val="맑은 고딕"/>
      <family val="3"/>
      <charset val="129"/>
    </font>
    <font>
      <b/>
      <sz val="12"/>
      <color indexed="10"/>
      <name val="맑은 고딕"/>
      <family val="3"/>
      <charset val="129"/>
    </font>
    <font>
      <b/>
      <sz val="12"/>
      <color indexed="39"/>
      <name val="맑은 고딕"/>
      <family val="3"/>
      <charset val="129"/>
    </font>
    <font>
      <sz val="12"/>
      <color indexed="81"/>
      <name val="맑은 고딕"/>
      <family val="3"/>
      <charset val="129"/>
    </font>
    <font>
      <b/>
      <sz val="11"/>
      <color indexed="81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000000"/>
      <name val="휴먼명조"/>
      <family val="3"/>
      <charset val="129"/>
    </font>
    <font>
      <sz val="10"/>
      <color rgb="FFFF0000"/>
      <name val="휴먼명조"/>
      <family val="3"/>
      <charset val="129"/>
    </font>
    <font>
      <sz val="10"/>
      <color rgb="FF000000"/>
      <name val="HY신명조"/>
      <family val="1"/>
      <charset val="129"/>
    </font>
    <font>
      <sz val="10"/>
      <name val="휴먼명조"/>
      <family val="3"/>
      <charset val="129"/>
    </font>
    <font>
      <sz val="24"/>
      <name val="HY헤드라인M"/>
      <family val="1"/>
      <charset val="129"/>
    </font>
    <font>
      <b/>
      <sz val="14"/>
      <color rgb="FFFF0000"/>
      <name val="Rix모던고딕 M"/>
      <family val="1"/>
      <charset val="129"/>
    </font>
    <font>
      <b/>
      <sz val="12"/>
      <name val="굴림"/>
      <family val="3"/>
      <charset val="129"/>
    </font>
    <font>
      <sz val="16"/>
      <name val="굴림"/>
      <family val="3"/>
      <charset val="129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9FFFF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theme="1"/>
      </left>
      <right/>
      <top style="medium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theme="1"/>
      </right>
      <top style="medium">
        <color indexed="64"/>
      </top>
      <bottom/>
      <diagonal/>
    </border>
    <border>
      <left/>
      <right style="hair">
        <color theme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hair">
        <color theme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178" fontId="4" fillId="0" borderId="0" applyFont="0" applyFill="0" applyBorder="0" applyAlignment="0" applyProtection="0"/>
    <xf numFmtId="0" fontId="5" fillId="0" borderId="0">
      <alignment vertical="center"/>
    </xf>
    <xf numFmtId="0" fontId="4" fillId="0" borderId="0"/>
    <xf numFmtId="17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/>
  </cellStyleXfs>
  <cellXfs count="558">
    <xf numFmtId="0" fontId="0" fillId="0" borderId="0" xfId="0">
      <alignment vertical="center"/>
    </xf>
    <xf numFmtId="0" fontId="19" fillId="0" borderId="0" xfId="0" applyFont="1" applyBorder="1" applyAlignment="1" applyProtection="1">
      <alignment vertical="center"/>
      <protection hidden="1"/>
    </xf>
    <xf numFmtId="0" fontId="40" fillId="0" borderId="0" xfId="0" applyFont="1" applyBorder="1" applyAlignment="1" applyProtection="1">
      <protection hidden="1"/>
    </xf>
    <xf numFmtId="0" fontId="42" fillId="0" borderId="0" xfId="0" applyFont="1" applyBorder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vertical="center"/>
      <protection hidden="1"/>
    </xf>
    <xf numFmtId="0" fontId="40" fillId="0" borderId="0" xfId="0" applyFont="1" applyBorder="1" applyAlignment="1" applyProtection="1">
      <alignment vertical="center"/>
      <protection hidden="1"/>
    </xf>
    <xf numFmtId="0" fontId="19" fillId="0" borderId="43" xfId="0" applyFont="1" applyFill="1" applyBorder="1" applyAlignment="1" applyProtection="1">
      <alignment vertical="center"/>
      <protection hidden="1"/>
    </xf>
    <xf numFmtId="0" fontId="19" fillId="0" borderId="45" xfId="0" applyFont="1" applyFill="1" applyBorder="1" applyAlignment="1" applyProtection="1">
      <alignment vertical="center"/>
      <protection hidden="1"/>
    </xf>
    <xf numFmtId="0" fontId="19" fillId="0" borderId="44" xfId="0" applyFont="1" applyFill="1" applyBorder="1" applyAlignment="1" applyProtection="1">
      <alignment horizontal="center" vertical="center"/>
      <protection hidden="1"/>
    </xf>
    <xf numFmtId="0" fontId="42" fillId="0" borderId="0" xfId="0" applyFont="1" applyFill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protection hidden="1"/>
    </xf>
    <xf numFmtId="0" fontId="19" fillId="0" borderId="0" xfId="0" applyFont="1" applyBorder="1" applyAlignment="1" applyProtection="1">
      <alignment horizontal="justify" vertical="top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74" fillId="0" borderId="0" xfId="6" applyFont="1" applyFill="1" applyBorder="1" applyAlignment="1" applyProtection="1">
      <alignment horizontal="left" vertical="center" wrapText="1"/>
      <protection hidden="1"/>
    </xf>
    <xf numFmtId="0" fontId="6" fillId="0" borderId="0" xfId="2" applyFont="1" applyAlignment="1" applyProtection="1">
      <alignment horizontal="left" vertical="center"/>
      <protection hidden="1"/>
    </xf>
    <xf numFmtId="0" fontId="7" fillId="0" borderId="0" xfId="2" applyFont="1" applyAlignment="1" applyProtection="1">
      <alignment vertical="center"/>
      <protection hidden="1"/>
    </xf>
    <xf numFmtId="0" fontId="7" fillId="0" borderId="0" xfId="2" applyFont="1" applyAlignment="1" applyProtection="1">
      <alignment horizontal="right" vertical="center"/>
      <protection hidden="1"/>
    </xf>
    <xf numFmtId="176" fontId="7" fillId="0" borderId="0" xfId="2" applyNumberFormat="1" applyFont="1" applyAlignment="1" applyProtection="1">
      <alignment vertical="center"/>
      <protection hidden="1"/>
    </xf>
    <xf numFmtId="187" fontId="9" fillId="0" borderId="0" xfId="2" applyNumberFormat="1" applyFont="1" applyFill="1" applyBorder="1" applyAlignment="1" applyProtection="1">
      <alignment vertical="center"/>
      <protection hidden="1"/>
    </xf>
    <xf numFmtId="187" fontId="9" fillId="0" borderId="0" xfId="2" applyNumberFormat="1" applyFont="1" applyFill="1" applyBorder="1" applyAlignment="1" applyProtection="1">
      <alignment horizontal="center" vertical="center"/>
      <protection hidden="1"/>
    </xf>
    <xf numFmtId="187" fontId="10" fillId="0" borderId="0" xfId="2" applyNumberFormat="1" applyFont="1" applyFill="1" applyBorder="1" applyAlignment="1" applyProtection="1">
      <alignment vertical="center"/>
      <protection hidden="1"/>
    </xf>
    <xf numFmtId="187" fontId="10" fillId="0" borderId="0" xfId="1" applyNumberFormat="1" applyFont="1" applyFill="1" applyBorder="1" applyAlignment="1" applyProtection="1">
      <alignment vertical="center"/>
      <protection hidden="1"/>
    </xf>
    <xf numFmtId="0" fontId="11" fillId="0" borderId="0" xfId="2" applyFont="1" applyAlignment="1" applyProtection="1">
      <alignment horizontal="right"/>
      <protection hidden="1"/>
    </xf>
    <xf numFmtId="0" fontId="12" fillId="0" borderId="0" xfId="2" applyFont="1" applyAlignment="1" applyProtection="1">
      <alignment horizontal="right"/>
      <protection hidden="1"/>
    </xf>
    <xf numFmtId="187" fontId="7" fillId="0" borderId="0" xfId="2" applyNumberFormat="1" applyFont="1" applyFill="1" applyBorder="1" applyAlignment="1" applyProtection="1">
      <alignment vertical="center"/>
      <protection hidden="1"/>
    </xf>
    <xf numFmtId="0" fontId="9" fillId="34" borderId="27" xfId="2" applyFont="1" applyFill="1" applyBorder="1" applyAlignment="1" applyProtection="1">
      <alignment horizontal="center" vertical="center"/>
      <protection hidden="1"/>
    </xf>
    <xf numFmtId="0" fontId="9" fillId="33" borderId="11" xfId="2" applyFont="1" applyFill="1" applyBorder="1" applyAlignment="1" applyProtection="1">
      <alignment horizontal="center" vertical="center"/>
      <protection hidden="1"/>
    </xf>
    <xf numFmtId="0" fontId="9" fillId="33" borderId="11" xfId="2" applyFont="1" applyFill="1" applyBorder="1" applyAlignment="1" applyProtection="1">
      <alignment horizontal="center" vertical="center" wrapText="1"/>
      <protection hidden="1"/>
    </xf>
    <xf numFmtId="0" fontId="9" fillId="33" borderId="28" xfId="2" applyFont="1" applyFill="1" applyBorder="1" applyAlignment="1" applyProtection="1">
      <alignment horizontal="center" vertical="center" wrapText="1"/>
      <protection hidden="1"/>
    </xf>
    <xf numFmtId="0" fontId="9" fillId="34" borderId="30" xfId="2" applyFont="1" applyFill="1" applyBorder="1" applyAlignment="1" applyProtection="1">
      <alignment horizontal="center" vertical="center"/>
      <protection hidden="1"/>
    </xf>
    <xf numFmtId="0" fontId="9" fillId="34" borderId="33" xfId="2" applyFont="1" applyFill="1" applyBorder="1" applyAlignment="1" applyProtection="1">
      <alignment horizontal="center" vertical="center"/>
      <protection hidden="1"/>
    </xf>
    <xf numFmtId="0" fontId="11" fillId="0" borderId="0" xfId="2" applyFont="1" applyFill="1" applyBorder="1" applyAlignment="1" applyProtection="1">
      <alignment horizontal="left" vertical="center"/>
      <protection hidden="1"/>
    </xf>
    <xf numFmtId="14" fontId="7" fillId="0" borderId="0" xfId="2" applyNumberFormat="1" applyFont="1" applyFill="1" applyBorder="1" applyAlignment="1" applyProtection="1">
      <alignment horizontal="center" vertical="center"/>
      <protection hidden="1"/>
    </xf>
    <xf numFmtId="14" fontId="15" fillId="0" borderId="0" xfId="2" applyNumberFormat="1" applyFont="1" applyFill="1" applyBorder="1" applyAlignment="1" applyProtection="1">
      <alignment horizontal="center" vertical="center" shrinkToFit="1"/>
      <protection hidden="1"/>
    </xf>
    <xf numFmtId="0" fontId="16" fillId="0" borderId="0" xfId="2" applyFont="1" applyFill="1" applyBorder="1" applyAlignment="1" applyProtection="1">
      <alignment horizontal="center" vertical="center" shrinkToFit="1"/>
      <protection hidden="1"/>
    </xf>
    <xf numFmtId="41" fontId="16" fillId="0" borderId="0" xfId="4" applyNumberFormat="1" applyFont="1" applyFill="1" applyBorder="1" applyAlignment="1" applyProtection="1">
      <alignment horizontal="center" vertical="center" shrinkToFit="1"/>
      <protection hidden="1"/>
    </xf>
    <xf numFmtId="41" fontId="17" fillId="0" borderId="0" xfId="4" applyNumberFormat="1" applyFont="1" applyFill="1" applyBorder="1" applyAlignment="1" applyProtection="1">
      <alignment horizontal="center" vertical="center" shrinkToFit="1"/>
      <protection hidden="1"/>
    </xf>
    <xf numFmtId="0" fontId="7" fillId="0" borderId="0" xfId="2" applyFont="1" applyFill="1" applyAlignment="1" applyProtection="1">
      <alignment vertical="center"/>
      <protection hidden="1"/>
    </xf>
    <xf numFmtId="0" fontId="9" fillId="33" borderId="28" xfId="2" applyFont="1" applyFill="1" applyBorder="1" applyAlignment="1" applyProtection="1">
      <alignment horizontal="center" vertical="center"/>
      <protection hidden="1"/>
    </xf>
    <xf numFmtId="0" fontId="9" fillId="33" borderId="29" xfId="2" applyFont="1" applyFill="1" applyBorder="1" applyAlignment="1" applyProtection="1">
      <alignment horizontal="center" vertical="center"/>
      <protection hidden="1"/>
    </xf>
    <xf numFmtId="0" fontId="10" fillId="0" borderId="0" xfId="2" applyFont="1" applyFill="1" applyBorder="1" applyAlignment="1" applyProtection="1">
      <alignment horizontal="left" vertical="center"/>
      <protection hidden="1"/>
    </xf>
    <xf numFmtId="41" fontId="9" fillId="0" borderId="0" xfId="4" applyNumberFormat="1" applyFont="1" applyFill="1" applyBorder="1" applyAlignment="1" applyProtection="1">
      <alignment horizontal="center" vertical="center" shrinkToFit="1"/>
      <protection hidden="1"/>
    </xf>
    <xf numFmtId="41" fontId="9" fillId="0" borderId="0" xfId="2" applyNumberFormat="1" applyFont="1" applyFill="1" applyBorder="1" applyAlignment="1" applyProtection="1">
      <alignment vertical="center"/>
      <protection hidden="1"/>
    </xf>
    <xf numFmtId="182" fontId="9" fillId="0" borderId="0" xfId="4" applyNumberFormat="1" applyFont="1" applyFill="1" applyBorder="1" applyAlignment="1" applyProtection="1">
      <alignment vertical="center" shrinkToFit="1"/>
      <protection hidden="1"/>
    </xf>
    <xf numFmtId="14" fontId="20" fillId="0" borderId="0" xfId="2" applyNumberFormat="1" applyFont="1" applyFill="1" applyBorder="1" applyAlignment="1" applyProtection="1">
      <alignment horizontal="left" vertical="center"/>
      <protection hidden="1"/>
    </xf>
    <xf numFmtId="14" fontId="15" fillId="0" borderId="0" xfId="2" applyNumberFormat="1" applyFont="1" applyFill="1" applyBorder="1" applyAlignment="1" applyProtection="1">
      <alignment horizontal="center" vertical="center"/>
      <protection hidden="1"/>
    </xf>
    <xf numFmtId="14" fontId="21" fillId="0" borderId="0" xfId="2" quotePrefix="1" applyNumberFormat="1" applyFont="1" applyFill="1" applyBorder="1" applyAlignment="1" applyProtection="1">
      <alignment horizontal="left" vertical="center"/>
      <protection hidden="1"/>
    </xf>
    <xf numFmtId="14" fontId="15" fillId="0" borderId="0" xfId="4" applyNumberFormat="1" applyFont="1" applyFill="1" applyBorder="1" applyAlignment="1" applyProtection="1">
      <alignment horizontal="center" vertical="center"/>
      <protection hidden="1"/>
    </xf>
    <xf numFmtId="183" fontId="9" fillId="0" borderId="0" xfId="1" applyNumberFormat="1" applyFont="1" applyAlignment="1" applyProtection="1">
      <alignment vertical="center"/>
      <protection hidden="1"/>
    </xf>
    <xf numFmtId="0" fontId="68" fillId="0" borderId="0" xfId="2" applyFont="1" applyFill="1" applyBorder="1" applyAlignment="1" applyProtection="1">
      <protection hidden="1"/>
    </xf>
    <xf numFmtId="0" fontId="11" fillId="0" borderId="0" xfId="2" applyFont="1" applyFill="1" applyBorder="1" applyAlignment="1" applyProtection="1">
      <protection hidden="1"/>
    </xf>
    <xf numFmtId="0" fontId="9" fillId="0" borderId="0" xfId="2" applyFont="1" applyAlignment="1" applyProtection="1">
      <alignment vertical="center"/>
      <protection hidden="1"/>
    </xf>
    <xf numFmtId="49" fontId="9" fillId="34" borderId="33" xfId="2" applyNumberFormat="1" applyFont="1" applyFill="1" applyBorder="1" applyAlignment="1" applyProtection="1">
      <alignment horizontal="center" vertical="center"/>
      <protection hidden="1"/>
    </xf>
    <xf numFmtId="182" fontId="15" fillId="0" borderId="0" xfId="4" applyNumberFormat="1" applyFont="1" applyFill="1" applyBorder="1" applyAlignment="1" applyProtection="1">
      <alignment horizontal="center" vertical="center" shrinkToFit="1"/>
      <protection hidden="1"/>
    </xf>
    <xf numFmtId="0" fontId="7" fillId="0" borderId="0" xfId="2" applyFont="1" applyProtection="1">
      <protection hidden="1"/>
    </xf>
    <xf numFmtId="14" fontId="14" fillId="35" borderId="31" xfId="2" applyNumberFormat="1" applyFont="1" applyFill="1" applyBorder="1" applyAlignment="1" applyProtection="1">
      <alignment horizontal="center" vertical="center" shrinkToFit="1"/>
      <protection locked="0" hidden="1"/>
    </xf>
    <xf numFmtId="0" fontId="9" fillId="35" borderId="31" xfId="2" applyFont="1" applyFill="1" applyBorder="1" applyAlignment="1" applyProtection="1">
      <alignment horizontal="center" vertical="center" shrinkToFit="1"/>
      <protection locked="0" hidden="1"/>
    </xf>
    <xf numFmtId="14" fontId="14" fillId="35" borderId="34" xfId="2" applyNumberFormat="1" applyFont="1" applyFill="1" applyBorder="1" applyAlignment="1" applyProtection="1">
      <alignment horizontal="center" vertical="center" shrinkToFit="1"/>
      <protection locked="0" hidden="1"/>
    </xf>
    <xf numFmtId="0" fontId="9" fillId="35" borderId="34" xfId="2" applyFont="1" applyFill="1" applyBorder="1" applyAlignment="1" applyProtection="1">
      <alignment horizontal="center" vertical="center" shrinkToFit="1"/>
      <protection locked="0" hidden="1"/>
    </xf>
    <xf numFmtId="41" fontId="9" fillId="35" borderId="31" xfId="4" applyNumberFormat="1" applyFont="1" applyFill="1" applyBorder="1" applyAlignment="1" applyProtection="1">
      <alignment horizontal="center" vertical="center" shrinkToFit="1"/>
      <protection locked="0" hidden="1"/>
    </xf>
    <xf numFmtId="41" fontId="9" fillId="35" borderId="34" xfId="4" applyNumberFormat="1" applyFont="1" applyFill="1" applyBorder="1" applyAlignment="1" applyProtection="1">
      <alignment horizontal="center" vertical="center" shrinkToFit="1"/>
      <protection locked="0" hidden="1"/>
    </xf>
    <xf numFmtId="41" fontId="9" fillId="35" borderId="35" xfId="2" applyNumberFormat="1" applyFont="1" applyFill="1" applyBorder="1" applyAlignment="1" applyProtection="1">
      <alignment vertical="center"/>
      <protection locked="0" hidden="1"/>
    </xf>
    <xf numFmtId="0" fontId="46" fillId="0" borderId="0" xfId="6" applyFont="1" applyAlignment="1" applyProtection="1">
      <alignment horizontal="left" vertical="center"/>
      <protection hidden="1"/>
    </xf>
    <xf numFmtId="0" fontId="47" fillId="0" borderId="0" xfId="6" applyFont="1" applyAlignment="1" applyProtection="1">
      <alignment horizontal="center" vertical="center"/>
      <protection hidden="1"/>
    </xf>
    <xf numFmtId="0" fontId="4" fillId="0" borderId="0" xfId="6" applyProtection="1">
      <protection hidden="1"/>
    </xf>
    <xf numFmtId="0" fontId="4" fillId="0" borderId="0" xfId="6" applyAlignment="1" applyProtection="1">
      <alignment vertical="center"/>
      <protection hidden="1"/>
    </xf>
    <xf numFmtId="0" fontId="4" fillId="0" borderId="0" xfId="6" applyAlignment="1" applyProtection="1">
      <alignment horizontal="right" vertical="center"/>
      <protection hidden="1"/>
    </xf>
    <xf numFmtId="0" fontId="48" fillId="0" borderId="75" xfId="6" applyFont="1" applyFill="1" applyBorder="1" applyAlignment="1" applyProtection="1">
      <alignment horizontal="left" vertical="center" wrapText="1"/>
      <protection hidden="1"/>
    </xf>
    <xf numFmtId="0" fontId="48" fillId="0" borderId="0" xfId="6" applyFont="1" applyFill="1" applyBorder="1" applyAlignment="1" applyProtection="1">
      <alignment horizontal="left" vertical="center" wrapText="1"/>
      <protection hidden="1"/>
    </xf>
    <xf numFmtId="0" fontId="48" fillId="0" borderId="76" xfId="6" applyFont="1" applyFill="1" applyBorder="1" applyAlignment="1" applyProtection="1">
      <alignment horizontal="left" vertical="center" wrapText="1"/>
      <protection hidden="1"/>
    </xf>
    <xf numFmtId="0" fontId="49" fillId="0" borderId="75" xfId="6" applyFont="1" applyBorder="1" applyAlignment="1" applyProtection="1">
      <alignment vertical="center"/>
      <protection hidden="1"/>
    </xf>
    <xf numFmtId="0" fontId="46" fillId="0" borderId="0" xfId="6" applyFont="1" applyBorder="1" applyAlignment="1" applyProtection="1">
      <alignment vertical="center"/>
      <protection hidden="1"/>
    </xf>
    <xf numFmtId="0" fontId="50" fillId="0" borderId="0" xfId="6" applyFont="1" applyBorder="1" applyAlignment="1" applyProtection="1">
      <alignment vertical="center"/>
      <protection hidden="1"/>
    </xf>
    <xf numFmtId="0" fontId="50" fillId="0" borderId="76" xfId="6" applyFont="1" applyBorder="1" applyAlignment="1" applyProtection="1">
      <alignment vertical="center"/>
      <protection hidden="1"/>
    </xf>
    <xf numFmtId="0" fontId="50" fillId="0" borderId="0" xfId="6" applyFont="1" applyAlignment="1" applyProtection="1">
      <alignment vertical="center"/>
      <protection hidden="1"/>
    </xf>
    <xf numFmtId="0" fontId="52" fillId="0" borderId="0" xfId="6" applyFont="1" applyAlignment="1" applyProtection="1">
      <alignment vertical="center"/>
      <protection hidden="1"/>
    </xf>
    <xf numFmtId="0" fontId="53" fillId="0" borderId="0" xfId="6" applyFont="1" applyProtection="1">
      <protection hidden="1"/>
    </xf>
    <xf numFmtId="0" fontId="55" fillId="0" borderId="0" xfId="6" applyFont="1" applyAlignment="1" applyProtection="1">
      <alignment vertical="center"/>
      <protection hidden="1"/>
    </xf>
    <xf numFmtId="0" fontId="56" fillId="0" borderId="0" xfId="6" applyFont="1" applyProtection="1">
      <protection hidden="1"/>
    </xf>
    <xf numFmtId="0" fontId="48" fillId="0" borderId="0" xfId="6" applyFont="1" applyBorder="1" applyAlignment="1" applyProtection="1">
      <alignment vertical="center"/>
      <protection hidden="1"/>
    </xf>
    <xf numFmtId="0" fontId="57" fillId="0" borderId="0" xfId="6" applyFont="1" applyBorder="1" applyAlignment="1" applyProtection="1">
      <alignment vertical="center"/>
      <protection hidden="1"/>
    </xf>
    <xf numFmtId="0" fontId="57" fillId="0" borderId="76" xfId="6" applyFont="1" applyBorder="1" applyAlignment="1" applyProtection="1">
      <alignment vertical="center"/>
      <protection hidden="1"/>
    </xf>
    <xf numFmtId="0" fontId="57" fillId="0" borderId="0" xfId="6" applyFont="1" applyAlignment="1" applyProtection="1">
      <alignment vertical="center"/>
      <protection hidden="1"/>
    </xf>
    <xf numFmtId="0" fontId="55" fillId="0" borderId="0" xfId="6" applyFont="1" applyBorder="1" applyAlignment="1" applyProtection="1">
      <alignment vertical="center"/>
      <protection hidden="1"/>
    </xf>
    <xf numFmtId="0" fontId="55" fillId="0" borderId="76" xfId="6" applyFont="1" applyBorder="1" applyAlignment="1" applyProtection="1">
      <alignment vertical="center"/>
      <protection hidden="1"/>
    </xf>
    <xf numFmtId="0" fontId="59" fillId="0" borderId="75" xfId="6" applyFont="1" applyFill="1" applyBorder="1" applyAlignment="1" applyProtection="1">
      <alignment vertical="center"/>
      <protection hidden="1"/>
    </xf>
    <xf numFmtId="0" fontId="59" fillId="0" borderId="0" xfId="6" applyFont="1" applyBorder="1" applyAlignment="1" applyProtection="1">
      <alignment vertical="center"/>
      <protection hidden="1"/>
    </xf>
    <xf numFmtId="0" fontId="60" fillId="0" borderId="0" xfId="6" applyFont="1" applyBorder="1" applyAlignment="1" applyProtection="1">
      <alignment vertical="center"/>
      <protection hidden="1"/>
    </xf>
    <xf numFmtId="0" fontId="60" fillId="0" borderId="76" xfId="6" applyFont="1" applyBorder="1" applyAlignment="1" applyProtection="1">
      <alignment vertical="center"/>
      <protection hidden="1"/>
    </xf>
    <xf numFmtId="0" fontId="60" fillId="0" borderId="0" xfId="6" applyFont="1" applyAlignment="1" applyProtection="1">
      <alignment vertical="center"/>
      <protection hidden="1"/>
    </xf>
    <xf numFmtId="0" fontId="46" fillId="0" borderId="75" xfId="6" applyFont="1" applyBorder="1" applyAlignment="1" applyProtection="1">
      <alignment vertical="center"/>
      <protection hidden="1"/>
    </xf>
    <xf numFmtId="0" fontId="62" fillId="0" borderId="75" xfId="6" applyFont="1" applyBorder="1" applyAlignment="1" applyProtection="1">
      <alignment vertical="center"/>
      <protection hidden="1"/>
    </xf>
    <xf numFmtId="0" fontId="62" fillId="0" borderId="75" xfId="6" quotePrefix="1" applyFont="1" applyBorder="1" applyAlignment="1" applyProtection="1">
      <alignment vertical="center"/>
      <protection hidden="1"/>
    </xf>
    <xf numFmtId="0" fontId="70" fillId="0" borderId="0" xfId="6" applyFont="1" applyBorder="1" applyAlignment="1" applyProtection="1">
      <alignment vertical="center"/>
      <protection hidden="1"/>
    </xf>
    <xf numFmtId="0" fontId="62" fillId="0" borderId="0" xfId="6" applyFont="1" applyBorder="1" applyAlignment="1" applyProtection="1">
      <alignment vertical="center"/>
      <protection hidden="1"/>
    </xf>
    <xf numFmtId="0" fontId="66" fillId="0" borderId="70" xfId="6" applyFont="1" applyBorder="1" applyAlignment="1" applyProtection="1">
      <alignment vertical="center"/>
      <protection hidden="1"/>
    </xf>
    <xf numFmtId="0" fontId="63" fillId="0" borderId="26" xfId="6" applyFont="1" applyBorder="1" applyAlignment="1" applyProtection="1">
      <alignment vertical="center"/>
      <protection hidden="1"/>
    </xf>
    <xf numFmtId="0" fontId="66" fillId="0" borderId="26" xfId="6" applyFont="1" applyBorder="1" applyAlignment="1" applyProtection="1">
      <alignment vertical="center"/>
      <protection hidden="1"/>
    </xf>
    <xf numFmtId="0" fontId="60" fillId="0" borderId="26" xfId="6" applyFont="1" applyBorder="1" applyAlignment="1" applyProtection="1">
      <alignment vertical="center"/>
      <protection hidden="1"/>
    </xf>
    <xf numFmtId="0" fontId="60" fillId="0" borderId="71" xfId="6" applyFont="1" applyBorder="1" applyAlignment="1" applyProtection="1">
      <alignment vertical="center"/>
      <protection hidden="1"/>
    </xf>
    <xf numFmtId="0" fontId="46" fillId="0" borderId="68" xfId="6" applyFont="1" applyBorder="1" applyAlignment="1" applyProtection="1">
      <alignment vertical="center"/>
      <protection hidden="1"/>
    </xf>
    <xf numFmtId="0" fontId="46" fillId="0" borderId="42" xfId="6" applyFont="1" applyBorder="1" applyAlignment="1" applyProtection="1">
      <alignment vertical="center"/>
      <protection hidden="1"/>
    </xf>
    <xf numFmtId="0" fontId="50" fillId="0" borderId="42" xfId="6" applyFont="1" applyBorder="1" applyAlignment="1" applyProtection="1">
      <alignment vertical="center"/>
      <protection hidden="1"/>
    </xf>
    <xf numFmtId="0" fontId="50" fillId="0" borderId="69" xfId="6" applyFont="1" applyBorder="1" applyAlignment="1" applyProtection="1">
      <alignment vertical="center"/>
      <protection hidden="1"/>
    </xf>
    <xf numFmtId="0" fontId="62" fillId="0" borderId="0" xfId="6" applyFont="1" applyAlignment="1" applyProtection="1">
      <alignment vertical="center"/>
      <protection hidden="1"/>
    </xf>
    <xf numFmtId="0" fontId="48" fillId="0" borderId="75" xfId="6" applyFont="1" applyBorder="1" applyAlignment="1" applyProtection="1">
      <alignment vertical="center"/>
      <protection hidden="1"/>
    </xf>
    <xf numFmtId="0" fontId="56" fillId="0" borderId="0" xfId="6" applyFont="1" applyBorder="1" applyAlignment="1" applyProtection="1">
      <alignment vertical="center"/>
      <protection hidden="1"/>
    </xf>
    <xf numFmtId="0" fontId="56" fillId="0" borderId="76" xfId="6" applyFont="1" applyBorder="1" applyAlignment="1" applyProtection="1">
      <alignment vertical="center"/>
      <protection hidden="1"/>
    </xf>
    <xf numFmtId="0" fontId="56" fillId="0" borderId="0" xfId="6" applyFont="1" applyAlignment="1" applyProtection="1">
      <alignment vertical="center"/>
      <protection hidden="1"/>
    </xf>
    <xf numFmtId="0" fontId="48" fillId="0" borderId="75" xfId="6" quotePrefix="1" applyFont="1" applyBorder="1" applyAlignment="1" applyProtection="1">
      <alignment vertical="center"/>
      <protection hidden="1"/>
    </xf>
    <xf numFmtId="0" fontId="64" fillId="0" borderId="0" xfId="6" applyFont="1" applyBorder="1" applyAlignment="1" applyProtection="1">
      <alignment vertical="center"/>
      <protection hidden="1"/>
    </xf>
    <xf numFmtId="0" fontId="64" fillId="0" borderId="76" xfId="6" applyFont="1" applyBorder="1" applyAlignment="1" applyProtection="1">
      <alignment vertical="center"/>
      <protection hidden="1"/>
    </xf>
    <xf numFmtId="0" fontId="64" fillId="0" borderId="0" xfId="6" applyFont="1" applyAlignment="1" applyProtection="1">
      <alignment vertical="center"/>
      <protection hidden="1"/>
    </xf>
    <xf numFmtId="0" fontId="64" fillId="0" borderId="0" xfId="6" applyFont="1" applyProtection="1">
      <protection hidden="1"/>
    </xf>
    <xf numFmtId="0" fontId="48" fillId="0" borderId="76" xfId="6" applyFont="1" applyBorder="1" applyAlignment="1" applyProtection="1">
      <alignment vertical="center"/>
      <protection hidden="1"/>
    </xf>
    <xf numFmtId="0" fontId="48" fillId="0" borderId="0" xfId="6" applyFont="1" applyAlignment="1" applyProtection="1">
      <alignment vertical="center"/>
      <protection hidden="1"/>
    </xf>
    <xf numFmtId="0" fontId="65" fillId="0" borderId="0" xfId="6" applyFont="1" applyProtection="1">
      <protection hidden="1"/>
    </xf>
    <xf numFmtId="0" fontId="62" fillId="0" borderId="70" xfId="6" applyFont="1" applyBorder="1" applyAlignment="1" applyProtection="1">
      <alignment vertical="center"/>
      <protection hidden="1"/>
    </xf>
    <xf numFmtId="0" fontId="62" fillId="0" borderId="26" xfId="6" applyFont="1" applyBorder="1" applyAlignment="1" applyProtection="1">
      <alignment vertical="center"/>
      <protection hidden="1"/>
    </xf>
    <xf numFmtId="0" fontId="56" fillId="0" borderId="26" xfId="6" applyFont="1" applyBorder="1" applyAlignment="1" applyProtection="1">
      <alignment vertical="center"/>
      <protection hidden="1"/>
    </xf>
    <xf numFmtId="0" fontId="56" fillId="0" borderId="71" xfId="6" applyFont="1" applyBorder="1" applyAlignment="1" applyProtection="1">
      <alignment vertical="center"/>
      <protection hidden="1"/>
    </xf>
    <xf numFmtId="0" fontId="46" fillId="35" borderId="75" xfId="6" applyFont="1" applyFill="1" applyBorder="1" applyAlignment="1" applyProtection="1">
      <alignment vertical="center"/>
      <protection hidden="1"/>
    </xf>
    <xf numFmtId="0" fontId="59" fillId="35" borderId="0" xfId="6" applyFont="1" applyFill="1" applyBorder="1" applyAlignment="1" applyProtection="1">
      <alignment vertical="center"/>
      <protection hidden="1"/>
    </xf>
    <xf numFmtId="0" fontId="60" fillId="35" borderId="0" xfId="6" applyFont="1" applyFill="1" applyBorder="1" applyAlignment="1" applyProtection="1">
      <alignment vertical="center"/>
      <protection hidden="1"/>
    </xf>
    <xf numFmtId="0" fontId="60" fillId="35" borderId="76" xfId="6" applyFont="1" applyFill="1" applyBorder="1" applyAlignment="1" applyProtection="1">
      <alignment vertical="center"/>
      <protection hidden="1"/>
    </xf>
    <xf numFmtId="0" fontId="19" fillId="39" borderId="42" xfId="0" applyFont="1" applyFill="1" applyBorder="1" applyAlignment="1" applyProtection="1">
      <alignment horizontal="left" vertical="center"/>
      <protection hidden="1"/>
    </xf>
    <xf numFmtId="0" fontId="19" fillId="39" borderId="42" xfId="0" applyFont="1" applyFill="1" applyBorder="1" applyAlignment="1" applyProtection="1">
      <alignment horizontal="center" vertical="center"/>
      <protection hidden="1"/>
    </xf>
    <xf numFmtId="0" fontId="19" fillId="39" borderId="42" xfId="0" applyFont="1" applyFill="1" applyBorder="1" applyAlignment="1" applyProtection="1">
      <alignment horizontal="right" vertical="center"/>
      <protection hidden="1"/>
    </xf>
    <xf numFmtId="0" fontId="19" fillId="39" borderId="42" xfId="0" applyFont="1" applyFill="1" applyBorder="1" applyAlignment="1" applyProtection="1">
      <alignment vertical="center"/>
      <protection hidden="1"/>
    </xf>
    <xf numFmtId="0" fontId="43" fillId="39" borderId="42" xfId="0" applyFont="1" applyFill="1" applyBorder="1" applyAlignment="1" applyProtection="1">
      <alignment vertical="center"/>
      <protection hidden="1"/>
    </xf>
    <xf numFmtId="0" fontId="41" fillId="39" borderId="42" xfId="0" applyFont="1" applyFill="1" applyBorder="1" applyAlignment="1" applyProtection="1">
      <alignment vertical="center"/>
      <protection hidden="1"/>
    </xf>
    <xf numFmtId="0" fontId="40" fillId="39" borderId="42" xfId="0" applyFont="1" applyFill="1" applyBorder="1" applyAlignment="1" applyProtection="1">
      <alignment vertical="center"/>
      <protection hidden="1"/>
    </xf>
    <xf numFmtId="0" fontId="39" fillId="39" borderId="43" xfId="0" applyFont="1" applyFill="1" applyBorder="1" applyAlignment="1" applyProtection="1">
      <alignment vertical="center"/>
      <protection hidden="1"/>
    </xf>
    <xf numFmtId="0" fontId="40" fillId="39" borderId="44" xfId="0" applyFont="1" applyFill="1" applyBorder="1" applyAlignment="1" applyProtection="1">
      <alignment vertical="center"/>
      <protection hidden="1"/>
    </xf>
    <xf numFmtId="0" fontId="19" fillId="39" borderId="0" xfId="0" applyFont="1" applyFill="1" applyBorder="1" applyAlignment="1" applyProtection="1">
      <alignment vertical="center"/>
      <protection hidden="1"/>
    </xf>
    <xf numFmtId="0" fontId="39" fillId="39" borderId="46" xfId="0" applyFont="1" applyFill="1" applyBorder="1" applyAlignment="1" applyProtection="1">
      <alignment vertical="center"/>
      <protection hidden="1"/>
    </xf>
    <xf numFmtId="0" fontId="40" fillId="39" borderId="47" xfId="0" applyFont="1" applyFill="1" applyBorder="1" applyAlignment="1" applyProtection="1">
      <alignment vertical="center"/>
      <protection hidden="1"/>
    </xf>
    <xf numFmtId="0" fontId="40" fillId="39" borderId="46" xfId="0" applyFont="1" applyFill="1" applyBorder="1" applyAlignment="1" applyProtection="1">
      <alignment vertical="center" shrinkToFit="1"/>
      <protection hidden="1"/>
    </xf>
    <xf numFmtId="0" fontId="19" fillId="39" borderId="26" xfId="0" applyFont="1" applyFill="1" applyBorder="1" applyAlignment="1" applyProtection="1">
      <alignment vertical="center"/>
      <protection hidden="1"/>
    </xf>
    <xf numFmtId="0" fontId="40" fillId="39" borderId="26" xfId="0" applyFont="1" applyFill="1" applyBorder="1" applyAlignment="1" applyProtection="1">
      <alignment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76" fillId="0" borderId="0" xfId="0" applyFont="1" applyFill="1" applyBorder="1" applyAlignment="1" applyProtection="1">
      <alignment vertical="top"/>
      <protection hidden="1"/>
    </xf>
    <xf numFmtId="0" fontId="19" fillId="0" borderId="0" xfId="0" applyFont="1" applyFill="1" applyBorder="1" applyAlignment="1" applyProtection="1">
      <alignment vertical="top"/>
      <protection hidden="1"/>
    </xf>
    <xf numFmtId="0" fontId="40" fillId="0" borderId="0" xfId="0" applyFont="1" applyFill="1" applyBorder="1" applyAlignment="1" applyProtection="1">
      <alignment vertical="top"/>
      <protection hidden="1"/>
    </xf>
    <xf numFmtId="0" fontId="40" fillId="0" borderId="0" xfId="0" applyFont="1" applyFill="1" applyBorder="1" applyAlignment="1" applyProtection="1">
      <protection hidden="1"/>
    </xf>
    <xf numFmtId="0" fontId="42" fillId="0" borderId="0" xfId="0" applyFont="1" applyFill="1" applyBorder="1" applyAlignment="1" applyProtection="1">
      <alignment horizontal="center" vertical="center"/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horizontal="right"/>
      <protection hidden="1"/>
    </xf>
    <xf numFmtId="0" fontId="5" fillId="0" borderId="0" xfId="0" applyFont="1" applyFill="1" applyProtection="1">
      <alignment vertical="center"/>
      <protection hidden="1"/>
    </xf>
    <xf numFmtId="187" fontId="40" fillId="0" borderId="0" xfId="0" applyNumberFormat="1" applyFont="1" applyFill="1" applyBorder="1" applyAlignment="1" applyProtection="1">
      <alignment vertical="center"/>
      <protection hidden="1"/>
    </xf>
    <xf numFmtId="186" fontId="19" fillId="0" borderId="0" xfId="0" applyNumberFormat="1" applyFont="1" applyFill="1" applyBorder="1" applyAlignment="1" applyProtection="1">
      <alignment horizontal="right" vertical="center" indent="2"/>
      <protection hidden="1"/>
    </xf>
    <xf numFmtId="186" fontId="40" fillId="0" borderId="0" xfId="0" applyNumberFormat="1" applyFont="1" applyFill="1" applyBorder="1" applyAlignment="1" applyProtection="1">
      <alignment horizontal="right" vertical="center" indent="2"/>
      <protection hidden="1"/>
    </xf>
    <xf numFmtId="0" fontId="40" fillId="0" borderId="0" xfId="0" applyFont="1" applyFill="1" applyBorder="1" applyAlignment="1" applyProtection="1">
      <alignment horizontal="right" vertical="center"/>
      <protection hidden="1"/>
    </xf>
    <xf numFmtId="0" fontId="19" fillId="0" borderId="26" xfId="0" applyFont="1" applyFill="1" applyBorder="1" applyAlignment="1" applyProtection="1">
      <alignment vertical="center"/>
      <protection hidden="1"/>
    </xf>
    <xf numFmtId="0" fontId="43" fillId="0" borderId="26" xfId="0" applyFont="1" applyFill="1" applyBorder="1" applyAlignment="1" applyProtection="1">
      <alignment vertical="center"/>
      <protection hidden="1"/>
    </xf>
    <xf numFmtId="0" fontId="40" fillId="0" borderId="26" xfId="0" applyFont="1" applyFill="1" applyBorder="1" applyAlignment="1" applyProtection="1">
      <alignment vertical="center"/>
      <protection hidden="1"/>
    </xf>
    <xf numFmtId="0" fontId="42" fillId="0" borderId="26" xfId="0" applyFont="1" applyFill="1" applyBorder="1" applyAlignment="1" applyProtection="1">
      <alignment horizontal="center" vertical="center"/>
      <protection hidden="1"/>
    </xf>
    <xf numFmtId="0" fontId="62" fillId="0" borderId="0" xfId="6" applyFont="1" applyBorder="1" applyAlignment="1" applyProtection="1">
      <alignment horizontal="left" vertical="center"/>
      <protection hidden="1"/>
    </xf>
    <xf numFmtId="0" fontId="62" fillId="0" borderId="76" xfId="6" applyFont="1" applyBorder="1" applyAlignment="1" applyProtection="1">
      <alignment horizontal="left" vertical="center"/>
      <protection hidden="1"/>
    </xf>
    <xf numFmtId="0" fontId="78" fillId="0" borderId="75" xfId="6" applyFont="1" applyBorder="1" applyAlignment="1" applyProtection="1">
      <alignment horizontal="left" vertical="center"/>
      <protection hidden="1"/>
    </xf>
    <xf numFmtId="0" fontId="55" fillId="0" borderId="0" xfId="6" applyFont="1" applyAlignment="1" applyProtection="1">
      <alignment vertical="center"/>
      <protection hidden="1"/>
    </xf>
    <xf numFmtId="0" fontId="56" fillId="0" borderId="0" xfId="6" applyFont="1" applyProtection="1">
      <protection hidden="1"/>
    </xf>
    <xf numFmtId="0" fontId="62" fillId="0" borderId="0" xfId="6" applyFont="1" applyAlignment="1" applyProtection="1">
      <alignment vertical="center"/>
      <protection hidden="1"/>
    </xf>
    <xf numFmtId="0" fontId="43" fillId="0" borderId="0" xfId="0" applyFont="1" applyFill="1" applyBorder="1" applyAlignment="1" applyProtection="1">
      <alignment vertical="top"/>
      <protection hidden="1"/>
    </xf>
    <xf numFmtId="0" fontId="40" fillId="39" borderId="60" xfId="0" applyFont="1" applyFill="1" applyBorder="1" applyAlignment="1" applyProtection="1">
      <alignment vertical="center"/>
      <protection hidden="1"/>
    </xf>
    <xf numFmtId="0" fontId="48" fillId="0" borderId="75" xfId="6" applyFont="1" applyFill="1" applyBorder="1" applyAlignment="1" applyProtection="1">
      <alignment vertical="center"/>
      <protection hidden="1"/>
    </xf>
    <xf numFmtId="0" fontId="91" fillId="40" borderId="84" xfId="0" applyFont="1" applyFill="1" applyBorder="1" applyAlignment="1">
      <alignment horizontal="center" vertical="center" wrapText="1"/>
    </xf>
    <xf numFmtId="0" fontId="91" fillId="40" borderId="85" xfId="0" applyFont="1" applyFill="1" applyBorder="1" applyAlignment="1">
      <alignment horizontal="center" vertical="center" wrapText="1"/>
    </xf>
    <xf numFmtId="0" fontId="94" fillId="0" borderId="31" xfId="0" applyFont="1" applyFill="1" applyBorder="1" applyAlignment="1">
      <alignment horizontal="center" vertical="center" wrapText="1"/>
    </xf>
    <xf numFmtId="0" fontId="92" fillId="0" borderId="31" xfId="0" applyFont="1" applyFill="1" applyBorder="1" applyAlignment="1">
      <alignment horizontal="left" vertical="center" wrapText="1"/>
    </xf>
    <xf numFmtId="0" fontId="93" fillId="0" borderId="31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9" fillId="0" borderId="93" xfId="2" applyFont="1" applyFill="1" applyBorder="1" applyAlignment="1" applyProtection="1">
      <alignment horizontal="center" vertical="center" wrapText="1"/>
      <protection hidden="1"/>
    </xf>
    <xf numFmtId="0" fontId="9" fillId="35" borderId="14" xfId="2" applyFont="1" applyFill="1" applyBorder="1" applyAlignment="1" applyProtection="1">
      <alignment horizontal="center" vertical="center" shrinkToFit="1"/>
      <protection locked="0"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41" fontId="9" fillId="43" borderId="32" xfId="2" applyNumberFormat="1" applyFont="1" applyFill="1" applyBorder="1" applyAlignment="1" applyProtection="1">
      <alignment vertical="center"/>
      <protection locked="0" hidden="1"/>
    </xf>
    <xf numFmtId="0" fontId="9" fillId="0" borderId="0" xfId="2" applyFont="1" applyFill="1" applyBorder="1" applyAlignment="1" applyProtection="1">
      <alignment horizontal="center" vertical="center" shrinkToFit="1"/>
      <protection locked="0" hidden="1"/>
    </xf>
    <xf numFmtId="0" fontId="9" fillId="33" borderId="92" xfId="2" applyFont="1" applyFill="1" applyBorder="1" applyAlignment="1" applyProtection="1">
      <alignment horizontal="center" vertical="center" wrapText="1"/>
      <protection hidden="1"/>
    </xf>
    <xf numFmtId="0" fontId="4" fillId="0" borderId="75" xfId="6" applyBorder="1" applyAlignment="1" applyProtection="1">
      <alignment vertical="center"/>
      <protection hidden="1"/>
    </xf>
    <xf numFmtId="0" fontId="4" fillId="0" borderId="0" xfId="6" applyBorder="1" applyAlignment="1" applyProtection="1">
      <alignment vertical="center"/>
      <protection hidden="1"/>
    </xf>
    <xf numFmtId="0" fontId="4" fillId="0" borderId="70" xfId="6" applyBorder="1" applyAlignment="1" applyProtection="1">
      <alignment vertical="center"/>
      <protection hidden="1"/>
    </xf>
    <xf numFmtId="0" fontId="4" fillId="0" borderId="26" xfId="6" applyBorder="1" applyAlignment="1" applyProtection="1">
      <alignment vertical="center"/>
      <protection hidden="1"/>
    </xf>
    <xf numFmtId="0" fontId="56" fillId="0" borderId="0" xfId="6" applyFont="1" applyProtection="1">
      <protection hidden="1"/>
    </xf>
    <xf numFmtId="0" fontId="62" fillId="0" borderId="75" xfId="6" quotePrefix="1" applyFont="1" applyBorder="1" applyAlignment="1" applyProtection="1">
      <alignment vertical="center"/>
      <protection hidden="1"/>
    </xf>
    <xf numFmtId="0" fontId="62" fillId="0" borderId="0" xfId="6" applyFont="1" applyBorder="1" applyAlignment="1" applyProtection="1">
      <alignment vertical="center"/>
      <protection hidden="1"/>
    </xf>
    <xf numFmtId="0" fontId="48" fillId="0" borderId="75" xfId="6" applyFont="1" applyBorder="1" applyAlignment="1" applyProtection="1">
      <alignment vertical="center"/>
      <protection hidden="1"/>
    </xf>
    <xf numFmtId="0" fontId="56" fillId="0" borderId="0" xfId="6" applyFont="1" applyBorder="1" applyAlignment="1" applyProtection="1">
      <alignment vertical="center"/>
      <protection hidden="1"/>
    </xf>
    <xf numFmtId="0" fontId="56" fillId="0" borderId="76" xfId="6" applyFont="1" applyBorder="1" applyAlignment="1" applyProtection="1">
      <alignment vertical="center"/>
      <protection hidden="1"/>
    </xf>
    <xf numFmtId="0" fontId="56" fillId="0" borderId="0" xfId="6" applyFont="1" applyAlignment="1" applyProtection="1">
      <alignment vertical="center"/>
      <protection hidden="1"/>
    </xf>
    <xf numFmtId="0" fontId="9" fillId="35" borderId="18" xfId="2" applyFont="1" applyFill="1" applyBorder="1" applyAlignment="1" applyProtection="1">
      <alignment horizontal="center" vertical="center" shrinkToFit="1"/>
      <protection locked="0" hidden="1"/>
    </xf>
    <xf numFmtId="0" fontId="9" fillId="0" borderId="93" xfId="2" applyFont="1" applyFill="1" applyBorder="1" applyAlignment="1" applyProtection="1">
      <alignment horizontal="center" vertical="center" shrinkToFit="1"/>
      <protection locked="0" hidden="1"/>
    </xf>
    <xf numFmtId="0" fontId="9" fillId="33" borderId="28" xfId="2" applyFont="1" applyFill="1" applyBorder="1" applyAlignment="1" applyProtection="1">
      <alignment horizontal="center" vertical="center" wrapText="1"/>
      <protection hidden="1"/>
    </xf>
    <xf numFmtId="0" fontId="8" fillId="0" borderId="0" xfId="2" applyFont="1" applyFill="1" applyBorder="1" applyAlignment="1" applyProtection="1">
      <alignment horizontal="center" vertical="center" wrapText="1"/>
      <protection hidden="1"/>
    </xf>
    <xf numFmtId="0" fontId="9" fillId="0" borderId="0" xfId="2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Border="1" applyAlignment="1" applyProtection="1">
      <alignment horizontal="center" vertical="center" shrinkToFit="1"/>
      <protection hidden="1"/>
    </xf>
    <xf numFmtId="178" fontId="10" fillId="0" borderId="0" xfId="2" applyNumberFormat="1" applyFont="1" applyFill="1" applyBorder="1" applyAlignment="1" applyProtection="1">
      <alignment horizontal="center" vertical="center" shrinkToFit="1"/>
      <protection locked="0" hidden="1"/>
    </xf>
    <xf numFmtId="0" fontId="9" fillId="34" borderId="99" xfId="2" applyFont="1" applyFill="1" applyBorder="1" applyAlignment="1" applyProtection="1">
      <alignment horizontal="center" vertical="center"/>
      <protection hidden="1"/>
    </xf>
    <xf numFmtId="0" fontId="6" fillId="34" borderId="27" xfId="2" applyFont="1" applyFill="1" applyBorder="1" applyAlignment="1" applyProtection="1">
      <alignment horizontal="center" vertical="center"/>
      <protection hidden="1"/>
    </xf>
    <xf numFmtId="0" fontId="6" fillId="34" borderId="29" xfId="2" applyFont="1" applyFill="1" applyBorder="1" applyAlignment="1" applyProtection="1">
      <alignment horizontal="center" vertical="center"/>
      <protection hidden="1"/>
    </xf>
    <xf numFmtId="0" fontId="99" fillId="34" borderId="30" xfId="2" applyFont="1" applyFill="1" applyBorder="1" applyAlignment="1" applyProtection="1">
      <alignment horizontal="center" vertical="center"/>
      <protection hidden="1"/>
    </xf>
    <xf numFmtId="0" fontId="99" fillId="0" borderId="32" xfId="2" applyFont="1" applyFill="1" applyBorder="1" applyAlignment="1" applyProtection="1">
      <alignment horizontal="center" vertical="center"/>
      <protection hidden="1"/>
    </xf>
    <xf numFmtId="0" fontId="99" fillId="34" borderId="33" xfId="2" applyFont="1" applyFill="1" applyBorder="1" applyAlignment="1" applyProtection="1">
      <alignment horizontal="center" vertical="center"/>
      <protection hidden="1"/>
    </xf>
    <xf numFmtId="0" fontId="99" fillId="0" borderId="35" xfId="2" applyFont="1" applyFill="1" applyBorder="1" applyAlignment="1" applyProtection="1">
      <alignment horizontal="center" vertical="center"/>
      <protection hidden="1"/>
    </xf>
    <xf numFmtId="49" fontId="14" fillId="35" borderId="31" xfId="4" applyNumberFormat="1" applyFont="1" applyFill="1" applyBorder="1" applyAlignment="1" applyProtection="1">
      <alignment horizontal="center" vertical="center" shrinkToFit="1"/>
      <protection locked="0" hidden="1"/>
    </xf>
    <xf numFmtId="184" fontId="14" fillId="35" borderId="31" xfId="4" applyNumberFormat="1" applyFont="1" applyFill="1" applyBorder="1" applyAlignment="1" applyProtection="1">
      <alignment horizontal="center" vertical="center" shrinkToFit="1"/>
      <protection locked="0" hidden="1"/>
    </xf>
    <xf numFmtId="14" fontId="69" fillId="33" borderId="28" xfId="2" applyNumberFormat="1" applyFont="1" applyFill="1" applyBorder="1" applyAlignment="1" applyProtection="1">
      <alignment horizontal="center" vertical="center" wrapText="1"/>
      <protection hidden="1"/>
    </xf>
    <xf numFmtId="14" fontId="69" fillId="33" borderId="29" xfId="2" applyNumberFormat="1" applyFont="1" applyFill="1" applyBorder="1" applyAlignment="1" applyProtection="1">
      <alignment horizontal="center" vertical="center"/>
      <protection hidden="1"/>
    </xf>
    <xf numFmtId="14" fontId="14" fillId="35" borderId="32" xfId="4" applyNumberFormat="1" applyFont="1" applyFill="1" applyBorder="1" applyAlignment="1" applyProtection="1">
      <alignment horizontal="center" vertical="center" shrinkToFit="1"/>
      <protection locked="0" hidden="1"/>
    </xf>
    <xf numFmtId="49" fontId="14" fillId="35" borderId="34" xfId="4" applyNumberFormat="1" applyFont="1" applyFill="1" applyBorder="1" applyAlignment="1" applyProtection="1">
      <alignment horizontal="center" vertical="center" shrinkToFit="1"/>
      <protection locked="0" hidden="1"/>
    </xf>
    <xf numFmtId="184" fontId="14" fillId="35" borderId="34" xfId="4" applyNumberFormat="1" applyFont="1" applyFill="1" applyBorder="1" applyAlignment="1" applyProtection="1">
      <alignment horizontal="center" vertical="center" shrinkToFit="1"/>
      <protection locked="0" hidden="1"/>
    </xf>
    <xf numFmtId="49" fontId="14" fillId="35" borderId="35" xfId="4" applyNumberFormat="1" applyFont="1" applyFill="1" applyBorder="1" applyAlignment="1" applyProtection="1">
      <alignment horizontal="center" vertical="center" shrinkToFit="1"/>
      <protection locked="0" hidden="1"/>
    </xf>
    <xf numFmtId="0" fontId="19" fillId="39" borderId="48" xfId="0" applyFont="1" applyFill="1" applyBorder="1" applyAlignment="1" applyProtection="1">
      <alignment vertical="center"/>
      <protection hidden="1"/>
    </xf>
    <xf numFmtId="0" fontId="19" fillId="39" borderId="49" xfId="0" applyFont="1" applyFill="1" applyBorder="1" applyAlignment="1" applyProtection="1">
      <alignment vertical="center"/>
      <protection hidden="1"/>
    </xf>
    <xf numFmtId="0" fontId="95" fillId="0" borderId="31" xfId="0" applyFont="1" applyFill="1" applyBorder="1" applyAlignment="1">
      <alignment horizontal="center" vertical="center" wrapText="1"/>
    </xf>
    <xf numFmtId="0" fontId="72" fillId="0" borderId="31" xfId="0" applyFont="1" applyBorder="1" applyAlignment="1" applyProtection="1">
      <alignment horizontal="center" vertical="center" wrapText="1"/>
      <protection hidden="1"/>
    </xf>
    <xf numFmtId="0" fontId="71" fillId="38" borderId="31" xfId="0" applyFont="1" applyFill="1" applyBorder="1" applyAlignment="1" applyProtection="1">
      <alignment horizontal="center" vertical="center" wrapText="1"/>
      <protection hidden="1"/>
    </xf>
    <xf numFmtId="0" fontId="62" fillId="0" borderId="75" xfId="6" applyFont="1" applyBorder="1" applyAlignment="1" applyProtection="1">
      <alignment horizontal="left" vertical="center"/>
      <protection hidden="1"/>
    </xf>
    <xf numFmtId="0" fontId="62" fillId="0" borderId="0" xfId="6" applyFont="1" applyBorder="1" applyAlignment="1" applyProtection="1">
      <alignment horizontal="left" vertical="center"/>
      <protection hidden="1"/>
    </xf>
    <xf numFmtId="0" fontId="62" fillId="0" borderId="76" xfId="6" applyFont="1" applyBorder="1" applyAlignment="1" applyProtection="1">
      <alignment horizontal="left" vertical="center"/>
      <protection hidden="1"/>
    </xf>
    <xf numFmtId="0" fontId="62" fillId="0" borderId="70" xfId="6" applyFont="1" applyBorder="1" applyAlignment="1" applyProtection="1">
      <alignment horizontal="left" vertical="center"/>
      <protection hidden="1"/>
    </xf>
    <xf numFmtId="0" fontId="62" fillId="0" borderId="26" xfId="6" applyFont="1" applyBorder="1" applyAlignment="1" applyProtection="1">
      <alignment horizontal="left" vertical="center"/>
      <protection hidden="1"/>
    </xf>
    <xf numFmtId="0" fontId="62" fillId="0" borderId="71" xfId="6" applyFont="1" applyBorder="1" applyAlignment="1" applyProtection="1">
      <alignment horizontal="left" vertical="center"/>
      <protection hidden="1"/>
    </xf>
    <xf numFmtId="0" fontId="58" fillId="0" borderId="75" xfId="6" applyFont="1" applyFill="1" applyBorder="1" applyAlignment="1" applyProtection="1">
      <alignment horizontal="left" vertical="top" wrapText="1"/>
      <protection hidden="1"/>
    </xf>
    <xf numFmtId="0" fontId="58" fillId="0" borderId="0" xfId="6" applyFont="1" applyFill="1" applyBorder="1" applyAlignment="1" applyProtection="1">
      <alignment horizontal="left" vertical="top" wrapText="1"/>
      <protection hidden="1"/>
    </xf>
    <xf numFmtId="0" fontId="58" fillId="0" borderId="76" xfId="6" applyFont="1" applyFill="1" applyBorder="1" applyAlignment="1" applyProtection="1">
      <alignment horizontal="left" vertical="top" wrapText="1"/>
      <protection hidden="1"/>
    </xf>
    <xf numFmtId="0" fontId="96" fillId="41" borderId="89" xfId="6" applyFont="1" applyFill="1" applyBorder="1" applyAlignment="1" applyProtection="1">
      <alignment horizontal="center" vertical="center"/>
      <protection hidden="1"/>
    </xf>
    <xf numFmtId="0" fontId="96" fillId="41" borderId="90" xfId="6" applyFont="1" applyFill="1" applyBorder="1" applyAlignment="1" applyProtection="1">
      <alignment horizontal="center" vertical="center"/>
      <protection hidden="1"/>
    </xf>
    <xf numFmtId="0" fontId="96" fillId="41" borderId="91" xfId="6" applyFont="1" applyFill="1" applyBorder="1" applyAlignment="1" applyProtection="1">
      <alignment horizontal="center" vertical="center"/>
      <protection hidden="1"/>
    </xf>
    <xf numFmtId="0" fontId="54" fillId="0" borderId="75" xfId="6" applyFont="1" applyFill="1" applyBorder="1" applyAlignment="1" applyProtection="1">
      <alignment horizontal="left" vertical="center" wrapText="1"/>
      <protection hidden="1"/>
    </xf>
    <xf numFmtId="0" fontId="54" fillId="0" borderId="0" xfId="6" applyFont="1" applyFill="1" applyBorder="1" applyAlignment="1" applyProtection="1">
      <alignment horizontal="left" vertical="center" wrapText="1"/>
      <protection hidden="1"/>
    </xf>
    <xf numFmtId="0" fontId="54" fillId="0" borderId="76" xfId="6" applyFont="1" applyFill="1" applyBorder="1" applyAlignment="1" applyProtection="1">
      <alignment horizontal="left" vertical="center" wrapText="1"/>
      <protection hidden="1"/>
    </xf>
    <xf numFmtId="0" fontId="48" fillId="0" borderId="75" xfId="6" applyFont="1" applyFill="1" applyBorder="1" applyAlignment="1" applyProtection="1">
      <alignment horizontal="left" vertical="top" wrapText="1"/>
      <protection hidden="1"/>
    </xf>
    <xf numFmtId="0" fontId="48" fillId="0" borderId="0" xfId="6" applyFont="1" applyFill="1" applyBorder="1" applyAlignment="1" applyProtection="1">
      <alignment horizontal="left" vertical="top" wrapText="1"/>
      <protection hidden="1"/>
    </xf>
    <xf numFmtId="0" fontId="48" fillId="0" borderId="76" xfId="6" applyFont="1" applyFill="1" applyBorder="1" applyAlignment="1" applyProtection="1">
      <alignment horizontal="left" vertical="top" wrapText="1"/>
      <protection hidden="1"/>
    </xf>
    <xf numFmtId="0" fontId="62" fillId="0" borderId="75" xfId="6" applyFont="1" applyBorder="1" applyAlignment="1" applyProtection="1">
      <alignment horizontal="center" vertical="center"/>
      <protection hidden="1"/>
    </xf>
    <xf numFmtId="0" fontId="62" fillId="0" borderId="0" xfId="6" applyFont="1" applyBorder="1" applyAlignment="1" applyProtection="1">
      <alignment horizontal="center" vertical="center"/>
      <protection hidden="1"/>
    </xf>
    <xf numFmtId="0" fontId="62" fillId="0" borderId="76" xfId="6" applyFont="1" applyBorder="1" applyAlignment="1" applyProtection="1">
      <alignment horizontal="center" vertical="center"/>
      <protection hidden="1"/>
    </xf>
    <xf numFmtId="0" fontId="62" fillId="0" borderId="68" xfId="6" applyFont="1" applyBorder="1" applyAlignment="1" applyProtection="1">
      <alignment horizontal="left" vertical="center"/>
      <protection hidden="1"/>
    </xf>
    <xf numFmtId="0" fontId="62" fillId="0" borderId="42" xfId="6" applyFont="1" applyBorder="1" applyAlignment="1" applyProtection="1">
      <alignment horizontal="left" vertical="center"/>
      <protection hidden="1"/>
    </xf>
    <xf numFmtId="0" fontId="62" fillId="0" borderId="69" xfId="6" applyFont="1" applyBorder="1" applyAlignment="1" applyProtection="1">
      <alignment horizontal="left" vertical="center"/>
      <protection hidden="1"/>
    </xf>
    <xf numFmtId="0" fontId="48" fillId="39" borderId="68" xfId="6" applyFont="1" applyFill="1" applyBorder="1" applyAlignment="1" applyProtection="1">
      <alignment horizontal="left" vertical="center" wrapText="1"/>
      <protection hidden="1"/>
    </xf>
    <xf numFmtId="0" fontId="48" fillId="39" borderId="42" xfId="6" applyFont="1" applyFill="1" applyBorder="1" applyAlignment="1" applyProtection="1">
      <alignment horizontal="left" vertical="center" wrapText="1"/>
      <protection hidden="1"/>
    </xf>
    <xf numFmtId="0" fontId="48" fillId="39" borderId="69" xfId="6" applyFont="1" applyFill="1" applyBorder="1" applyAlignment="1" applyProtection="1">
      <alignment horizontal="left" vertical="center" wrapText="1"/>
      <protection hidden="1"/>
    </xf>
    <xf numFmtId="0" fontId="48" fillId="39" borderId="70" xfId="6" applyFont="1" applyFill="1" applyBorder="1" applyAlignment="1" applyProtection="1">
      <alignment horizontal="left" vertical="center" wrapText="1"/>
      <protection hidden="1"/>
    </xf>
    <xf numFmtId="0" fontId="48" fillId="39" borderId="26" xfId="6" applyFont="1" applyFill="1" applyBorder="1" applyAlignment="1" applyProtection="1">
      <alignment horizontal="left" vertical="center" wrapText="1"/>
      <protection hidden="1"/>
    </xf>
    <xf numFmtId="0" fontId="48" fillId="39" borderId="71" xfId="6" applyFont="1" applyFill="1" applyBorder="1" applyAlignment="1" applyProtection="1">
      <alignment horizontal="left" vertical="center" wrapText="1"/>
      <protection hidden="1"/>
    </xf>
    <xf numFmtId="0" fontId="75" fillId="39" borderId="75" xfId="6" applyFont="1" applyFill="1" applyBorder="1" applyAlignment="1" applyProtection="1">
      <alignment vertical="center" wrapText="1"/>
      <protection hidden="1"/>
    </xf>
    <xf numFmtId="0" fontId="75" fillId="39" borderId="0" xfId="6" applyFont="1" applyFill="1" applyBorder="1" applyAlignment="1" applyProtection="1">
      <alignment vertical="center" wrapText="1"/>
      <protection hidden="1"/>
    </xf>
    <xf numFmtId="0" fontId="75" fillId="39" borderId="76" xfId="6" applyFont="1" applyFill="1" applyBorder="1" applyAlignment="1" applyProtection="1">
      <alignment vertical="center" wrapText="1"/>
      <protection hidden="1"/>
    </xf>
    <xf numFmtId="0" fontId="97" fillId="42" borderId="75" xfId="6" applyFont="1" applyFill="1" applyBorder="1" applyAlignment="1" applyProtection="1">
      <alignment horizontal="left" vertical="center" wrapText="1"/>
      <protection hidden="1"/>
    </xf>
    <xf numFmtId="0" fontId="97" fillId="42" borderId="0" xfId="6" applyFont="1" applyFill="1" applyBorder="1" applyAlignment="1" applyProtection="1">
      <alignment horizontal="left" vertical="center" wrapText="1"/>
      <protection hidden="1"/>
    </xf>
    <xf numFmtId="0" fontId="97" fillId="42" borderId="76" xfId="6" applyFont="1" applyFill="1" applyBorder="1" applyAlignment="1" applyProtection="1">
      <alignment horizontal="left" vertical="center" wrapText="1"/>
      <protection hidden="1"/>
    </xf>
    <xf numFmtId="0" fontId="81" fillId="0" borderId="75" xfId="6" applyFont="1" applyBorder="1" applyAlignment="1" applyProtection="1">
      <alignment horizontal="left" vertical="top" wrapText="1"/>
      <protection hidden="1"/>
    </xf>
    <xf numFmtId="0" fontId="81" fillId="0" borderId="0" xfId="6" applyFont="1" applyBorder="1" applyAlignment="1" applyProtection="1">
      <alignment horizontal="left" vertical="top" wrapText="1"/>
      <protection hidden="1"/>
    </xf>
    <xf numFmtId="0" fontId="81" fillId="0" borderId="76" xfId="6" applyFont="1" applyBorder="1" applyAlignment="1" applyProtection="1">
      <alignment horizontal="left" vertical="top" wrapText="1"/>
      <protection hidden="1"/>
    </xf>
    <xf numFmtId="0" fontId="9" fillId="33" borderId="31" xfId="2" applyFont="1" applyFill="1" applyBorder="1" applyAlignment="1" applyProtection="1">
      <alignment horizontal="center" vertical="center" shrinkToFit="1"/>
      <protection hidden="1"/>
    </xf>
    <xf numFmtId="177" fontId="10" fillId="35" borderId="31" xfId="2" applyNumberFormat="1" applyFont="1" applyFill="1" applyBorder="1" applyAlignment="1" applyProtection="1">
      <alignment horizontal="center" vertical="center" shrinkToFit="1"/>
      <protection locked="0" hidden="1"/>
    </xf>
    <xf numFmtId="177" fontId="10" fillId="35" borderId="32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31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43" borderId="31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43" borderId="32" xfId="2" applyNumberFormat="1" applyFont="1" applyFill="1" applyBorder="1" applyAlignment="1" applyProtection="1">
      <alignment horizontal="center" vertical="center" shrinkToFit="1"/>
      <protection locked="0" hidden="1"/>
    </xf>
    <xf numFmtId="179" fontId="10" fillId="35" borderId="31" xfId="2" applyNumberFormat="1" applyFont="1" applyFill="1" applyBorder="1" applyAlignment="1" applyProtection="1">
      <alignment horizontal="center" vertical="center" shrinkToFit="1"/>
      <protection locked="0" hidden="1"/>
    </xf>
    <xf numFmtId="179" fontId="10" fillId="43" borderId="31" xfId="2" applyNumberFormat="1" applyFont="1" applyFill="1" applyBorder="1" applyAlignment="1" applyProtection="1">
      <alignment horizontal="center" vertical="center" shrinkToFit="1"/>
      <protection locked="0" hidden="1"/>
    </xf>
    <xf numFmtId="179" fontId="10" fillId="43" borderId="32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32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20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22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72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24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26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71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18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19" xfId="2" applyNumberFormat="1" applyFont="1" applyFill="1" applyBorder="1" applyAlignment="1" applyProtection="1">
      <alignment horizontal="center" vertical="center" shrinkToFit="1"/>
      <protection locked="0" hidden="1"/>
    </xf>
    <xf numFmtId="178" fontId="67" fillId="43" borderId="18" xfId="2" applyNumberFormat="1" applyFont="1" applyFill="1" applyBorder="1" applyAlignment="1" applyProtection="1">
      <alignment horizontal="center" vertical="center" shrinkToFit="1"/>
      <protection hidden="1"/>
    </xf>
    <xf numFmtId="178" fontId="67" fillId="43" borderId="41" xfId="2" applyNumberFormat="1" applyFont="1" applyFill="1" applyBorder="1" applyAlignment="1" applyProtection="1">
      <alignment horizontal="center" vertical="center" shrinkToFit="1"/>
      <protection hidden="1"/>
    </xf>
    <xf numFmtId="0" fontId="98" fillId="35" borderId="100" xfId="2" applyFont="1" applyFill="1" applyBorder="1" applyAlignment="1" applyProtection="1">
      <alignment horizontal="center" vertical="center"/>
      <protection hidden="1"/>
    </xf>
    <xf numFmtId="0" fontId="98" fillId="35" borderId="101" xfId="2" applyFont="1" applyFill="1" applyBorder="1" applyAlignment="1" applyProtection="1">
      <alignment horizontal="center" vertical="center"/>
      <protection hidden="1"/>
    </xf>
    <xf numFmtId="178" fontId="10" fillId="35" borderId="77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78" xfId="2" applyNumberFormat="1" applyFont="1" applyFill="1" applyBorder="1" applyAlignment="1" applyProtection="1">
      <alignment horizontal="center" vertical="center" shrinkToFit="1"/>
      <protection locked="0" hidden="1"/>
    </xf>
    <xf numFmtId="178" fontId="10" fillId="35" borderId="79" xfId="2" applyNumberFormat="1" applyFont="1" applyFill="1" applyBorder="1" applyAlignment="1" applyProtection="1">
      <alignment horizontal="center" vertical="center" shrinkToFit="1"/>
      <protection locked="0" hidden="1"/>
    </xf>
    <xf numFmtId="178" fontId="9" fillId="33" borderId="14" xfId="2" applyNumberFormat="1" applyFont="1" applyFill="1" applyBorder="1" applyAlignment="1" applyProtection="1">
      <alignment horizontal="center" vertical="center" shrinkToFit="1"/>
      <protection hidden="1"/>
    </xf>
    <xf numFmtId="178" fontId="9" fillId="33" borderId="15" xfId="2" applyNumberFormat="1" applyFont="1" applyFill="1" applyBorder="1" applyAlignment="1" applyProtection="1">
      <alignment horizontal="center" vertical="center" shrinkToFit="1"/>
      <protection hidden="1"/>
    </xf>
    <xf numFmtId="179" fontId="10" fillId="35" borderId="14" xfId="2" applyNumberFormat="1" applyFont="1" applyFill="1" applyBorder="1" applyAlignment="1" applyProtection="1">
      <alignment horizontal="center" vertical="center" shrinkToFit="1"/>
      <protection locked="0" hidden="1"/>
    </xf>
    <xf numFmtId="179" fontId="10" fillId="35" borderId="16" xfId="2" applyNumberFormat="1" applyFont="1" applyFill="1" applyBorder="1" applyAlignment="1" applyProtection="1">
      <alignment horizontal="center" vertical="center" shrinkToFit="1"/>
      <protection locked="0" hidden="1"/>
    </xf>
    <xf numFmtId="179" fontId="10" fillId="35" borderId="40" xfId="2" applyNumberFormat="1" applyFont="1" applyFill="1" applyBorder="1" applyAlignment="1" applyProtection="1">
      <alignment horizontal="center" vertical="center" shrinkToFit="1"/>
      <protection locked="0" hidden="1"/>
    </xf>
    <xf numFmtId="0" fontId="9" fillId="33" borderId="77" xfId="2" applyFont="1" applyFill="1" applyBorder="1" applyAlignment="1" applyProtection="1">
      <alignment horizontal="center" vertical="center" shrinkToFit="1"/>
      <protection hidden="1"/>
    </xf>
    <xf numFmtId="0" fontId="9" fillId="33" borderId="39" xfId="2" applyFont="1" applyFill="1" applyBorder="1" applyAlignment="1" applyProtection="1">
      <alignment horizontal="center" vertical="center" shrinkToFit="1"/>
      <protection hidden="1"/>
    </xf>
    <xf numFmtId="182" fontId="82" fillId="0" borderId="75" xfId="4" applyNumberFormat="1" applyFont="1" applyFill="1" applyBorder="1" applyAlignment="1" applyProtection="1">
      <alignment horizontal="left" vertical="center" shrinkToFit="1"/>
      <protection hidden="1"/>
    </xf>
    <xf numFmtId="182" fontId="7" fillId="0" borderId="0" xfId="4" applyNumberFormat="1" applyFont="1" applyFill="1" applyBorder="1" applyAlignment="1" applyProtection="1">
      <alignment horizontal="left" vertical="center" shrinkToFit="1"/>
      <protection hidden="1"/>
    </xf>
    <xf numFmtId="182" fontId="83" fillId="0" borderId="75" xfId="4" applyNumberFormat="1" applyFont="1" applyFill="1" applyBorder="1" applyAlignment="1" applyProtection="1">
      <alignment horizontal="center" vertical="center" wrapText="1" shrinkToFit="1"/>
      <protection hidden="1"/>
    </xf>
    <xf numFmtId="182" fontId="83" fillId="0" borderId="0" xfId="4" applyNumberFormat="1" applyFont="1" applyFill="1" applyBorder="1" applyAlignment="1" applyProtection="1">
      <alignment horizontal="center" vertical="center" wrapText="1" shrinkToFit="1"/>
      <protection hidden="1"/>
    </xf>
    <xf numFmtId="0" fontId="75" fillId="41" borderId="0" xfId="6" applyFont="1" applyFill="1" applyBorder="1" applyAlignment="1" applyProtection="1">
      <alignment horizontal="left" vertical="center" wrapText="1"/>
      <protection hidden="1"/>
    </xf>
    <xf numFmtId="177" fontId="10" fillId="34" borderId="28" xfId="2" applyNumberFormat="1" applyFont="1" applyFill="1" applyBorder="1" applyAlignment="1" applyProtection="1">
      <alignment horizontal="center" vertical="center" shrinkToFit="1"/>
      <protection hidden="1"/>
    </xf>
    <xf numFmtId="177" fontId="10" fillId="34" borderId="29" xfId="2" applyNumberFormat="1" applyFont="1" applyFill="1" applyBorder="1" applyAlignment="1" applyProtection="1">
      <alignment horizontal="center" vertical="center" shrinkToFit="1"/>
      <protection hidden="1"/>
    </xf>
    <xf numFmtId="0" fontId="9" fillId="33" borderId="10" xfId="2" applyFont="1" applyFill="1" applyBorder="1" applyAlignment="1" applyProtection="1">
      <alignment horizontal="center" vertical="center"/>
      <protection hidden="1"/>
    </xf>
    <xf numFmtId="0" fontId="9" fillId="33" borderId="13" xfId="2" applyFont="1" applyFill="1" applyBorder="1" applyAlignment="1" applyProtection="1">
      <alignment horizontal="center" vertical="center"/>
      <protection hidden="1"/>
    </xf>
    <xf numFmtId="0" fontId="9" fillId="33" borderId="17" xfId="2" applyFont="1" applyFill="1" applyBorder="1" applyAlignment="1" applyProtection="1">
      <alignment horizontal="center" vertical="center"/>
      <protection hidden="1"/>
    </xf>
    <xf numFmtId="0" fontId="9" fillId="33" borderId="18" xfId="2" applyFont="1" applyFill="1" applyBorder="1" applyAlignment="1" applyProtection="1">
      <alignment horizontal="center" vertical="center" shrinkToFit="1"/>
      <protection hidden="1"/>
    </xf>
    <xf numFmtId="0" fontId="9" fillId="33" borderId="19" xfId="2" applyFont="1" applyFill="1" applyBorder="1" applyAlignment="1" applyProtection="1">
      <alignment horizontal="center" vertical="center" shrinkToFit="1"/>
      <protection hidden="1"/>
    </xf>
    <xf numFmtId="0" fontId="8" fillId="33" borderId="98" xfId="2" applyFont="1" applyFill="1" applyBorder="1" applyAlignment="1" applyProtection="1">
      <alignment horizontal="center" vertical="center" wrapText="1"/>
      <protection hidden="1"/>
    </xf>
    <xf numFmtId="0" fontId="8" fillId="33" borderId="12" xfId="2" applyFont="1" applyFill="1" applyBorder="1" applyAlignment="1" applyProtection="1">
      <alignment horizontal="center" vertical="center" wrapText="1"/>
      <protection hidden="1"/>
    </xf>
    <xf numFmtId="0" fontId="8" fillId="33" borderId="23" xfId="2" applyFont="1" applyFill="1" applyBorder="1" applyAlignment="1" applyProtection="1">
      <alignment horizontal="center" vertical="center" wrapText="1"/>
      <protection hidden="1"/>
    </xf>
    <xf numFmtId="0" fontId="9" fillId="33" borderId="28" xfId="2" applyFont="1" applyFill="1" applyBorder="1" applyAlignment="1" applyProtection="1">
      <alignment horizontal="center" vertical="center" shrinkToFit="1"/>
      <protection hidden="1"/>
    </xf>
    <xf numFmtId="0" fontId="9" fillId="33" borderId="20" xfId="2" applyFont="1" applyFill="1" applyBorder="1" applyAlignment="1" applyProtection="1">
      <alignment horizontal="center" vertical="center" shrinkToFit="1"/>
      <protection hidden="1"/>
    </xf>
    <xf numFmtId="0" fontId="9" fillId="33" borderId="21" xfId="2" applyFont="1" applyFill="1" applyBorder="1" applyAlignment="1" applyProtection="1">
      <alignment horizontal="center" vertical="center" shrinkToFit="1"/>
      <protection hidden="1"/>
    </xf>
    <xf numFmtId="0" fontId="9" fillId="33" borderId="24" xfId="2" applyFont="1" applyFill="1" applyBorder="1" applyAlignment="1" applyProtection="1">
      <alignment horizontal="center" vertical="center" shrinkToFit="1"/>
      <protection hidden="1"/>
    </xf>
    <xf numFmtId="0" fontId="9" fillId="33" borderId="25" xfId="2" applyFont="1" applyFill="1" applyBorder="1" applyAlignment="1" applyProtection="1">
      <alignment horizontal="center" vertical="center" shrinkToFit="1"/>
      <protection hidden="1"/>
    </xf>
    <xf numFmtId="0" fontId="19" fillId="39" borderId="31" xfId="0" applyFont="1" applyFill="1" applyBorder="1" applyAlignment="1" applyProtection="1">
      <alignment horizontal="center" vertical="center"/>
      <protection hidden="1"/>
    </xf>
    <xf numFmtId="0" fontId="40" fillId="39" borderId="46" xfId="0" applyFont="1" applyFill="1" applyBorder="1" applyAlignment="1" applyProtection="1">
      <alignment horizontal="center" vertical="center" shrinkToFit="1"/>
      <protection hidden="1"/>
    </xf>
    <xf numFmtId="0" fontId="40" fillId="39" borderId="47" xfId="0" applyFont="1" applyFill="1" applyBorder="1" applyAlignment="1" applyProtection="1">
      <alignment horizontal="center" vertical="center" shrinkToFit="1"/>
      <protection hidden="1"/>
    </xf>
    <xf numFmtId="0" fontId="40" fillId="39" borderId="38" xfId="0" applyFont="1" applyFill="1" applyBorder="1" applyAlignment="1" applyProtection="1">
      <alignment horizontal="center" vertical="center" shrinkToFit="1"/>
      <protection hidden="1"/>
    </xf>
    <xf numFmtId="0" fontId="39" fillId="39" borderId="46" xfId="0" applyFont="1" applyFill="1" applyBorder="1" applyAlignment="1" applyProtection="1">
      <alignment horizontal="center" vertical="center"/>
      <protection hidden="1"/>
    </xf>
    <xf numFmtId="0" fontId="39" fillId="39" borderId="47" xfId="0" applyFont="1" applyFill="1" applyBorder="1" applyAlignment="1" applyProtection="1">
      <alignment horizontal="center" vertical="center"/>
      <protection hidden="1"/>
    </xf>
    <xf numFmtId="0" fontId="19" fillId="0" borderId="63" xfId="0" applyFont="1" applyBorder="1" applyAlignment="1" applyProtection="1">
      <alignment horizontal="left" vertical="center"/>
      <protection hidden="1"/>
    </xf>
    <xf numFmtId="14" fontId="19" fillId="0" borderId="63" xfId="0" applyNumberFormat="1" applyFont="1" applyFill="1" applyBorder="1" applyAlignment="1" applyProtection="1">
      <alignment horizontal="center" vertical="center"/>
      <protection hidden="1"/>
    </xf>
    <xf numFmtId="0" fontId="19" fillId="0" borderId="42" xfId="0" applyFont="1" applyBorder="1" applyAlignment="1" applyProtection="1">
      <alignment horizontal="center" vertical="center" wrapText="1"/>
      <protection hidden="1"/>
    </xf>
    <xf numFmtId="0" fontId="19" fillId="0" borderId="51" xfId="0" applyFont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0" fontId="19" fillId="0" borderId="55" xfId="0" applyFont="1" applyBorder="1" applyAlignment="1" applyProtection="1">
      <alignment horizontal="center" vertical="center" wrapText="1"/>
      <protection hidden="1"/>
    </xf>
    <xf numFmtId="0" fontId="19" fillId="0" borderId="26" xfId="0" applyFont="1" applyBorder="1" applyAlignment="1" applyProtection="1">
      <alignment horizontal="center" vertical="center" wrapText="1"/>
      <protection hidden="1"/>
    </xf>
    <xf numFmtId="0" fontId="19" fillId="0" borderId="57" xfId="0" applyFont="1" applyBorder="1" applyAlignment="1" applyProtection="1">
      <alignment horizontal="center" vertical="center" wrapText="1"/>
      <protection hidden="1"/>
    </xf>
    <xf numFmtId="0" fontId="19" fillId="0" borderId="43" xfId="0" applyFont="1" applyBorder="1" applyAlignment="1" applyProtection="1">
      <alignment horizontal="center" vertical="center"/>
      <protection hidden="1"/>
    </xf>
    <xf numFmtId="0" fontId="19" fillId="0" borderId="44" xfId="0" applyFont="1" applyBorder="1" applyAlignment="1" applyProtection="1">
      <alignment horizontal="center" vertical="center"/>
      <protection hidden="1"/>
    </xf>
    <xf numFmtId="0" fontId="19" fillId="0" borderId="45" xfId="0" applyFont="1" applyBorder="1" applyAlignment="1" applyProtection="1">
      <alignment horizontal="center" vertical="center"/>
      <protection hidden="1"/>
    </xf>
    <xf numFmtId="0" fontId="40" fillId="0" borderId="43" xfId="0" applyFont="1" applyBorder="1" applyAlignment="1" applyProtection="1">
      <alignment horizontal="center" vertical="center"/>
      <protection hidden="1"/>
    </xf>
    <xf numFmtId="0" fontId="40" fillId="0" borderId="44" xfId="0" applyFont="1" applyBorder="1" applyAlignment="1" applyProtection="1">
      <alignment horizontal="center" vertical="center"/>
      <protection hidden="1"/>
    </xf>
    <xf numFmtId="0" fontId="40" fillId="0" borderId="45" xfId="0" applyFont="1" applyBorder="1" applyAlignment="1" applyProtection="1">
      <alignment horizontal="center" vertical="center"/>
      <protection hidden="1"/>
    </xf>
    <xf numFmtId="0" fontId="19" fillId="0" borderId="46" xfId="0" applyFont="1" applyBorder="1" applyAlignment="1" applyProtection="1">
      <alignment horizontal="left" vertical="center"/>
      <protection hidden="1"/>
    </xf>
    <xf numFmtId="0" fontId="19" fillId="0" borderId="47" xfId="0" applyFont="1" applyBorder="1" applyAlignment="1" applyProtection="1">
      <alignment horizontal="left" vertical="center"/>
      <protection hidden="1"/>
    </xf>
    <xf numFmtId="0" fontId="19" fillId="0" borderId="38" xfId="0" applyFont="1" applyBorder="1" applyAlignment="1" applyProtection="1">
      <alignment horizontal="left" vertical="center"/>
      <protection hidden="1"/>
    </xf>
    <xf numFmtId="0" fontId="40" fillId="0" borderId="46" xfId="0" applyFont="1" applyBorder="1" applyAlignment="1" applyProtection="1">
      <alignment horizontal="center" vertical="center" shrinkToFit="1"/>
      <protection hidden="1"/>
    </xf>
    <xf numFmtId="0" fontId="40" fillId="0" borderId="47" xfId="0" applyFont="1" applyBorder="1" applyAlignment="1" applyProtection="1">
      <alignment horizontal="center" vertical="center" shrinkToFit="1"/>
      <protection hidden="1"/>
    </xf>
    <xf numFmtId="0" fontId="40" fillId="0" borderId="38" xfId="0" applyFont="1" applyBorder="1" applyAlignment="1" applyProtection="1">
      <alignment horizontal="center" vertical="center" shrinkToFit="1"/>
      <protection hidden="1"/>
    </xf>
    <xf numFmtId="41" fontId="40" fillId="0" borderId="46" xfId="0" applyNumberFormat="1" applyFont="1" applyBorder="1" applyAlignment="1" applyProtection="1">
      <alignment horizontal="center" vertical="center"/>
      <protection hidden="1"/>
    </xf>
    <xf numFmtId="41" fontId="40" fillId="0" borderId="47" xfId="0" applyNumberFormat="1" applyFont="1" applyBorder="1" applyAlignment="1" applyProtection="1">
      <alignment horizontal="center" vertical="center"/>
      <protection hidden="1"/>
    </xf>
    <xf numFmtId="41" fontId="40" fillId="0" borderId="38" xfId="0" applyNumberFormat="1" applyFont="1" applyBorder="1" applyAlignment="1" applyProtection="1">
      <alignment horizontal="center" vertical="center"/>
      <protection hidden="1"/>
    </xf>
    <xf numFmtId="0" fontId="19" fillId="0" borderId="53" xfId="0" applyFont="1" applyBorder="1" applyAlignment="1" applyProtection="1">
      <alignment horizontal="center" vertical="center"/>
      <protection hidden="1"/>
    </xf>
    <xf numFmtId="0" fontId="19" fillId="0" borderId="54" xfId="0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19" fillId="0" borderId="55" xfId="0" applyFont="1" applyBorder="1" applyAlignment="1" applyProtection="1">
      <alignment horizontal="center" vertical="center"/>
      <protection hidden="1"/>
    </xf>
    <xf numFmtId="0" fontId="19" fillId="0" borderId="26" xfId="0" applyFont="1" applyBorder="1" applyAlignment="1" applyProtection="1">
      <alignment horizontal="center" vertical="center"/>
      <protection hidden="1"/>
    </xf>
    <xf numFmtId="0" fontId="19" fillId="0" borderId="57" xfId="0" applyFont="1" applyBorder="1" applyAlignment="1" applyProtection="1">
      <alignment horizontal="center" vertical="center"/>
      <protection hidden="1"/>
    </xf>
    <xf numFmtId="0" fontId="40" fillId="39" borderId="0" xfId="0" applyFont="1" applyFill="1" applyBorder="1" applyAlignment="1" applyProtection="1">
      <alignment horizontal="center" vertical="center"/>
      <protection hidden="1"/>
    </xf>
    <xf numFmtId="185" fontId="19" fillId="0" borderId="46" xfId="0" applyNumberFormat="1" applyFont="1" applyBorder="1" applyAlignment="1" applyProtection="1">
      <alignment horizontal="center" vertical="center"/>
      <protection hidden="1"/>
    </xf>
    <xf numFmtId="185" fontId="19" fillId="0" borderId="47" xfId="0" applyNumberFormat="1" applyFont="1" applyBorder="1" applyAlignment="1" applyProtection="1">
      <alignment horizontal="center" vertical="center"/>
      <protection hidden="1"/>
    </xf>
    <xf numFmtId="185" fontId="19" fillId="0" borderId="38" xfId="0" applyNumberFormat="1" applyFont="1" applyBorder="1" applyAlignment="1" applyProtection="1">
      <alignment horizontal="center" vertical="center"/>
      <protection hidden="1"/>
    </xf>
    <xf numFmtId="0" fontId="19" fillId="0" borderId="73" xfId="0" applyFont="1" applyBorder="1" applyAlignment="1" applyProtection="1">
      <alignment horizontal="center" vertical="center" wrapText="1"/>
      <protection hidden="1"/>
    </xf>
    <xf numFmtId="0" fontId="19" fillId="0" borderId="74" xfId="0" applyFont="1" applyBorder="1" applyAlignment="1" applyProtection="1">
      <alignment horizontal="center" vertical="center" wrapText="1"/>
      <protection hidden="1"/>
    </xf>
    <xf numFmtId="41" fontId="5" fillId="0" borderId="63" xfId="1" applyFont="1" applyFill="1" applyBorder="1" applyAlignment="1" applyProtection="1">
      <alignment horizontal="center" vertical="center"/>
      <protection hidden="1"/>
    </xf>
    <xf numFmtId="0" fontId="40" fillId="0" borderId="80" xfId="0" applyFont="1" applyBorder="1" applyAlignment="1" applyProtection="1">
      <alignment horizontal="center" vertical="center" shrinkToFit="1"/>
      <protection hidden="1"/>
    </xf>
    <xf numFmtId="181" fontId="40" fillId="36" borderId="63" xfId="0" applyNumberFormat="1" applyFont="1" applyFill="1" applyBorder="1" applyAlignment="1" applyProtection="1">
      <alignment horizontal="center" vertical="center"/>
      <protection hidden="1"/>
    </xf>
    <xf numFmtId="41" fontId="40" fillId="0" borderId="63" xfId="1" applyFont="1" applyFill="1" applyBorder="1" applyAlignment="1" applyProtection="1">
      <alignment horizontal="center" vertical="center"/>
      <protection hidden="1"/>
    </xf>
    <xf numFmtId="14" fontId="19" fillId="0" borderId="43" xfId="0" applyNumberFormat="1" applyFont="1" applyBorder="1" applyAlignment="1" applyProtection="1">
      <alignment horizontal="center" vertical="center"/>
      <protection hidden="1"/>
    </xf>
    <xf numFmtId="14" fontId="19" fillId="0" borderId="44" xfId="0" applyNumberFormat="1" applyFont="1" applyBorder="1" applyAlignment="1" applyProtection="1">
      <alignment horizontal="center" vertical="center"/>
      <protection hidden="1"/>
    </xf>
    <xf numFmtId="0" fontId="40" fillId="0" borderId="44" xfId="0" applyFont="1" applyBorder="1" applyAlignment="1" applyProtection="1">
      <alignment horizontal="left" vertical="center"/>
      <protection hidden="1"/>
    </xf>
    <xf numFmtId="0" fontId="40" fillId="0" borderId="45" xfId="0" applyFont="1" applyBorder="1" applyAlignment="1" applyProtection="1">
      <alignment horizontal="left" vertical="center"/>
      <protection hidden="1"/>
    </xf>
    <xf numFmtId="0" fontId="40" fillId="0" borderId="56" xfId="0" applyFont="1" applyBorder="1" applyAlignment="1" applyProtection="1">
      <alignment horizontal="center" vertical="center"/>
      <protection hidden="1"/>
    </xf>
    <xf numFmtId="0" fontId="40" fillId="0" borderId="42" xfId="0" applyFont="1" applyBorder="1" applyAlignment="1" applyProtection="1">
      <alignment horizontal="center" vertical="center"/>
      <protection hidden="1"/>
    </xf>
    <xf numFmtId="0" fontId="40" fillId="0" borderId="51" xfId="0" applyFont="1" applyBorder="1" applyAlignment="1" applyProtection="1">
      <alignment horizontal="center" vertical="center"/>
      <protection hidden="1"/>
    </xf>
    <xf numFmtId="0" fontId="40" fillId="0" borderId="58" xfId="0" applyFont="1" applyBorder="1" applyAlignment="1" applyProtection="1">
      <alignment horizontal="center" vertical="center"/>
      <protection hidden="1"/>
    </xf>
    <xf numFmtId="0" fontId="40" fillId="0" borderId="26" xfId="0" applyFont="1" applyBorder="1" applyAlignment="1" applyProtection="1">
      <alignment horizontal="center" vertical="center"/>
      <protection hidden="1"/>
    </xf>
    <xf numFmtId="0" fontId="40" fillId="0" borderId="57" xfId="0" applyFont="1" applyBorder="1" applyAlignment="1" applyProtection="1">
      <alignment horizontal="center" vertical="center"/>
      <protection hidden="1"/>
    </xf>
    <xf numFmtId="0" fontId="40" fillId="0" borderId="42" xfId="0" applyFont="1" applyBorder="1" applyAlignment="1" applyProtection="1">
      <alignment horizontal="left" vertical="center"/>
      <protection hidden="1"/>
    </xf>
    <xf numFmtId="14" fontId="19" fillId="0" borderId="26" xfId="0" applyNumberFormat="1" applyFont="1" applyBorder="1" applyAlignment="1" applyProtection="1">
      <alignment horizontal="center" vertical="center"/>
      <protection hidden="1"/>
    </xf>
    <xf numFmtId="0" fontId="40" fillId="0" borderId="26" xfId="0" applyFont="1" applyBorder="1" applyAlignment="1" applyProtection="1">
      <alignment horizontal="left" vertical="center"/>
      <protection hidden="1"/>
    </xf>
    <xf numFmtId="0" fontId="40" fillId="0" borderId="57" xfId="0" applyFont="1" applyBorder="1" applyAlignment="1" applyProtection="1">
      <alignment horizontal="left" vertical="center"/>
      <protection hidden="1"/>
    </xf>
    <xf numFmtId="180" fontId="19" fillId="0" borderId="46" xfId="0" applyNumberFormat="1" applyFont="1" applyBorder="1" applyAlignment="1" applyProtection="1">
      <alignment horizontal="center" vertical="center" shrinkToFit="1"/>
      <protection hidden="1"/>
    </xf>
    <xf numFmtId="180" fontId="19" fillId="0" borderId="47" xfId="0" applyNumberFormat="1" applyFont="1" applyBorder="1" applyAlignment="1" applyProtection="1">
      <alignment horizontal="center" vertical="center" shrinkToFit="1"/>
      <protection hidden="1"/>
    </xf>
    <xf numFmtId="0" fontId="19" fillId="0" borderId="48" xfId="0" applyFont="1" applyBorder="1" applyAlignment="1" applyProtection="1">
      <alignment horizontal="left" vertical="center"/>
      <protection hidden="1"/>
    </xf>
    <xf numFmtId="0" fontId="19" fillId="0" borderId="49" xfId="0" applyFont="1" applyBorder="1" applyAlignment="1" applyProtection="1">
      <alignment horizontal="left" vertical="center"/>
      <protection hidden="1"/>
    </xf>
    <xf numFmtId="0" fontId="19" fillId="0" borderId="50" xfId="0" applyFont="1" applyBorder="1" applyAlignment="1" applyProtection="1">
      <alignment horizontal="left" vertical="center"/>
      <protection hidden="1"/>
    </xf>
    <xf numFmtId="41" fontId="40" fillId="0" borderId="48" xfId="0" applyNumberFormat="1" applyFont="1" applyBorder="1" applyAlignment="1" applyProtection="1">
      <alignment horizontal="center" vertical="center"/>
      <protection hidden="1"/>
    </xf>
    <xf numFmtId="41" fontId="40" fillId="0" borderId="49" xfId="0" applyNumberFormat="1" applyFont="1" applyBorder="1" applyAlignment="1" applyProtection="1">
      <alignment horizontal="center" vertical="center"/>
      <protection hidden="1"/>
    </xf>
    <xf numFmtId="41" fontId="40" fillId="0" borderId="50" xfId="0" applyNumberFormat="1" applyFont="1" applyBorder="1" applyAlignment="1" applyProtection="1">
      <alignment horizontal="center" vertical="center"/>
      <protection hidden="1"/>
    </xf>
    <xf numFmtId="189" fontId="40" fillId="0" borderId="46" xfId="0" applyNumberFormat="1" applyFont="1" applyBorder="1" applyAlignment="1" applyProtection="1">
      <alignment horizontal="center" vertical="center"/>
      <protection hidden="1"/>
    </xf>
    <xf numFmtId="189" fontId="40" fillId="0" borderId="47" xfId="0" applyNumberFormat="1" applyFont="1" applyBorder="1" applyAlignment="1" applyProtection="1">
      <alignment horizontal="center" vertical="center"/>
      <protection hidden="1"/>
    </xf>
    <xf numFmtId="189" fontId="40" fillId="0" borderId="38" xfId="0" applyNumberFormat="1" applyFont="1" applyBorder="1" applyAlignment="1" applyProtection="1">
      <alignment horizontal="center" vertical="center"/>
      <protection hidden="1"/>
    </xf>
    <xf numFmtId="41" fontId="40" fillId="0" borderId="46" xfId="0" applyNumberFormat="1" applyFont="1" applyFill="1" applyBorder="1" applyAlignment="1" applyProtection="1">
      <alignment horizontal="center" vertical="center"/>
      <protection hidden="1"/>
    </xf>
    <xf numFmtId="41" fontId="40" fillId="0" borderId="47" xfId="0" applyNumberFormat="1" applyFont="1" applyFill="1" applyBorder="1" applyAlignment="1" applyProtection="1">
      <alignment horizontal="center" vertical="center"/>
      <protection hidden="1"/>
    </xf>
    <xf numFmtId="41" fontId="40" fillId="0" borderId="38" xfId="0" applyNumberFormat="1" applyFont="1" applyFill="1" applyBorder="1" applyAlignment="1" applyProtection="1">
      <alignment horizontal="center" vertical="center"/>
      <protection hidden="1"/>
    </xf>
    <xf numFmtId="189" fontId="40" fillId="0" borderId="46" xfId="0" applyNumberFormat="1" applyFont="1" applyBorder="1" applyAlignment="1" applyProtection="1">
      <alignment horizontal="center" vertical="center" shrinkToFit="1"/>
      <protection hidden="1"/>
    </xf>
    <xf numFmtId="189" fontId="40" fillId="0" borderId="47" xfId="0" applyNumberFormat="1" applyFont="1" applyBorder="1" applyAlignment="1" applyProtection="1">
      <alignment horizontal="center" vertical="center" shrinkToFit="1"/>
      <protection hidden="1"/>
    </xf>
    <xf numFmtId="189" fontId="40" fillId="0" borderId="38" xfId="0" applyNumberFormat="1" applyFont="1" applyBorder="1" applyAlignment="1" applyProtection="1">
      <alignment horizontal="center" vertical="center" shrinkToFit="1"/>
      <protection hidden="1"/>
    </xf>
    <xf numFmtId="0" fontId="19" fillId="0" borderId="43" xfId="0" applyFont="1" applyFill="1" applyBorder="1" applyAlignment="1" applyProtection="1">
      <alignment horizontal="center" vertical="center" shrinkToFit="1"/>
      <protection hidden="1"/>
    </xf>
    <xf numFmtId="0" fontId="19" fillId="0" borderId="44" xfId="0" applyFont="1" applyFill="1" applyBorder="1" applyAlignment="1" applyProtection="1">
      <alignment horizontal="center" vertical="center" shrinkToFit="1"/>
      <protection hidden="1"/>
    </xf>
    <xf numFmtId="0" fontId="19" fillId="0" borderId="37" xfId="0" applyFont="1" applyBorder="1" applyAlignment="1" applyProtection="1">
      <alignment horizontal="center" vertical="center" wrapText="1"/>
      <protection hidden="1"/>
    </xf>
    <xf numFmtId="0" fontId="19" fillId="0" borderId="52" xfId="0" applyFont="1" applyBorder="1" applyAlignment="1" applyProtection="1">
      <alignment horizontal="center" vertical="center" wrapText="1"/>
      <protection hidden="1"/>
    </xf>
    <xf numFmtId="0" fontId="19" fillId="0" borderId="43" xfId="0" applyFont="1" applyBorder="1" applyAlignment="1" applyProtection="1">
      <alignment horizontal="left" vertical="center"/>
      <protection hidden="1"/>
    </xf>
    <xf numFmtId="0" fontId="19" fillId="0" borderId="44" xfId="0" applyFont="1" applyBorder="1" applyAlignment="1" applyProtection="1">
      <alignment horizontal="left" vertical="center"/>
      <protection hidden="1"/>
    </xf>
    <xf numFmtId="0" fontId="19" fillId="0" borderId="45" xfId="0" applyFont="1" applyBorder="1" applyAlignment="1" applyProtection="1">
      <alignment horizontal="left" vertical="center"/>
      <protection hidden="1"/>
    </xf>
    <xf numFmtId="189" fontId="19" fillId="0" borderId="43" xfId="0" applyNumberFormat="1" applyFont="1" applyBorder="1" applyAlignment="1" applyProtection="1">
      <alignment horizontal="center" vertical="center"/>
      <protection hidden="1"/>
    </xf>
    <xf numFmtId="189" fontId="19" fillId="0" borderId="44" xfId="0" applyNumberFormat="1" applyFont="1" applyBorder="1" applyAlignment="1" applyProtection="1">
      <alignment horizontal="center" vertical="center"/>
      <protection hidden="1"/>
    </xf>
    <xf numFmtId="189" fontId="19" fillId="0" borderId="45" xfId="0" applyNumberFormat="1" applyFont="1" applyBorder="1" applyAlignment="1" applyProtection="1">
      <alignment horizontal="center" vertical="center"/>
      <protection hidden="1"/>
    </xf>
    <xf numFmtId="0" fontId="19" fillId="0" borderId="43" xfId="0" applyFont="1" applyBorder="1" applyAlignment="1" applyProtection="1">
      <alignment horizontal="center" vertical="center" shrinkToFit="1"/>
      <protection hidden="1"/>
    </xf>
    <xf numFmtId="0" fontId="19" fillId="0" borderId="44" xfId="0" applyFont="1" applyBorder="1" applyAlignment="1" applyProtection="1">
      <alignment horizontal="center" vertical="center" shrinkToFit="1"/>
      <protection hidden="1"/>
    </xf>
    <xf numFmtId="0" fontId="19" fillId="0" borderId="45" xfId="0" applyFont="1" applyBorder="1" applyAlignment="1" applyProtection="1">
      <alignment horizontal="center" vertical="center" shrinkToFit="1"/>
      <protection hidden="1"/>
    </xf>
    <xf numFmtId="0" fontId="19" fillId="0" borderId="80" xfId="0" applyFont="1" applyBorder="1" applyAlignment="1" applyProtection="1">
      <alignment horizontal="center" vertical="center"/>
      <protection hidden="1"/>
    </xf>
    <xf numFmtId="0" fontId="43" fillId="0" borderId="46" xfId="0" applyFont="1" applyBorder="1" applyAlignment="1" applyProtection="1">
      <alignment horizontal="center" vertical="center" shrinkToFit="1"/>
      <protection hidden="1"/>
    </xf>
    <xf numFmtId="0" fontId="43" fillId="0" borderId="47" xfId="0" applyFont="1" applyBorder="1" applyAlignment="1" applyProtection="1">
      <alignment horizontal="center" vertical="center" shrinkToFit="1"/>
      <protection hidden="1"/>
    </xf>
    <xf numFmtId="0" fontId="43" fillId="0" borderId="38" xfId="0" applyFont="1" applyBorder="1" applyAlignment="1" applyProtection="1">
      <alignment horizontal="center" vertical="center" shrinkToFit="1"/>
      <protection hidden="1"/>
    </xf>
    <xf numFmtId="0" fontId="19" fillId="0" borderId="48" xfId="0" applyFont="1" applyBorder="1" applyAlignment="1" applyProtection="1">
      <alignment horizontal="center" vertical="center" shrinkToFit="1"/>
      <protection hidden="1"/>
    </xf>
    <xf numFmtId="0" fontId="19" fillId="0" borderId="49" xfId="0" applyFont="1" applyBorder="1" applyAlignment="1" applyProtection="1">
      <alignment horizontal="center" vertical="center" shrinkToFit="1"/>
      <protection hidden="1"/>
    </xf>
    <xf numFmtId="0" fontId="19" fillId="0" borderId="50" xfId="0" applyFont="1" applyBorder="1" applyAlignment="1" applyProtection="1">
      <alignment horizontal="center" vertical="center" shrinkToFit="1"/>
      <protection hidden="1"/>
    </xf>
    <xf numFmtId="0" fontId="19" fillId="0" borderId="48" xfId="0" applyFont="1" applyBorder="1" applyAlignment="1" applyProtection="1">
      <alignment horizontal="center" vertical="center"/>
      <protection hidden="1"/>
    </xf>
    <xf numFmtId="0" fontId="19" fillId="0" borderId="49" xfId="0" applyFont="1" applyBorder="1" applyAlignment="1" applyProtection="1">
      <alignment horizontal="center" vertical="center"/>
      <protection hidden="1"/>
    </xf>
    <xf numFmtId="0" fontId="19" fillId="0" borderId="94" xfId="0" applyFont="1" applyBorder="1" applyAlignment="1" applyProtection="1">
      <alignment horizontal="left" vertical="center" wrapText="1"/>
      <protection hidden="1"/>
    </xf>
    <xf numFmtId="0" fontId="19" fillId="0" borderId="95" xfId="0" applyFont="1" applyBorder="1" applyAlignment="1" applyProtection="1">
      <alignment horizontal="left" vertical="center" wrapText="1"/>
      <protection hidden="1"/>
    </xf>
    <xf numFmtId="0" fontId="19" fillId="0" borderId="94" xfId="0" applyFont="1" applyBorder="1" applyAlignment="1" applyProtection="1">
      <alignment horizontal="center" vertical="center"/>
      <protection hidden="1"/>
    </xf>
    <xf numFmtId="0" fontId="19" fillId="0" borderId="95" xfId="0" applyFont="1" applyBorder="1" applyAlignment="1" applyProtection="1">
      <alignment horizontal="center" vertical="center"/>
      <protection hidden="1"/>
    </xf>
    <xf numFmtId="0" fontId="40" fillId="0" borderId="94" xfId="0" applyFont="1" applyBorder="1" applyAlignment="1" applyProtection="1">
      <alignment horizontal="center" vertical="center" shrinkToFit="1"/>
      <protection hidden="1"/>
    </xf>
    <xf numFmtId="0" fontId="40" fillId="0" borderId="95" xfId="0" applyFont="1" applyBorder="1" applyAlignment="1" applyProtection="1">
      <alignment horizontal="center" vertical="center" shrinkToFit="1"/>
      <protection hidden="1"/>
    </xf>
    <xf numFmtId="0" fontId="40" fillId="0" borderId="56" xfId="0" applyFont="1" applyBorder="1" applyAlignment="1" applyProtection="1">
      <alignment horizontal="center" vertical="center" shrinkToFit="1"/>
      <protection hidden="1"/>
    </xf>
    <xf numFmtId="0" fontId="40" fillId="0" borderId="58" xfId="0" applyFont="1" applyBorder="1" applyAlignment="1" applyProtection="1">
      <alignment horizontal="center" vertical="center" shrinkToFit="1"/>
      <protection hidden="1"/>
    </xf>
    <xf numFmtId="0" fontId="19" fillId="0" borderId="80" xfId="0" applyFont="1" applyBorder="1" applyAlignment="1" applyProtection="1">
      <alignment horizontal="center" vertical="center" shrinkToFit="1"/>
      <protection hidden="1"/>
    </xf>
    <xf numFmtId="0" fontId="19" fillId="0" borderId="42" xfId="0" applyFont="1" applyBorder="1" applyAlignment="1" applyProtection="1">
      <alignment horizontal="center" vertical="center"/>
      <protection hidden="1"/>
    </xf>
    <xf numFmtId="0" fontId="19" fillId="0" borderId="51" xfId="0" applyFont="1" applyBorder="1" applyAlignment="1" applyProtection="1">
      <alignment horizontal="center" vertical="center"/>
      <protection hidden="1"/>
    </xf>
    <xf numFmtId="0" fontId="5" fillId="37" borderId="36" xfId="0" applyFont="1" applyFill="1" applyBorder="1" applyAlignment="1" applyProtection="1">
      <alignment horizontal="center" vertical="center"/>
      <protection hidden="1"/>
    </xf>
    <xf numFmtId="0" fontId="5" fillId="37" borderId="37" xfId="0" applyFont="1" applyFill="1" applyBorder="1" applyAlignment="1" applyProtection="1">
      <alignment horizontal="center" vertical="center"/>
      <protection hidden="1"/>
    </xf>
    <xf numFmtId="0" fontId="5" fillId="37" borderId="52" xfId="0" applyFont="1" applyFill="1" applyBorder="1" applyAlignment="1" applyProtection="1">
      <alignment horizontal="center" vertical="center"/>
      <protection hidden="1"/>
    </xf>
    <xf numFmtId="41" fontId="5" fillId="37" borderId="46" xfId="1" applyNumberFormat="1" applyFont="1" applyFill="1" applyBorder="1" applyAlignment="1" applyProtection="1">
      <alignment horizontal="right" vertical="center"/>
      <protection hidden="1"/>
    </xf>
    <xf numFmtId="41" fontId="5" fillId="37" borderId="47" xfId="1" applyNumberFormat="1" applyFont="1" applyFill="1" applyBorder="1" applyAlignment="1" applyProtection="1">
      <alignment horizontal="right" vertical="center"/>
      <protection hidden="1"/>
    </xf>
    <xf numFmtId="41" fontId="5" fillId="37" borderId="38" xfId="1" applyNumberFormat="1" applyFont="1" applyFill="1" applyBorder="1" applyAlignment="1" applyProtection="1">
      <alignment horizontal="right" vertical="center"/>
      <protection hidden="1"/>
    </xf>
    <xf numFmtId="41" fontId="5" fillId="37" borderId="48" xfId="1" applyNumberFormat="1" applyFont="1" applyFill="1" applyBorder="1" applyAlignment="1" applyProtection="1">
      <alignment horizontal="right" vertical="center"/>
      <protection hidden="1"/>
    </xf>
    <xf numFmtId="41" fontId="5" fillId="37" borderId="49" xfId="1" applyNumberFormat="1" applyFont="1" applyFill="1" applyBorder="1" applyAlignment="1" applyProtection="1">
      <alignment horizontal="right" vertical="center"/>
      <protection hidden="1"/>
    </xf>
    <xf numFmtId="41" fontId="5" fillId="37" borderId="50" xfId="1" applyNumberFormat="1" applyFont="1" applyFill="1" applyBorder="1" applyAlignment="1" applyProtection="1">
      <alignment horizontal="right" vertical="center"/>
      <protection hidden="1"/>
    </xf>
    <xf numFmtId="0" fontId="18" fillId="37" borderId="37" xfId="0" applyFont="1" applyFill="1" applyBorder="1" applyAlignment="1" applyProtection="1">
      <alignment horizontal="center" vertical="center"/>
      <protection hidden="1"/>
    </xf>
    <xf numFmtId="0" fontId="18" fillId="37" borderId="52" xfId="0" applyFont="1" applyFill="1" applyBorder="1" applyAlignment="1" applyProtection="1">
      <alignment horizontal="center" vertical="center"/>
      <protection hidden="1"/>
    </xf>
    <xf numFmtId="0" fontId="18" fillId="37" borderId="47" xfId="0" applyFont="1" applyFill="1" applyBorder="1" applyAlignment="1" applyProtection="1">
      <alignment horizontal="left" vertical="center"/>
      <protection hidden="1"/>
    </xf>
    <xf numFmtId="0" fontId="18" fillId="37" borderId="38" xfId="0" applyFont="1" applyFill="1" applyBorder="1" applyAlignment="1" applyProtection="1">
      <alignment horizontal="left" vertical="center"/>
      <protection hidden="1"/>
    </xf>
    <xf numFmtId="0" fontId="18" fillId="37" borderId="49" xfId="0" applyFont="1" applyFill="1" applyBorder="1" applyAlignment="1" applyProtection="1">
      <alignment horizontal="left" vertical="center"/>
      <protection hidden="1"/>
    </xf>
    <xf numFmtId="0" fontId="18" fillId="37" borderId="50" xfId="0" applyFont="1" applyFill="1" applyBorder="1" applyAlignment="1" applyProtection="1">
      <alignment horizontal="left" vertical="center"/>
      <protection hidden="1"/>
    </xf>
    <xf numFmtId="41" fontId="40" fillId="0" borderId="81" xfId="0" applyNumberFormat="1" applyFont="1" applyBorder="1" applyAlignment="1" applyProtection="1">
      <alignment horizontal="center" vertical="center"/>
      <protection hidden="1"/>
    </xf>
    <xf numFmtId="41" fontId="40" fillId="0" borderId="97" xfId="0" applyNumberFormat="1" applyFont="1" applyBorder="1" applyAlignment="1" applyProtection="1">
      <alignment horizontal="center" vertical="center"/>
      <protection hidden="1"/>
    </xf>
    <xf numFmtId="0" fontId="40" fillId="0" borderId="48" xfId="0" applyFont="1" applyBorder="1" applyAlignment="1" applyProtection="1">
      <alignment horizontal="left" vertical="center"/>
      <protection hidden="1"/>
    </xf>
    <xf numFmtId="0" fontId="40" fillId="0" borderId="49" xfId="0" applyFont="1" applyBorder="1" applyAlignment="1" applyProtection="1">
      <alignment horizontal="left" vertical="center"/>
      <protection hidden="1"/>
    </xf>
    <xf numFmtId="0" fontId="40" fillId="0" borderId="50" xfId="0" applyFont="1" applyBorder="1" applyAlignment="1" applyProtection="1">
      <alignment horizontal="left" vertical="center"/>
      <protection hidden="1"/>
    </xf>
    <xf numFmtId="41" fontId="40" fillId="0" borderId="60" xfId="1" applyNumberFormat="1" applyFont="1" applyBorder="1" applyAlignment="1" applyProtection="1">
      <alignment horizontal="right" vertical="center"/>
      <protection hidden="1"/>
    </xf>
    <xf numFmtId="41" fontId="40" fillId="0" borderId="46" xfId="1" applyNumberFormat="1" applyFont="1" applyBorder="1" applyAlignment="1" applyProtection="1">
      <alignment horizontal="right" vertical="center"/>
      <protection hidden="1"/>
    </xf>
    <xf numFmtId="0" fontId="40" fillId="0" borderId="81" xfId="0" applyFont="1" applyBorder="1" applyAlignment="1" applyProtection="1">
      <alignment horizontal="center" vertical="center"/>
      <protection hidden="1"/>
    </xf>
    <xf numFmtId="0" fontId="40" fillId="0" borderId="97" xfId="0" applyFont="1" applyBorder="1" applyAlignment="1" applyProtection="1">
      <alignment horizontal="center" vertical="center"/>
      <protection hidden="1"/>
    </xf>
    <xf numFmtId="0" fontId="40" fillId="0" borderId="96" xfId="0" applyFont="1" applyBorder="1" applyAlignment="1" applyProtection="1">
      <alignment horizontal="center" vertical="center"/>
      <protection hidden="1"/>
    </xf>
    <xf numFmtId="0" fontId="40" fillId="0" borderId="43" xfId="0" applyFont="1" applyBorder="1" applyAlignment="1" applyProtection="1">
      <alignment horizontal="left" vertical="center"/>
      <protection hidden="1"/>
    </xf>
    <xf numFmtId="0" fontId="40" fillId="0" borderId="46" xfId="0" applyFont="1" applyBorder="1" applyAlignment="1" applyProtection="1">
      <alignment horizontal="left" vertical="center"/>
      <protection hidden="1"/>
    </xf>
    <xf numFmtId="0" fontId="40" fillId="0" borderId="47" xfId="0" applyFont="1" applyBorder="1" applyAlignment="1" applyProtection="1">
      <alignment horizontal="left" vertical="center"/>
      <protection hidden="1"/>
    </xf>
    <xf numFmtId="0" fontId="40" fillId="0" borderId="38" xfId="0" applyFont="1" applyBorder="1" applyAlignment="1" applyProtection="1">
      <alignment horizontal="left" vertical="center"/>
      <protection hidden="1"/>
    </xf>
    <xf numFmtId="0" fontId="40" fillId="0" borderId="65" xfId="0" applyFont="1" applyBorder="1" applyAlignment="1" applyProtection="1">
      <alignment horizontal="center" vertical="center"/>
      <protection hidden="1"/>
    </xf>
    <xf numFmtId="41" fontId="40" fillId="0" borderId="59" xfId="1" applyNumberFormat="1" applyFont="1" applyBorder="1" applyAlignment="1" applyProtection="1">
      <alignment horizontal="right" vertical="center"/>
      <protection hidden="1"/>
    </xf>
    <xf numFmtId="41" fontId="40" fillId="0" borderId="43" xfId="1" applyNumberFormat="1" applyFont="1" applyBorder="1" applyAlignment="1" applyProtection="1">
      <alignment horizontal="right" vertical="center"/>
      <protection hidden="1"/>
    </xf>
    <xf numFmtId="41" fontId="5" fillId="37" borderId="46" xfId="1" applyNumberFormat="1" applyFont="1" applyFill="1" applyBorder="1" applyAlignment="1" applyProtection="1">
      <alignment horizontal="center" vertical="center"/>
      <protection hidden="1"/>
    </xf>
    <xf numFmtId="41" fontId="5" fillId="37" borderId="47" xfId="1" applyNumberFormat="1" applyFont="1" applyFill="1" applyBorder="1" applyAlignment="1" applyProtection="1">
      <alignment horizontal="center" vertical="center"/>
      <protection hidden="1"/>
    </xf>
    <xf numFmtId="0" fontId="43" fillId="0" borderId="26" xfId="0" applyFont="1" applyFill="1" applyBorder="1" applyAlignment="1" applyProtection="1">
      <alignment horizontal="center" vertical="center"/>
      <protection hidden="1"/>
    </xf>
    <xf numFmtId="0" fontId="44" fillId="0" borderId="26" xfId="0" applyFont="1" applyFill="1" applyBorder="1" applyAlignment="1" applyProtection="1">
      <alignment horizontal="center" vertical="center"/>
      <protection hidden="1"/>
    </xf>
    <xf numFmtId="41" fontId="19" fillId="37" borderId="48" xfId="1" applyFont="1" applyFill="1" applyBorder="1" applyAlignment="1" applyProtection="1">
      <alignment horizontal="center" vertical="center" shrinkToFit="1"/>
      <protection hidden="1"/>
    </xf>
    <xf numFmtId="41" fontId="19" fillId="37" borderId="49" xfId="1" applyFont="1" applyFill="1" applyBorder="1" applyAlignment="1" applyProtection="1">
      <alignment horizontal="center" vertical="center" shrinkToFit="1"/>
      <protection hidden="1"/>
    </xf>
    <xf numFmtId="41" fontId="19" fillId="37" borderId="50" xfId="1" applyFont="1" applyFill="1" applyBorder="1" applyAlignment="1" applyProtection="1">
      <alignment horizontal="center" vertical="center" shrinkToFit="1"/>
      <protection hidden="1"/>
    </xf>
    <xf numFmtId="0" fontId="19" fillId="37" borderId="56" xfId="0" applyFont="1" applyFill="1" applyBorder="1" applyAlignment="1" applyProtection="1">
      <alignment horizontal="center" vertical="center" shrinkToFit="1"/>
      <protection hidden="1"/>
    </xf>
    <xf numFmtId="0" fontId="19" fillId="37" borderId="51" xfId="0" applyFont="1" applyFill="1" applyBorder="1" applyAlignment="1" applyProtection="1">
      <alignment horizontal="center" vertical="center" shrinkToFit="1"/>
      <protection hidden="1"/>
    </xf>
    <xf numFmtId="0" fontId="19" fillId="37" borderId="36" xfId="0" applyFont="1" applyFill="1" applyBorder="1" applyAlignment="1" applyProtection="1">
      <alignment horizontal="center" vertical="center" shrinkToFit="1"/>
      <protection hidden="1"/>
    </xf>
    <xf numFmtId="0" fontId="19" fillId="37" borderId="52" xfId="0" applyFont="1" applyFill="1" applyBorder="1" applyAlignment="1" applyProtection="1">
      <alignment horizontal="center" vertical="center" shrinkToFit="1"/>
      <protection hidden="1"/>
    </xf>
    <xf numFmtId="0" fontId="19" fillId="37" borderId="43" xfId="0" applyFont="1" applyFill="1" applyBorder="1" applyAlignment="1" applyProtection="1">
      <alignment horizontal="center" vertical="center" shrinkToFit="1"/>
      <protection hidden="1"/>
    </xf>
    <xf numFmtId="0" fontId="19" fillId="37" borderId="44" xfId="0" applyFont="1" applyFill="1" applyBorder="1" applyAlignment="1" applyProtection="1">
      <alignment horizontal="center" vertical="center" shrinkToFit="1"/>
      <protection hidden="1"/>
    </xf>
    <xf numFmtId="0" fontId="19" fillId="37" borderId="45" xfId="0" applyFont="1" applyFill="1" applyBorder="1" applyAlignment="1" applyProtection="1">
      <alignment horizontal="center" vertical="center" shrinkToFit="1"/>
      <protection hidden="1"/>
    </xf>
    <xf numFmtId="0" fontId="19" fillId="37" borderId="46" xfId="0" applyFont="1" applyFill="1" applyBorder="1" applyAlignment="1" applyProtection="1">
      <alignment horizontal="center" vertical="center" shrinkToFit="1"/>
      <protection hidden="1"/>
    </xf>
    <xf numFmtId="0" fontId="19" fillId="37" borderId="47" xfId="0" applyFont="1" applyFill="1" applyBorder="1" applyAlignment="1" applyProtection="1">
      <alignment horizontal="center" vertical="center" shrinkToFit="1"/>
      <protection hidden="1"/>
    </xf>
    <xf numFmtId="0" fontId="19" fillId="37" borderId="38" xfId="0" applyFont="1" applyFill="1" applyBorder="1" applyAlignment="1" applyProtection="1">
      <alignment horizontal="center" vertical="center" shrinkToFit="1"/>
      <protection hidden="1"/>
    </xf>
    <xf numFmtId="0" fontId="40" fillId="37" borderId="46" xfId="0" applyFont="1" applyFill="1" applyBorder="1" applyAlignment="1" applyProtection="1">
      <alignment horizontal="center" vertical="center" shrinkToFit="1"/>
      <protection hidden="1"/>
    </xf>
    <xf numFmtId="0" fontId="40" fillId="37" borderId="47" xfId="0" applyFont="1" applyFill="1" applyBorder="1" applyAlignment="1" applyProtection="1">
      <alignment horizontal="center" vertical="center" shrinkToFit="1"/>
      <protection hidden="1"/>
    </xf>
    <xf numFmtId="0" fontId="40" fillId="37" borderId="38" xfId="0" applyFont="1" applyFill="1" applyBorder="1" applyAlignment="1" applyProtection="1">
      <alignment horizontal="center" vertical="center" shrinkToFit="1"/>
      <protection hidden="1"/>
    </xf>
    <xf numFmtId="41" fontId="40" fillId="37" borderId="48" xfId="1" applyFont="1" applyFill="1" applyBorder="1" applyAlignment="1" applyProtection="1">
      <alignment horizontal="center" vertical="center" shrinkToFit="1"/>
      <protection hidden="1"/>
    </xf>
    <xf numFmtId="41" fontId="40" fillId="37" borderId="49" xfId="1" applyFont="1" applyFill="1" applyBorder="1" applyAlignment="1" applyProtection="1">
      <alignment horizontal="center" vertical="center" shrinkToFit="1"/>
      <protection hidden="1"/>
    </xf>
    <xf numFmtId="41" fontId="40" fillId="37" borderId="50" xfId="1" applyFont="1" applyFill="1" applyBorder="1" applyAlignment="1" applyProtection="1">
      <alignment horizontal="center" vertical="center" shrinkToFit="1"/>
      <protection hidden="1"/>
    </xf>
    <xf numFmtId="41" fontId="19" fillId="37" borderId="66" xfId="0" applyNumberFormat="1" applyFont="1" applyFill="1" applyBorder="1" applyAlignment="1" applyProtection="1">
      <alignment horizontal="center" vertical="center"/>
      <protection hidden="1"/>
    </xf>
    <xf numFmtId="41" fontId="19" fillId="37" borderId="54" xfId="0" applyNumberFormat="1" applyFont="1" applyFill="1" applyBorder="1" applyAlignment="1" applyProtection="1">
      <alignment horizontal="center" vertical="center"/>
      <protection hidden="1"/>
    </xf>
    <xf numFmtId="41" fontId="19" fillId="37" borderId="67" xfId="0" applyNumberFormat="1" applyFont="1" applyFill="1" applyBorder="1" applyAlignment="1" applyProtection="1">
      <alignment horizontal="center" vertical="center"/>
      <protection hidden="1"/>
    </xf>
    <xf numFmtId="41" fontId="19" fillId="37" borderId="55" xfId="0" applyNumberFormat="1" applyFont="1" applyFill="1" applyBorder="1" applyAlignment="1" applyProtection="1">
      <alignment horizontal="center" vertical="center"/>
      <protection hidden="1"/>
    </xf>
    <xf numFmtId="41" fontId="19" fillId="37" borderId="58" xfId="0" applyNumberFormat="1" applyFont="1" applyFill="1" applyBorder="1" applyAlignment="1" applyProtection="1">
      <alignment horizontal="center" vertical="center"/>
      <protection hidden="1"/>
    </xf>
    <xf numFmtId="41" fontId="19" fillId="37" borderId="57" xfId="0" applyNumberFormat="1" applyFont="1" applyFill="1" applyBorder="1" applyAlignment="1" applyProtection="1">
      <alignment horizontal="center" vertical="center"/>
      <protection hidden="1"/>
    </xf>
    <xf numFmtId="41" fontId="19" fillId="37" borderId="46" xfId="1" applyFont="1" applyFill="1" applyBorder="1" applyAlignment="1" applyProtection="1">
      <alignment horizontal="center" vertical="center" shrinkToFit="1"/>
      <protection hidden="1"/>
    </xf>
    <xf numFmtId="41" fontId="19" fillId="37" borderId="47" xfId="1" applyFont="1" applyFill="1" applyBorder="1" applyAlignment="1" applyProtection="1">
      <alignment horizontal="center" vertical="center" shrinkToFit="1"/>
      <protection hidden="1"/>
    </xf>
    <xf numFmtId="41" fontId="19" fillId="37" borderId="38" xfId="1" applyFont="1" applyFill="1" applyBorder="1" applyAlignment="1" applyProtection="1">
      <alignment horizontal="center" vertical="center" shrinkToFit="1"/>
      <protection hidden="1"/>
    </xf>
    <xf numFmtId="14" fontId="40" fillId="37" borderId="46" xfId="1" applyNumberFormat="1" applyFont="1" applyFill="1" applyBorder="1" applyAlignment="1" applyProtection="1">
      <alignment horizontal="center" vertical="center" shrinkToFit="1"/>
      <protection hidden="1"/>
    </xf>
    <xf numFmtId="14" fontId="40" fillId="37" borderId="38" xfId="1" applyNumberFormat="1" applyFont="1" applyFill="1" applyBorder="1" applyAlignment="1" applyProtection="1">
      <alignment horizontal="center" vertical="center" shrinkToFit="1"/>
      <protection hidden="1"/>
    </xf>
    <xf numFmtId="41" fontId="40" fillId="37" borderId="46" xfId="1" applyFont="1" applyFill="1" applyBorder="1" applyAlignment="1" applyProtection="1">
      <alignment horizontal="center" vertical="center" shrinkToFit="1"/>
      <protection hidden="1"/>
    </xf>
    <xf numFmtId="41" fontId="40" fillId="37" borderId="47" xfId="1" applyFont="1" applyFill="1" applyBorder="1" applyAlignment="1" applyProtection="1">
      <alignment horizontal="center" vertical="center" shrinkToFit="1"/>
      <protection hidden="1"/>
    </xf>
    <xf numFmtId="41" fontId="40" fillId="37" borderId="38" xfId="1" applyFont="1" applyFill="1" applyBorder="1" applyAlignment="1" applyProtection="1">
      <alignment horizontal="center" vertical="center" shrinkToFit="1"/>
      <protection hidden="1"/>
    </xf>
    <xf numFmtId="0" fontId="40" fillId="0" borderId="0" xfId="0" applyFont="1" applyFill="1" applyBorder="1" applyAlignment="1" applyProtection="1">
      <alignment horizontal="right" vertical="center"/>
      <protection hidden="1"/>
    </xf>
    <xf numFmtId="186" fontId="19" fillId="0" borderId="0" xfId="0" applyNumberFormat="1" applyFont="1" applyFill="1" applyBorder="1" applyAlignment="1" applyProtection="1">
      <alignment horizontal="left" vertical="center"/>
      <protection hidden="1"/>
    </xf>
    <xf numFmtId="0" fontId="40" fillId="0" borderId="0" xfId="0" applyFont="1" applyFill="1" applyBorder="1" applyAlignment="1" applyProtection="1">
      <alignment horizontal="center" vertical="center"/>
      <protection hidden="1"/>
    </xf>
    <xf numFmtId="0" fontId="42" fillId="0" borderId="0" xfId="0" applyFont="1" applyFill="1" applyBorder="1" applyAlignment="1" applyProtection="1">
      <alignment horizontal="left" vertical="center"/>
      <protection hidden="1"/>
    </xf>
    <xf numFmtId="41" fontId="5" fillId="37" borderId="48" xfId="1" applyNumberFormat="1" applyFont="1" applyFill="1" applyBorder="1" applyAlignment="1" applyProtection="1">
      <alignment horizontal="center" vertical="center"/>
      <protection hidden="1"/>
    </xf>
    <xf numFmtId="41" fontId="5" fillId="37" borderId="49" xfId="1" applyNumberFormat="1" applyFont="1" applyFill="1" applyBorder="1" applyAlignment="1" applyProtection="1">
      <alignment horizontal="center" vertical="center"/>
      <protection hidden="1"/>
    </xf>
    <xf numFmtId="0" fontId="40" fillId="0" borderId="42" xfId="0" applyFont="1" applyBorder="1" applyAlignment="1" applyProtection="1">
      <alignment horizontal="center" vertical="center" wrapText="1"/>
      <protection hidden="1"/>
    </xf>
    <xf numFmtId="0" fontId="40" fillId="0" borderId="51" xfId="0" applyFont="1" applyBorder="1" applyAlignment="1" applyProtection="1">
      <alignment horizontal="center" vertical="center" wrapText="1"/>
      <protection hidden="1"/>
    </xf>
    <xf numFmtId="0" fontId="40" fillId="0" borderId="0" xfId="0" applyFont="1" applyBorder="1" applyAlignment="1" applyProtection="1">
      <alignment horizontal="center" vertical="center" wrapText="1"/>
      <protection hidden="1"/>
    </xf>
    <xf numFmtId="0" fontId="40" fillId="0" borderId="55" xfId="0" applyFont="1" applyBorder="1" applyAlignment="1" applyProtection="1">
      <alignment horizontal="center" vertical="center" wrapText="1"/>
      <protection hidden="1"/>
    </xf>
    <xf numFmtId="0" fontId="40" fillId="0" borderId="26" xfId="0" applyFont="1" applyBorder="1" applyAlignment="1" applyProtection="1">
      <alignment horizontal="center" vertical="center" wrapText="1"/>
      <protection hidden="1"/>
    </xf>
    <xf numFmtId="0" fontId="40" fillId="0" borderId="57" xfId="0" applyFont="1" applyBorder="1" applyAlignment="1" applyProtection="1">
      <alignment horizontal="center" vertical="center" wrapText="1"/>
      <protection hidden="1"/>
    </xf>
    <xf numFmtId="0" fontId="40" fillId="0" borderId="0" xfId="0" applyFont="1" applyFill="1" applyBorder="1" applyAlignment="1" applyProtection="1">
      <alignment horizontal="center"/>
      <protection hidden="1"/>
    </xf>
    <xf numFmtId="0" fontId="40" fillId="39" borderId="43" xfId="0" applyFont="1" applyFill="1" applyBorder="1" applyAlignment="1" applyProtection="1">
      <alignment horizontal="center" vertical="center"/>
      <protection hidden="1"/>
    </xf>
    <xf numFmtId="0" fontId="40" fillId="39" borderId="44" xfId="0" applyFont="1" applyFill="1" applyBorder="1" applyAlignment="1" applyProtection="1">
      <alignment horizontal="center" vertical="center"/>
      <protection hidden="1"/>
    </xf>
    <xf numFmtId="0" fontId="40" fillId="39" borderId="45" xfId="0" applyFont="1" applyFill="1" applyBorder="1" applyAlignment="1" applyProtection="1">
      <alignment horizontal="center" vertical="center"/>
      <protection hidden="1"/>
    </xf>
    <xf numFmtId="0" fontId="40" fillId="39" borderId="46" xfId="0" applyFont="1" applyFill="1" applyBorder="1" applyAlignment="1" applyProtection="1">
      <alignment horizontal="center" vertical="center"/>
      <protection hidden="1"/>
    </xf>
    <xf numFmtId="0" fontId="40" fillId="39" borderId="47" xfId="0" applyFont="1" applyFill="1" applyBorder="1" applyAlignment="1" applyProtection="1">
      <alignment horizontal="center" vertical="center"/>
      <protection hidden="1"/>
    </xf>
    <xf numFmtId="0" fontId="40" fillId="39" borderId="38" xfId="0" applyFont="1" applyFill="1" applyBorder="1" applyAlignment="1" applyProtection="1">
      <alignment horizontal="center" vertical="center"/>
      <protection hidden="1"/>
    </xf>
    <xf numFmtId="0" fontId="19" fillId="39" borderId="48" xfId="0" applyFont="1" applyFill="1" applyBorder="1" applyAlignment="1" applyProtection="1">
      <alignment horizontal="center" vertical="center"/>
      <protection hidden="1"/>
    </xf>
    <xf numFmtId="0" fontId="19" fillId="39" borderId="49" xfId="0" applyFont="1" applyFill="1" applyBorder="1" applyAlignment="1" applyProtection="1">
      <alignment horizontal="center" vertical="center"/>
      <protection hidden="1"/>
    </xf>
    <xf numFmtId="0" fontId="19" fillId="39" borderId="50" xfId="0" applyFont="1" applyFill="1" applyBorder="1" applyAlignment="1" applyProtection="1">
      <alignment horizontal="center" vertical="center"/>
      <protection hidden="1"/>
    </xf>
    <xf numFmtId="180" fontId="5" fillId="36" borderId="63" xfId="1" applyNumberFormat="1" applyFont="1" applyFill="1" applyBorder="1" applyAlignment="1" applyProtection="1">
      <alignment horizontal="center" vertical="center" shrinkToFit="1"/>
      <protection hidden="1"/>
    </xf>
    <xf numFmtId="41" fontId="5" fillId="0" borderId="63" xfId="1" applyFont="1" applyFill="1" applyBorder="1" applyAlignment="1" applyProtection="1">
      <alignment horizontal="center" vertical="center" shrinkToFit="1"/>
      <protection hidden="1"/>
    </xf>
    <xf numFmtId="41" fontId="5" fillId="0" borderId="64" xfId="1" applyFont="1" applyFill="1" applyBorder="1" applyAlignment="1" applyProtection="1">
      <alignment horizontal="center" vertical="center"/>
      <protection hidden="1"/>
    </xf>
    <xf numFmtId="41" fontId="5" fillId="0" borderId="82" xfId="1" applyFont="1" applyFill="1" applyBorder="1" applyAlignment="1" applyProtection="1">
      <alignment horizontal="center" vertical="center"/>
      <protection hidden="1"/>
    </xf>
    <xf numFmtId="41" fontId="5" fillId="0" borderId="83" xfId="1" applyFont="1" applyFill="1" applyBorder="1" applyAlignment="1" applyProtection="1">
      <alignment horizontal="center" vertical="center"/>
      <protection hidden="1"/>
    </xf>
    <xf numFmtId="0" fontId="42" fillId="36" borderId="46" xfId="0" applyFont="1" applyFill="1" applyBorder="1" applyAlignment="1" applyProtection="1">
      <alignment horizontal="center" vertical="center"/>
      <protection hidden="1"/>
    </xf>
    <xf numFmtId="0" fontId="42" fillId="36" borderId="47" xfId="0" applyFont="1" applyFill="1" applyBorder="1" applyAlignment="1" applyProtection="1">
      <alignment horizontal="center" vertical="center"/>
      <protection hidden="1"/>
    </xf>
    <xf numFmtId="0" fontId="40" fillId="0" borderId="62" xfId="0" applyFont="1" applyBorder="1" applyAlignment="1" applyProtection="1">
      <alignment horizontal="center" vertical="center" shrinkToFit="1"/>
      <protection hidden="1"/>
    </xf>
    <xf numFmtId="41" fontId="5" fillId="0" borderId="64" xfId="1" applyFont="1" applyFill="1" applyBorder="1" applyAlignment="1" applyProtection="1">
      <alignment horizontal="center" vertical="center" shrinkToFit="1"/>
      <protection hidden="1"/>
    </xf>
    <xf numFmtId="185" fontId="43" fillId="0" borderId="46" xfId="0" applyNumberFormat="1" applyFont="1" applyBorder="1" applyAlignment="1" applyProtection="1">
      <alignment horizontal="center" vertical="center" shrinkToFit="1"/>
      <protection hidden="1"/>
    </xf>
    <xf numFmtId="185" fontId="43" fillId="0" borderId="47" xfId="0" applyNumberFormat="1" applyFont="1" applyBorder="1" applyAlignment="1" applyProtection="1">
      <alignment horizontal="center" vertical="center" shrinkToFit="1"/>
      <protection hidden="1"/>
    </xf>
    <xf numFmtId="41" fontId="40" fillId="0" borderId="60" xfId="1" applyNumberFormat="1" applyFont="1" applyFill="1" applyBorder="1" applyAlignment="1" applyProtection="1">
      <alignment horizontal="right" vertical="center"/>
      <protection hidden="1"/>
    </xf>
    <xf numFmtId="41" fontId="40" fillId="0" borderId="46" xfId="1" applyNumberFormat="1" applyFont="1" applyFill="1" applyBorder="1" applyAlignment="1" applyProtection="1">
      <alignment horizontal="right" vertical="center"/>
      <protection hidden="1"/>
    </xf>
    <xf numFmtId="0" fontId="77" fillId="39" borderId="0" xfId="0" applyFont="1" applyFill="1" applyBorder="1" applyAlignment="1" applyProtection="1">
      <alignment horizontal="center" vertical="center"/>
      <protection hidden="1"/>
    </xf>
    <xf numFmtId="0" fontId="77" fillId="39" borderId="55" xfId="0" applyFont="1" applyFill="1" applyBorder="1" applyAlignment="1" applyProtection="1">
      <alignment horizontal="center" vertical="center"/>
      <protection hidden="1"/>
    </xf>
    <xf numFmtId="41" fontId="40" fillId="0" borderId="61" xfId="1" applyNumberFormat="1" applyFont="1" applyBorder="1" applyAlignment="1" applyProtection="1">
      <alignment horizontal="right" vertical="center"/>
      <protection hidden="1"/>
    </xf>
    <xf numFmtId="41" fontId="40" fillId="0" borderId="48" xfId="1" applyNumberFormat="1" applyFont="1" applyBorder="1" applyAlignment="1" applyProtection="1">
      <alignment horizontal="right" vertical="center"/>
      <protection hidden="1"/>
    </xf>
    <xf numFmtId="188" fontId="40" fillId="37" borderId="66" xfId="0" applyNumberFormat="1" applyFont="1" applyFill="1" applyBorder="1" applyAlignment="1" applyProtection="1">
      <alignment horizontal="center" vertical="center" wrapText="1"/>
      <protection hidden="1"/>
    </xf>
    <xf numFmtId="188" fontId="40" fillId="37" borderId="53" xfId="0" applyNumberFormat="1" applyFont="1" applyFill="1" applyBorder="1" applyAlignment="1" applyProtection="1">
      <alignment horizontal="center" vertical="center" wrapText="1"/>
      <protection hidden="1"/>
    </xf>
    <xf numFmtId="188" fontId="40" fillId="37" borderId="67" xfId="0" applyNumberFormat="1" applyFont="1" applyFill="1" applyBorder="1" applyAlignment="1" applyProtection="1">
      <alignment horizontal="center" vertical="center" wrapText="1"/>
      <protection hidden="1"/>
    </xf>
    <xf numFmtId="188" fontId="40" fillId="37" borderId="0" xfId="0" applyNumberFormat="1" applyFont="1" applyFill="1" applyBorder="1" applyAlignment="1" applyProtection="1">
      <alignment horizontal="center" vertical="center" wrapText="1"/>
      <protection hidden="1"/>
    </xf>
    <xf numFmtId="188" fontId="40" fillId="37" borderId="58" xfId="0" applyNumberFormat="1" applyFont="1" applyFill="1" applyBorder="1" applyAlignment="1" applyProtection="1">
      <alignment horizontal="center" vertical="center" wrapText="1"/>
      <protection hidden="1"/>
    </xf>
    <xf numFmtId="188" fontId="40" fillId="37" borderId="26" xfId="0" applyNumberFormat="1" applyFont="1" applyFill="1" applyBorder="1" applyAlignment="1" applyProtection="1">
      <alignment horizontal="center" vertical="center" wrapText="1"/>
      <protection hidden="1"/>
    </xf>
    <xf numFmtId="0" fontId="40" fillId="37" borderId="56" xfId="0" applyFont="1" applyFill="1" applyBorder="1" applyAlignment="1" applyProtection="1">
      <alignment horizontal="center" vertical="center" wrapText="1"/>
      <protection hidden="1"/>
    </xf>
    <xf numFmtId="0" fontId="40" fillId="37" borderId="42" xfId="0" applyFont="1" applyFill="1" applyBorder="1" applyAlignment="1" applyProtection="1">
      <alignment horizontal="center" vertical="center" wrapText="1"/>
      <protection hidden="1"/>
    </xf>
    <xf numFmtId="0" fontId="40" fillId="37" borderId="36" xfId="0" applyFont="1" applyFill="1" applyBorder="1" applyAlignment="1" applyProtection="1">
      <alignment horizontal="center" vertical="center" wrapText="1"/>
      <protection hidden="1"/>
    </xf>
    <xf numFmtId="0" fontId="40" fillId="37" borderId="37" xfId="0" applyFont="1" applyFill="1" applyBorder="1" applyAlignment="1" applyProtection="1">
      <alignment horizontal="center" vertical="center" wrapText="1"/>
      <protection hidden="1"/>
    </xf>
    <xf numFmtId="0" fontId="40" fillId="0" borderId="36" xfId="0" applyFont="1" applyBorder="1" applyAlignment="1" applyProtection="1">
      <alignment horizontal="left" vertical="center"/>
      <protection hidden="1"/>
    </xf>
    <xf numFmtId="0" fontId="40" fillId="0" borderId="37" xfId="0" applyFont="1" applyBorder="1" applyAlignment="1" applyProtection="1">
      <alignment horizontal="left" vertical="center"/>
      <protection hidden="1"/>
    </xf>
    <xf numFmtId="0" fontId="40" fillId="0" borderId="52" xfId="0" applyFont="1" applyBorder="1" applyAlignment="1" applyProtection="1">
      <alignment horizontal="left" vertical="center"/>
      <protection hidden="1"/>
    </xf>
    <xf numFmtId="41" fontId="40" fillId="37" borderId="66" xfId="0" applyNumberFormat="1" applyFont="1" applyFill="1" applyBorder="1" applyAlignment="1" applyProtection="1">
      <alignment horizontal="center" vertical="center"/>
      <protection hidden="1"/>
    </xf>
    <xf numFmtId="41" fontId="40" fillId="37" borderId="53" xfId="0" applyNumberFormat="1" applyFont="1" applyFill="1" applyBorder="1" applyAlignment="1" applyProtection="1">
      <alignment horizontal="center" vertical="center"/>
      <protection hidden="1"/>
    </xf>
    <xf numFmtId="41" fontId="40" fillId="37" borderId="54" xfId="0" applyNumberFormat="1" applyFont="1" applyFill="1" applyBorder="1" applyAlignment="1" applyProtection="1">
      <alignment horizontal="center" vertical="center"/>
      <protection hidden="1"/>
    </xf>
    <xf numFmtId="41" fontId="40" fillId="37" borderId="67" xfId="0" applyNumberFormat="1" applyFont="1" applyFill="1" applyBorder="1" applyAlignment="1" applyProtection="1">
      <alignment horizontal="center" vertical="center"/>
      <protection hidden="1"/>
    </xf>
    <xf numFmtId="41" fontId="40" fillId="37" borderId="0" xfId="0" applyNumberFormat="1" applyFont="1" applyFill="1" applyBorder="1" applyAlignment="1" applyProtection="1">
      <alignment horizontal="center" vertical="center"/>
      <protection hidden="1"/>
    </xf>
    <xf numFmtId="41" fontId="40" fillId="37" borderId="55" xfId="0" applyNumberFormat="1" applyFont="1" applyFill="1" applyBorder="1" applyAlignment="1" applyProtection="1">
      <alignment horizontal="center" vertical="center"/>
      <protection hidden="1"/>
    </xf>
    <xf numFmtId="41" fontId="40" fillId="37" borderId="58" xfId="0" applyNumberFormat="1" applyFont="1" applyFill="1" applyBorder="1" applyAlignment="1" applyProtection="1">
      <alignment horizontal="center" vertical="center"/>
      <protection hidden="1"/>
    </xf>
    <xf numFmtId="41" fontId="40" fillId="37" borderId="26" xfId="0" applyNumberFormat="1" applyFont="1" applyFill="1" applyBorder="1" applyAlignment="1" applyProtection="1">
      <alignment horizontal="center" vertical="center"/>
      <protection hidden="1"/>
    </xf>
    <xf numFmtId="41" fontId="40" fillId="37" borderId="57" xfId="0" applyNumberFormat="1" applyFont="1" applyFill="1" applyBorder="1" applyAlignment="1" applyProtection="1">
      <alignment horizontal="center" vertical="center"/>
      <protection hidden="1"/>
    </xf>
    <xf numFmtId="0" fontId="40" fillId="37" borderId="56" xfId="0" applyFont="1" applyFill="1" applyBorder="1" applyAlignment="1" applyProtection="1">
      <alignment horizontal="center" vertical="center" wrapText="1" shrinkToFit="1"/>
      <protection hidden="1"/>
    </xf>
    <xf numFmtId="0" fontId="40" fillId="37" borderId="42" xfId="0" applyFont="1" applyFill="1" applyBorder="1" applyAlignment="1" applyProtection="1">
      <alignment horizontal="center" vertical="center" wrapText="1" shrinkToFit="1"/>
      <protection hidden="1"/>
    </xf>
    <xf numFmtId="0" fontId="40" fillId="37" borderId="51" xfId="0" applyFont="1" applyFill="1" applyBorder="1" applyAlignment="1" applyProtection="1">
      <alignment horizontal="center" vertical="center" wrapText="1" shrinkToFit="1"/>
      <protection hidden="1"/>
    </xf>
    <xf numFmtId="0" fontId="40" fillId="37" borderId="36" xfId="0" applyFont="1" applyFill="1" applyBorder="1" applyAlignment="1" applyProtection="1">
      <alignment horizontal="center" vertical="center" wrapText="1" shrinkToFit="1"/>
      <protection hidden="1"/>
    </xf>
    <xf numFmtId="0" fontId="40" fillId="37" borderId="37" xfId="0" applyFont="1" applyFill="1" applyBorder="1" applyAlignment="1" applyProtection="1">
      <alignment horizontal="center" vertical="center" wrapText="1" shrinkToFit="1"/>
      <protection hidden="1"/>
    </xf>
    <xf numFmtId="0" fontId="40" fillId="37" borderId="52" xfId="0" applyFont="1" applyFill="1" applyBorder="1" applyAlignment="1" applyProtection="1">
      <alignment horizontal="center" vertical="center" wrapText="1" shrinkToFit="1"/>
      <protection hidden="1"/>
    </xf>
    <xf numFmtId="0" fontId="91" fillId="40" borderId="86" xfId="0" applyFont="1" applyFill="1" applyBorder="1" applyAlignment="1">
      <alignment horizontal="center" vertical="center" wrapText="1"/>
    </xf>
    <xf numFmtId="0" fontId="91" fillId="40" borderId="85" xfId="0" applyFont="1" applyFill="1" applyBorder="1" applyAlignment="1">
      <alignment horizontal="center" vertical="center" wrapText="1"/>
    </xf>
    <xf numFmtId="0" fontId="91" fillId="40" borderId="31" xfId="0" applyFont="1" applyFill="1" applyBorder="1" applyAlignment="1">
      <alignment horizontal="center" vertical="center" wrapText="1"/>
    </xf>
    <xf numFmtId="0" fontId="91" fillId="40" borderId="87" xfId="0" applyFont="1" applyFill="1" applyBorder="1" applyAlignment="1">
      <alignment horizontal="center" vertical="center" wrapText="1"/>
    </xf>
    <xf numFmtId="0" fontId="91" fillId="40" borderId="88" xfId="0" applyFont="1" applyFill="1" applyBorder="1" applyAlignment="1">
      <alignment horizontal="center" vertical="center" wrapText="1"/>
    </xf>
  </cellXfs>
  <cellStyles count="362">
    <cellStyle name="20% - 강조색1 2" xfId="9" xr:uid="{00000000-0005-0000-0000-000000000000}"/>
    <cellStyle name="20% - 강조색1 3" xfId="10" xr:uid="{00000000-0005-0000-0000-000001000000}"/>
    <cellStyle name="20% - 강조색1 4" xfId="11" xr:uid="{00000000-0005-0000-0000-000002000000}"/>
    <cellStyle name="20% - 강조색1 5" xfId="12" xr:uid="{00000000-0005-0000-0000-000003000000}"/>
    <cellStyle name="20% - 강조색1 6" xfId="13" xr:uid="{00000000-0005-0000-0000-000004000000}"/>
    <cellStyle name="20% - 강조색1 7" xfId="14" xr:uid="{00000000-0005-0000-0000-000005000000}"/>
    <cellStyle name="20% - 강조색1 8" xfId="15" xr:uid="{00000000-0005-0000-0000-000006000000}"/>
    <cellStyle name="20% - 강조색1 9" xfId="16" xr:uid="{00000000-0005-0000-0000-000007000000}"/>
    <cellStyle name="20% - 강조색2 2" xfId="17" xr:uid="{00000000-0005-0000-0000-000008000000}"/>
    <cellStyle name="20% - 강조색2 3" xfId="18" xr:uid="{00000000-0005-0000-0000-000009000000}"/>
    <cellStyle name="20% - 강조색2 4" xfId="19" xr:uid="{00000000-0005-0000-0000-00000A000000}"/>
    <cellStyle name="20% - 강조색2 5" xfId="20" xr:uid="{00000000-0005-0000-0000-00000B000000}"/>
    <cellStyle name="20% - 강조색2 6" xfId="21" xr:uid="{00000000-0005-0000-0000-00000C000000}"/>
    <cellStyle name="20% - 강조색2 7" xfId="22" xr:uid="{00000000-0005-0000-0000-00000D000000}"/>
    <cellStyle name="20% - 강조색2 8" xfId="23" xr:uid="{00000000-0005-0000-0000-00000E000000}"/>
    <cellStyle name="20% - 강조색2 9" xfId="24" xr:uid="{00000000-0005-0000-0000-00000F000000}"/>
    <cellStyle name="20% - 강조색3 2" xfId="25" xr:uid="{00000000-0005-0000-0000-000010000000}"/>
    <cellStyle name="20% - 강조색3 3" xfId="26" xr:uid="{00000000-0005-0000-0000-000011000000}"/>
    <cellStyle name="20% - 강조색3 4" xfId="27" xr:uid="{00000000-0005-0000-0000-000012000000}"/>
    <cellStyle name="20% - 강조색3 5" xfId="28" xr:uid="{00000000-0005-0000-0000-000013000000}"/>
    <cellStyle name="20% - 강조색3 6" xfId="29" xr:uid="{00000000-0005-0000-0000-000014000000}"/>
    <cellStyle name="20% - 강조색3 7" xfId="30" xr:uid="{00000000-0005-0000-0000-000015000000}"/>
    <cellStyle name="20% - 강조색3 8" xfId="31" xr:uid="{00000000-0005-0000-0000-000016000000}"/>
    <cellStyle name="20% - 강조색3 9" xfId="32" xr:uid="{00000000-0005-0000-0000-000017000000}"/>
    <cellStyle name="20% - 강조색4 2" xfId="33" xr:uid="{00000000-0005-0000-0000-000018000000}"/>
    <cellStyle name="20% - 강조색4 3" xfId="34" xr:uid="{00000000-0005-0000-0000-000019000000}"/>
    <cellStyle name="20% - 강조색4 4" xfId="35" xr:uid="{00000000-0005-0000-0000-00001A000000}"/>
    <cellStyle name="20% - 강조색4 5" xfId="36" xr:uid="{00000000-0005-0000-0000-00001B000000}"/>
    <cellStyle name="20% - 강조색4 6" xfId="37" xr:uid="{00000000-0005-0000-0000-00001C000000}"/>
    <cellStyle name="20% - 강조색4 7" xfId="38" xr:uid="{00000000-0005-0000-0000-00001D000000}"/>
    <cellStyle name="20% - 강조색4 8" xfId="39" xr:uid="{00000000-0005-0000-0000-00001E000000}"/>
    <cellStyle name="20% - 강조색4 9" xfId="40" xr:uid="{00000000-0005-0000-0000-00001F000000}"/>
    <cellStyle name="20% - 강조색5 2" xfId="41" xr:uid="{00000000-0005-0000-0000-000020000000}"/>
    <cellStyle name="20% - 강조색5 3" xfId="42" xr:uid="{00000000-0005-0000-0000-000021000000}"/>
    <cellStyle name="20% - 강조색5 4" xfId="43" xr:uid="{00000000-0005-0000-0000-000022000000}"/>
    <cellStyle name="20% - 강조색5 5" xfId="44" xr:uid="{00000000-0005-0000-0000-000023000000}"/>
    <cellStyle name="20% - 강조색5 6" xfId="45" xr:uid="{00000000-0005-0000-0000-000024000000}"/>
    <cellStyle name="20% - 강조색5 7" xfId="46" xr:uid="{00000000-0005-0000-0000-000025000000}"/>
    <cellStyle name="20% - 강조색5 8" xfId="47" xr:uid="{00000000-0005-0000-0000-000026000000}"/>
    <cellStyle name="20% - 강조색5 9" xfId="48" xr:uid="{00000000-0005-0000-0000-000027000000}"/>
    <cellStyle name="20% - 강조색6 2" xfId="49" xr:uid="{00000000-0005-0000-0000-000028000000}"/>
    <cellStyle name="20% - 강조색6 3" xfId="50" xr:uid="{00000000-0005-0000-0000-000029000000}"/>
    <cellStyle name="20% - 강조색6 4" xfId="51" xr:uid="{00000000-0005-0000-0000-00002A000000}"/>
    <cellStyle name="20% - 강조색6 5" xfId="52" xr:uid="{00000000-0005-0000-0000-00002B000000}"/>
    <cellStyle name="20% - 강조색6 6" xfId="53" xr:uid="{00000000-0005-0000-0000-00002C000000}"/>
    <cellStyle name="20% - 강조색6 7" xfId="54" xr:uid="{00000000-0005-0000-0000-00002D000000}"/>
    <cellStyle name="20% - 강조색6 8" xfId="55" xr:uid="{00000000-0005-0000-0000-00002E000000}"/>
    <cellStyle name="20% - 강조색6 9" xfId="56" xr:uid="{00000000-0005-0000-0000-00002F000000}"/>
    <cellStyle name="40% - 강조색1 2" xfId="57" xr:uid="{00000000-0005-0000-0000-000030000000}"/>
    <cellStyle name="40% - 강조색1 3" xfId="58" xr:uid="{00000000-0005-0000-0000-000031000000}"/>
    <cellStyle name="40% - 강조색1 4" xfId="59" xr:uid="{00000000-0005-0000-0000-000032000000}"/>
    <cellStyle name="40% - 강조색1 5" xfId="60" xr:uid="{00000000-0005-0000-0000-000033000000}"/>
    <cellStyle name="40% - 강조색1 6" xfId="61" xr:uid="{00000000-0005-0000-0000-000034000000}"/>
    <cellStyle name="40% - 강조색1 7" xfId="62" xr:uid="{00000000-0005-0000-0000-000035000000}"/>
    <cellStyle name="40% - 강조색1 8" xfId="63" xr:uid="{00000000-0005-0000-0000-000036000000}"/>
    <cellStyle name="40% - 강조색1 9" xfId="64" xr:uid="{00000000-0005-0000-0000-000037000000}"/>
    <cellStyle name="40% - 강조색2 2" xfId="65" xr:uid="{00000000-0005-0000-0000-000038000000}"/>
    <cellStyle name="40% - 강조색2 3" xfId="66" xr:uid="{00000000-0005-0000-0000-000039000000}"/>
    <cellStyle name="40% - 강조색2 4" xfId="67" xr:uid="{00000000-0005-0000-0000-00003A000000}"/>
    <cellStyle name="40% - 강조색2 5" xfId="68" xr:uid="{00000000-0005-0000-0000-00003B000000}"/>
    <cellStyle name="40% - 강조색2 6" xfId="69" xr:uid="{00000000-0005-0000-0000-00003C000000}"/>
    <cellStyle name="40% - 강조색2 7" xfId="70" xr:uid="{00000000-0005-0000-0000-00003D000000}"/>
    <cellStyle name="40% - 강조색2 8" xfId="71" xr:uid="{00000000-0005-0000-0000-00003E000000}"/>
    <cellStyle name="40% - 강조색2 9" xfId="72" xr:uid="{00000000-0005-0000-0000-00003F000000}"/>
    <cellStyle name="40% - 강조색3 2" xfId="73" xr:uid="{00000000-0005-0000-0000-000040000000}"/>
    <cellStyle name="40% - 강조색3 3" xfId="74" xr:uid="{00000000-0005-0000-0000-000041000000}"/>
    <cellStyle name="40% - 강조색3 4" xfId="75" xr:uid="{00000000-0005-0000-0000-000042000000}"/>
    <cellStyle name="40% - 강조색3 5" xfId="76" xr:uid="{00000000-0005-0000-0000-000043000000}"/>
    <cellStyle name="40% - 강조색3 6" xfId="77" xr:uid="{00000000-0005-0000-0000-000044000000}"/>
    <cellStyle name="40% - 강조색3 7" xfId="78" xr:uid="{00000000-0005-0000-0000-000045000000}"/>
    <cellStyle name="40% - 강조색3 8" xfId="79" xr:uid="{00000000-0005-0000-0000-000046000000}"/>
    <cellStyle name="40% - 강조색3 9" xfId="80" xr:uid="{00000000-0005-0000-0000-000047000000}"/>
    <cellStyle name="40% - 강조색4 2" xfId="81" xr:uid="{00000000-0005-0000-0000-000048000000}"/>
    <cellStyle name="40% - 강조색4 3" xfId="82" xr:uid="{00000000-0005-0000-0000-000049000000}"/>
    <cellStyle name="40% - 강조색4 4" xfId="83" xr:uid="{00000000-0005-0000-0000-00004A000000}"/>
    <cellStyle name="40% - 강조색4 5" xfId="84" xr:uid="{00000000-0005-0000-0000-00004B000000}"/>
    <cellStyle name="40% - 강조색4 6" xfId="85" xr:uid="{00000000-0005-0000-0000-00004C000000}"/>
    <cellStyle name="40% - 강조색4 7" xfId="86" xr:uid="{00000000-0005-0000-0000-00004D000000}"/>
    <cellStyle name="40% - 강조색4 8" xfId="87" xr:uid="{00000000-0005-0000-0000-00004E000000}"/>
    <cellStyle name="40% - 강조색4 9" xfId="88" xr:uid="{00000000-0005-0000-0000-00004F000000}"/>
    <cellStyle name="40% - 강조색5 2" xfId="89" xr:uid="{00000000-0005-0000-0000-000050000000}"/>
    <cellStyle name="40% - 강조색5 3" xfId="90" xr:uid="{00000000-0005-0000-0000-000051000000}"/>
    <cellStyle name="40% - 강조색5 4" xfId="91" xr:uid="{00000000-0005-0000-0000-000052000000}"/>
    <cellStyle name="40% - 강조색5 5" xfId="92" xr:uid="{00000000-0005-0000-0000-000053000000}"/>
    <cellStyle name="40% - 강조색5 6" xfId="93" xr:uid="{00000000-0005-0000-0000-000054000000}"/>
    <cellStyle name="40% - 강조색5 7" xfId="94" xr:uid="{00000000-0005-0000-0000-000055000000}"/>
    <cellStyle name="40% - 강조색5 8" xfId="95" xr:uid="{00000000-0005-0000-0000-000056000000}"/>
    <cellStyle name="40% - 강조색5 9" xfId="96" xr:uid="{00000000-0005-0000-0000-000057000000}"/>
    <cellStyle name="40% - 강조색6 2" xfId="97" xr:uid="{00000000-0005-0000-0000-000058000000}"/>
    <cellStyle name="40% - 강조색6 3" xfId="98" xr:uid="{00000000-0005-0000-0000-000059000000}"/>
    <cellStyle name="40% - 강조색6 4" xfId="99" xr:uid="{00000000-0005-0000-0000-00005A000000}"/>
    <cellStyle name="40% - 강조색6 5" xfId="100" xr:uid="{00000000-0005-0000-0000-00005B000000}"/>
    <cellStyle name="40% - 강조색6 6" xfId="101" xr:uid="{00000000-0005-0000-0000-00005C000000}"/>
    <cellStyle name="40% - 강조색6 7" xfId="102" xr:uid="{00000000-0005-0000-0000-00005D000000}"/>
    <cellStyle name="40% - 강조색6 8" xfId="103" xr:uid="{00000000-0005-0000-0000-00005E000000}"/>
    <cellStyle name="40% - 강조색6 9" xfId="104" xr:uid="{00000000-0005-0000-0000-00005F000000}"/>
    <cellStyle name="60% - 강조색1 2" xfId="105" xr:uid="{00000000-0005-0000-0000-000060000000}"/>
    <cellStyle name="60% - 강조색1 3" xfId="106" xr:uid="{00000000-0005-0000-0000-000061000000}"/>
    <cellStyle name="60% - 강조색1 4" xfId="107" xr:uid="{00000000-0005-0000-0000-000062000000}"/>
    <cellStyle name="60% - 강조색1 5" xfId="108" xr:uid="{00000000-0005-0000-0000-000063000000}"/>
    <cellStyle name="60% - 강조색1 6" xfId="109" xr:uid="{00000000-0005-0000-0000-000064000000}"/>
    <cellStyle name="60% - 강조색1 7" xfId="110" xr:uid="{00000000-0005-0000-0000-000065000000}"/>
    <cellStyle name="60% - 강조색1 8" xfId="111" xr:uid="{00000000-0005-0000-0000-000066000000}"/>
    <cellStyle name="60% - 강조색1 9" xfId="112" xr:uid="{00000000-0005-0000-0000-000067000000}"/>
    <cellStyle name="60% - 강조색2 2" xfId="113" xr:uid="{00000000-0005-0000-0000-000068000000}"/>
    <cellStyle name="60% - 강조색2 3" xfId="114" xr:uid="{00000000-0005-0000-0000-000069000000}"/>
    <cellStyle name="60% - 강조색2 4" xfId="115" xr:uid="{00000000-0005-0000-0000-00006A000000}"/>
    <cellStyle name="60% - 강조색2 5" xfId="116" xr:uid="{00000000-0005-0000-0000-00006B000000}"/>
    <cellStyle name="60% - 강조색2 6" xfId="117" xr:uid="{00000000-0005-0000-0000-00006C000000}"/>
    <cellStyle name="60% - 강조색2 7" xfId="118" xr:uid="{00000000-0005-0000-0000-00006D000000}"/>
    <cellStyle name="60% - 강조색2 8" xfId="119" xr:uid="{00000000-0005-0000-0000-00006E000000}"/>
    <cellStyle name="60% - 강조색2 9" xfId="120" xr:uid="{00000000-0005-0000-0000-00006F000000}"/>
    <cellStyle name="60% - 강조색3 2" xfId="121" xr:uid="{00000000-0005-0000-0000-000070000000}"/>
    <cellStyle name="60% - 강조색3 3" xfId="122" xr:uid="{00000000-0005-0000-0000-000071000000}"/>
    <cellStyle name="60% - 강조색3 4" xfId="123" xr:uid="{00000000-0005-0000-0000-000072000000}"/>
    <cellStyle name="60% - 강조색3 5" xfId="124" xr:uid="{00000000-0005-0000-0000-000073000000}"/>
    <cellStyle name="60% - 강조색3 6" xfId="125" xr:uid="{00000000-0005-0000-0000-000074000000}"/>
    <cellStyle name="60% - 강조색3 7" xfId="126" xr:uid="{00000000-0005-0000-0000-000075000000}"/>
    <cellStyle name="60% - 강조색3 8" xfId="127" xr:uid="{00000000-0005-0000-0000-000076000000}"/>
    <cellStyle name="60% - 강조색3 9" xfId="128" xr:uid="{00000000-0005-0000-0000-000077000000}"/>
    <cellStyle name="60% - 강조색4 2" xfId="129" xr:uid="{00000000-0005-0000-0000-000078000000}"/>
    <cellStyle name="60% - 강조색4 3" xfId="130" xr:uid="{00000000-0005-0000-0000-000079000000}"/>
    <cellStyle name="60% - 강조색4 4" xfId="131" xr:uid="{00000000-0005-0000-0000-00007A000000}"/>
    <cellStyle name="60% - 강조색4 5" xfId="132" xr:uid="{00000000-0005-0000-0000-00007B000000}"/>
    <cellStyle name="60% - 강조색4 6" xfId="133" xr:uid="{00000000-0005-0000-0000-00007C000000}"/>
    <cellStyle name="60% - 강조색4 7" xfId="134" xr:uid="{00000000-0005-0000-0000-00007D000000}"/>
    <cellStyle name="60% - 강조색4 8" xfId="135" xr:uid="{00000000-0005-0000-0000-00007E000000}"/>
    <cellStyle name="60% - 강조색4 9" xfId="136" xr:uid="{00000000-0005-0000-0000-00007F000000}"/>
    <cellStyle name="60% - 강조색5 2" xfId="137" xr:uid="{00000000-0005-0000-0000-000080000000}"/>
    <cellStyle name="60% - 강조색5 3" xfId="138" xr:uid="{00000000-0005-0000-0000-000081000000}"/>
    <cellStyle name="60% - 강조색5 4" xfId="139" xr:uid="{00000000-0005-0000-0000-000082000000}"/>
    <cellStyle name="60% - 강조색5 5" xfId="140" xr:uid="{00000000-0005-0000-0000-000083000000}"/>
    <cellStyle name="60% - 강조색5 6" xfId="141" xr:uid="{00000000-0005-0000-0000-000084000000}"/>
    <cellStyle name="60% - 강조색5 7" xfId="142" xr:uid="{00000000-0005-0000-0000-000085000000}"/>
    <cellStyle name="60% - 강조색5 8" xfId="143" xr:uid="{00000000-0005-0000-0000-000086000000}"/>
    <cellStyle name="60% - 강조색5 9" xfId="144" xr:uid="{00000000-0005-0000-0000-000087000000}"/>
    <cellStyle name="60% - 강조색6 2" xfId="145" xr:uid="{00000000-0005-0000-0000-000088000000}"/>
    <cellStyle name="60% - 강조색6 3" xfId="146" xr:uid="{00000000-0005-0000-0000-000089000000}"/>
    <cellStyle name="60% - 강조색6 4" xfId="147" xr:uid="{00000000-0005-0000-0000-00008A000000}"/>
    <cellStyle name="60% - 강조색6 5" xfId="148" xr:uid="{00000000-0005-0000-0000-00008B000000}"/>
    <cellStyle name="60% - 강조색6 6" xfId="149" xr:uid="{00000000-0005-0000-0000-00008C000000}"/>
    <cellStyle name="60% - 강조색6 7" xfId="150" xr:uid="{00000000-0005-0000-0000-00008D000000}"/>
    <cellStyle name="60% - 강조색6 8" xfId="151" xr:uid="{00000000-0005-0000-0000-00008E000000}"/>
    <cellStyle name="60% - 강조색6 9" xfId="152" xr:uid="{00000000-0005-0000-0000-00008F000000}"/>
    <cellStyle name="강조색1 2" xfId="153" xr:uid="{00000000-0005-0000-0000-000090000000}"/>
    <cellStyle name="강조색1 3" xfId="154" xr:uid="{00000000-0005-0000-0000-000091000000}"/>
    <cellStyle name="강조색1 4" xfId="155" xr:uid="{00000000-0005-0000-0000-000092000000}"/>
    <cellStyle name="강조색1 5" xfId="156" xr:uid="{00000000-0005-0000-0000-000093000000}"/>
    <cellStyle name="강조색1 6" xfId="157" xr:uid="{00000000-0005-0000-0000-000094000000}"/>
    <cellStyle name="강조색1 7" xfId="158" xr:uid="{00000000-0005-0000-0000-000095000000}"/>
    <cellStyle name="강조색1 8" xfId="159" xr:uid="{00000000-0005-0000-0000-000096000000}"/>
    <cellStyle name="강조색1 9" xfId="160" xr:uid="{00000000-0005-0000-0000-000097000000}"/>
    <cellStyle name="강조색2 2" xfId="161" xr:uid="{00000000-0005-0000-0000-000098000000}"/>
    <cellStyle name="강조색2 3" xfId="162" xr:uid="{00000000-0005-0000-0000-000099000000}"/>
    <cellStyle name="강조색2 4" xfId="163" xr:uid="{00000000-0005-0000-0000-00009A000000}"/>
    <cellStyle name="강조색2 5" xfId="164" xr:uid="{00000000-0005-0000-0000-00009B000000}"/>
    <cellStyle name="강조색2 6" xfId="165" xr:uid="{00000000-0005-0000-0000-00009C000000}"/>
    <cellStyle name="강조색2 7" xfId="166" xr:uid="{00000000-0005-0000-0000-00009D000000}"/>
    <cellStyle name="강조색2 8" xfId="167" xr:uid="{00000000-0005-0000-0000-00009E000000}"/>
    <cellStyle name="강조색2 9" xfId="168" xr:uid="{00000000-0005-0000-0000-00009F000000}"/>
    <cellStyle name="강조색3 2" xfId="169" xr:uid="{00000000-0005-0000-0000-0000A0000000}"/>
    <cellStyle name="강조색3 3" xfId="170" xr:uid="{00000000-0005-0000-0000-0000A1000000}"/>
    <cellStyle name="강조색3 4" xfId="171" xr:uid="{00000000-0005-0000-0000-0000A2000000}"/>
    <cellStyle name="강조색3 5" xfId="172" xr:uid="{00000000-0005-0000-0000-0000A3000000}"/>
    <cellStyle name="강조색3 6" xfId="173" xr:uid="{00000000-0005-0000-0000-0000A4000000}"/>
    <cellStyle name="강조색3 7" xfId="174" xr:uid="{00000000-0005-0000-0000-0000A5000000}"/>
    <cellStyle name="강조색3 8" xfId="175" xr:uid="{00000000-0005-0000-0000-0000A6000000}"/>
    <cellStyle name="강조색3 9" xfId="176" xr:uid="{00000000-0005-0000-0000-0000A7000000}"/>
    <cellStyle name="강조색4 2" xfId="177" xr:uid="{00000000-0005-0000-0000-0000A8000000}"/>
    <cellStyle name="강조색4 3" xfId="178" xr:uid="{00000000-0005-0000-0000-0000A9000000}"/>
    <cellStyle name="강조색4 4" xfId="179" xr:uid="{00000000-0005-0000-0000-0000AA000000}"/>
    <cellStyle name="강조색4 5" xfId="180" xr:uid="{00000000-0005-0000-0000-0000AB000000}"/>
    <cellStyle name="강조색4 6" xfId="181" xr:uid="{00000000-0005-0000-0000-0000AC000000}"/>
    <cellStyle name="강조색4 7" xfId="182" xr:uid="{00000000-0005-0000-0000-0000AD000000}"/>
    <cellStyle name="강조색4 8" xfId="183" xr:uid="{00000000-0005-0000-0000-0000AE000000}"/>
    <cellStyle name="강조색4 9" xfId="184" xr:uid="{00000000-0005-0000-0000-0000AF000000}"/>
    <cellStyle name="강조색5 2" xfId="185" xr:uid="{00000000-0005-0000-0000-0000B0000000}"/>
    <cellStyle name="강조색5 3" xfId="186" xr:uid="{00000000-0005-0000-0000-0000B1000000}"/>
    <cellStyle name="강조색5 4" xfId="187" xr:uid="{00000000-0005-0000-0000-0000B2000000}"/>
    <cellStyle name="강조색5 5" xfId="188" xr:uid="{00000000-0005-0000-0000-0000B3000000}"/>
    <cellStyle name="강조색5 6" xfId="189" xr:uid="{00000000-0005-0000-0000-0000B4000000}"/>
    <cellStyle name="강조색5 7" xfId="190" xr:uid="{00000000-0005-0000-0000-0000B5000000}"/>
    <cellStyle name="강조색5 8" xfId="191" xr:uid="{00000000-0005-0000-0000-0000B6000000}"/>
    <cellStyle name="강조색5 9" xfId="192" xr:uid="{00000000-0005-0000-0000-0000B7000000}"/>
    <cellStyle name="강조색6 2" xfId="193" xr:uid="{00000000-0005-0000-0000-0000B8000000}"/>
    <cellStyle name="강조색6 3" xfId="194" xr:uid="{00000000-0005-0000-0000-0000B9000000}"/>
    <cellStyle name="강조색6 4" xfId="195" xr:uid="{00000000-0005-0000-0000-0000BA000000}"/>
    <cellStyle name="강조색6 5" xfId="196" xr:uid="{00000000-0005-0000-0000-0000BB000000}"/>
    <cellStyle name="강조색6 6" xfId="197" xr:uid="{00000000-0005-0000-0000-0000BC000000}"/>
    <cellStyle name="강조색6 7" xfId="198" xr:uid="{00000000-0005-0000-0000-0000BD000000}"/>
    <cellStyle name="강조색6 8" xfId="199" xr:uid="{00000000-0005-0000-0000-0000BE000000}"/>
    <cellStyle name="강조색6 9" xfId="200" xr:uid="{00000000-0005-0000-0000-0000BF000000}"/>
    <cellStyle name="경고문 2" xfId="201" xr:uid="{00000000-0005-0000-0000-0000C0000000}"/>
    <cellStyle name="경고문 3" xfId="202" xr:uid="{00000000-0005-0000-0000-0000C1000000}"/>
    <cellStyle name="경고문 4" xfId="203" xr:uid="{00000000-0005-0000-0000-0000C2000000}"/>
    <cellStyle name="경고문 5" xfId="204" xr:uid="{00000000-0005-0000-0000-0000C3000000}"/>
    <cellStyle name="경고문 6" xfId="205" xr:uid="{00000000-0005-0000-0000-0000C4000000}"/>
    <cellStyle name="경고문 7" xfId="206" xr:uid="{00000000-0005-0000-0000-0000C5000000}"/>
    <cellStyle name="경고문 8" xfId="207" xr:uid="{00000000-0005-0000-0000-0000C6000000}"/>
    <cellStyle name="경고문 9" xfId="208" xr:uid="{00000000-0005-0000-0000-0000C7000000}"/>
    <cellStyle name="계산 2" xfId="209" xr:uid="{00000000-0005-0000-0000-0000C8000000}"/>
    <cellStyle name="계산 3" xfId="210" xr:uid="{00000000-0005-0000-0000-0000C9000000}"/>
    <cellStyle name="계산 4" xfId="211" xr:uid="{00000000-0005-0000-0000-0000CA000000}"/>
    <cellStyle name="계산 5" xfId="212" xr:uid="{00000000-0005-0000-0000-0000CB000000}"/>
    <cellStyle name="계산 6" xfId="213" xr:uid="{00000000-0005-0000-0000-0000CC000000}"/>
    <cellStyle name="계산 7" xfId="214" xr:uid="{00000000-0005-0000-0000-0000CD000000}"/>
    <cellStyle name="계산 8" xfId="215" xr:uid="{00000000-0005-0000-0000-0000CE000000}"/>
    <cellStyle name="계산 9" xfId="216" xr:uid="{00000000-0005-0000-0000-0000CF000000}"/>
    <cellStyle name="나쁨 2" xfId="217" xr:uid="{00000000-0005-0000-0000-0000D0000000}"/>
    <cellStyle name="나쁨 3" xfId="218" xr:uid="{00000000-0005-0000-0000-0000D1000000}"/>
    <cellStyle name="나쁨 4" xfId="219" xr:uid="{00000000-0005-0000-0000-0000D2000000}"/>
    <cellStyle name="나쁨 5" xfId="220" xr:uid="{00000000-0005-0000-0000-0000D3000000}"/>
    <cellStyle name="나쁨 6" xfId="221" xr:uid="{00000000-0005-0000-0000-0000D4000000}"/>
    <cellStyle name="나쁨 7" xfId="222" xr:uid="{00000000-0005-0000-0000-0000D5000000}"/>
    <cellStyle name="나쁨 8" xfId="223" xr:uid="{00000000-0005-0000-0000-0000D6000000}"/>
    <cellStyle name="나쁨 9" xfId="224" xr:uid="{00000000-0005-0000-0000-0000D7000000}"/>
    <cellStyle name="메모 2" xfId="225" xr:uid="{00000000-0005-0000-0000-0000D8000000}"/>
    <cellStyle name="메모 3" xfId="226" xr:uid="{00000000-0005-0000-0000-0000D9000000}"/>
    <cellStyle name="메모 4" xfId="227" xr:uid="{00000000-0005-0000-0000-0000DA000000}"/>
    <cellStyle name="메모 5" xfId="228" xr:uid="{00000000-0005-0000-0000-0000DB000000}"/>
    <cellStyle name="메모 6" xfId="229" xr:uid="{00000000-0005-0000-0000-0000DC000000}"/>
    <cellStyle name="메모 7" xfId="230" xr:uid="{00000000-0005-0000-0000-0000DD000000}"/>
    <cellStyle name="메모 8" xfId="231" xr:uid="{00000000-0005-0000-0000-0000DE000000}"/>
    <cellStyle name="메모 9" xfId="232" xr:uid="{00000000-0005-0000-0000-0000DF000000}"/>
    <cellStyle name="백분율 2" xfId="8" xr:uid="{00000000-0005-0000-0000-0000E0000000}"/>
    <cellStyle name="보통 2" xfId="233" xr:uid="{00000000-0005-0000-0000-0000E1000000}"/>
    <cellStyle name="보통 3" xfId="234" xr:uid="{00000000-0005-0000-0000-0000E2000000}"/>
    <cellStyle name="보통 4" xfId="235" xr:uid="{00000000-0005-0000-0000-0000E3000000}"/>
    <cellStyle name="보통 5" xfId="236" xr:uid="{00000000-0005-0000-0000-0000E4000000}"/>
    <cellStyle name="보통 6" xfId="237" xr:uid="{00000000-0005-0000-0000-0000E5000000}"/>
    <cellStyle name="보통 7" xfId="238" xr:uid="{00000000-0005-0000-0000-0000E6000000}"/>
    <cellStyle name="보통 8" xfId="239" xr:uid="{00000000-0005-0000-0000-0000E7000000}"/>
    <cellStyle name="보통 9" xfId="240" xr:uid="{00000000-0005-0000-0000-0000E8000000}"/>
    <cellStyle name="설명 텍스트 2" xfId="241" xr:uid="{00000000-0005-0000-0000-0000E9000000}"/>
    <cellStyle name="설명 텍스트 3" xfId="242" xr:uid="{00000000-0005-0000-0000-0000EA000000}"/>
    <cellStyle name="설명 텍스트 4" xfId="243" xr:uid="{00000000-0005-0000-0000-0000EB000000}"/>
    <cellStyle name="설명 텍스트 5" xfId="244" xr:uid="{00000000-0005-0000-0000-0000EC000000}"/>
    <cellStyle name="설명 텍스트 6" xfId="245" xr:uid="{00000000-0005-0000-0000-0000ED000000}"/>
    <cellStyle name="설명 텍스트 7" xfId="246" xr:uid="{00000000-0005-0000-0000-0000EE000000}"/>
    <cellStyle name="설명 텍스트 8" xfId="247" xr:uid="{00000000-0005-0000-0000-0000EF000000}"/>
    <cellStyle name="설명 텍스트 9" xfId="248" xr:uid="{00000000-0005-0000-0000-0000F0000000}"/>
    <cellStyle name="셀 확인 2" xfId="249" xr:uid="{00000000-0005-0000-0000-0000F1000000}"/>
    <cellStyle name="셀 확인 3" xfId="250" xr:uid="{00000000-0005-0000-0000-0000F2000000}"/>
    <cellStyle name="셀 확인 4" xfId="251" xr:uid="{00000000-0005-0000-0000-0000F3000000}"/>
    <cellStyle name="셀 확인 5" xfId="252" xr:uid="{00000000-0005-0000-0000-0000F4000000}"/>
    <cellStyle name="셀 확인 6" xfId="253" xr:uid="{00000000-0005-0000-0000-0000F5000000}"/>
    <cellStyle name="셀 확인 7" xfId="254" xr:uid="{00000000-0005-0000-0000-0000F6000000}"/>
    <cellStyle name="셀 확인 8" xfId="255" xr:uid="{00000000-0005-0000-0000-0000F7000000}"/>
    <cellStyle name="셀 확인 9" xfId="256" xr:uid="{00000000-0005-0000-0000-0000F8000000}"/>
    <cellStyle name="쉼표 [0]" xfId="1" builtinId="6"/>
    <cellStyle name="쉼표 [0] 2" xfId="360" xr:uid="{00000000-0005-0000-0000-0000FA000000}"/>
    <cellStyle name="쉼표 [0] 2 2" xfId="7" xr:uid="{00000000-0005-0000-0000-0000FB000000}"/>
    <cellStyle name="쉼표 [0] 2 2 2" xfId="361" xr:uid="{00000000-0005-0000-0000-0000FC000000}"/>
    <cellStyle name="쉼표 [0] 2 3" xfId="4" xr:uid="{00000000-0005-0000-0000-0000FD000000}"/>
    <cellStyle name="쉼표 [0] 2 4" xfId="257" xr:uid="{00000000-0005-0000-0000-0000FE000000}"/>
    <cellStyle name="쉼표 [0] 2 5" xfId="258" xr:uid="{00000000-0005-0000-0000-0000FF000000}"/>
    <cellStyle name="쉼표 [0] 2 6" xfId="259" xr:uid="{00000000-0005-0000-0000-000000010000}"/>
    <cellStyle name="쉼표 [0] 2 7" xfId="260" xr:uid="{00000000-0005-0000-0000-000001010000}"/>
    <cellStyle name="쉼표 [0] 2 8" xfId="261" xr:uid="{00000000-0005-0000-0000-000002010000}"/>
    <cellStyle name="쉼표 [0] 2 9" xfId="262" xr:uid="{00000000-0005-0000-0000-000003010000}"/>
    <cellStyle name="연결된 셀 2" xfId="263" xr:uid="{00000000-0005-0000-0000-000004010000}"/>
    <cellStyle name="연결된 셀 3" xfId="264" xr:uid="{00000000-0005-0000-0000-000005010000}"/>
    <cellStyle name="연결된 셀 4" xfId="265" xr:uid="{00000000-0005-0000-0000-000006010000}"/>
    <cellStyle name="연결된 셀 5" xfId="266" xr:uid="{00000000-0005-0000-0000-000007010000}"/>
    <cellStyle name="연결된 셀 6" xfId="267" xr:uid="{00000000-0005-0000-0000-000008010000}"/>
    <cellStyle name="연결된 셀 7" xfId="268" xr:uid="{00000000-0005-0000-0000-000009010000}"/>
    <cellStyle name="연결된 셀 8" xfId="269" xr:uid="{00000000-0005-0000-0000-00000A010000}"/>
    <cellStyle name="연결된 셀 9" xfId="270" xr:uid="{00000000-0005-0000-0000-00000B010000}"/>
    <cellStyle name="요약 2" xfId="271" xr:uid="{00000000-0005-0000-0000-00000C010000}"/>
    <cellStyle name="요약 3" xfId="272" xr:uid="{00000000-0005-0000-0000-00000D010000}"/>
    <cellStyle name="요약 4" xfId="273" xr:uid="{00000000-0005-0000-0000-00000E010000}"/>
    <cellStyle name="요약 5" xfId="274" xr:uid="{00000000-0005-0000-0000-00000F010000}"/>
    <cellStyle name="요약 6" xfId="275" xr:uid="{00000000-0005-0000-0000-000010010000}"/>
    <cellStyle name="요약 7" xfId="276" xr:uid="{00000000-0005-0000-0000-000011010000}"/>
    <cellStyle name="요약 8" xfId="277" xr:uid="{00000000-0005-0000-0000-000012010000}"/>
    <cellStyle name="요약 9" xfId="278" xr:uid="{00000000-0005-0000-0000-000013010000}"/>
    <cellStyle name="입력 2" xfId="279" xr:uid="{00000000-0005-0000-0000-000014010000}"/>
    <cellStyle name="입력 3" xfId="280" xr:uid="{00000000-0005-0000-0000-000015010000}"/>
    <cellStyle name="입력 4" xfId="281" xr:uid="{00000000-0005-0000-0000-000016010000}"/>
    <cellStyle name="입력 5" xfId="282" xr:uid="{00000000-0005-0000-0000-000017010000}"/>
    <cellStyle name="입력 6" xfId="283" xr:uid="{00000000-0005-0000-0000-000018010000}"/>
    <cellStyle name="입력 7" xfId="284" xr:uid="{00000000-0005-0000-0000-000019010000}"/>
    <cellStyle name="입력 8" xfId="285" xr:uid="{00000000-0005-0000-0000-00001A010000}"/>
    <cellStyle name="입력 9" xfId="286" xr:uid="{00000000-0005-0000-0000-00001B010000}"/>
    <cellStyle name="제목 1 2" xfId="287" xr:uid="{00000000-0005-0000-0000-00001C010000}"/>
    <cellStyle name="제목 1 3" xfId="288" xr:uid="{00000000-0005-0000-0000-00001D010000}"/>
    <cellStyle name="제목 1 4" xfId="289" xr:uid="{00000000-0005-0000-0000-00001E010000}"/>
    <cellStyle name="제목 1 5" xfId="290" xr:uid="{00000000-0005-0000-0000-00001F010000}"/>
    <cellStyle name="제목 1 6" xfId="291" xr:uid="{00000000-0005-0000-0000-000020010000}"/>
    <cellStyle name="제목 1 7" xfId="292" xr:uid="{00000000-0005-0000-0000-000021010000}"/>
    <cellStyle name="제목 1 8" xfId="293" xr:uid="{00000000-0005-0000-0000-000022010000}"/>
    <cellStyle name="제목 1 9" xfId="294" xr:uid="{00000000-0005-0000-0000-000023010000}"/>
    <cellStyle name="제목 10" xfId="295" xr:uid="{00000000-0005-0000-0000-000024010000}"/>
    <cellStyle name="제목 11" xfId="296" xr:uid="{00000000-0005-0000-0000-000025010000}"/>
    <cellStyle name="제목 12" xfId="297" xr:uid="{00000000-0005-0000-0000-000026010000}"/>
    <cellStyle name="제목 2 2" xfId="298" xr:uid="{00000000-0005-0000-0000-000027010000}"/>
    <cellStyle name="제목 2 3" xfId="299" xr:uid="{00000000-0005-0000-0000-000028010000}"/>
    <cellStyle name="제목 2 4" xfId="300" xr:uid="{00000000-0005-0000-0000-000029010000}"/>
    <cellStyle name="제목 2 5" xfId="301" xr:uid="{00000000-0005-0000-0000-00002A010000}"/>
    <cellStyle name="제목 2 6" xfId="302" xr:uid="{00000000-0005-0000-0000-00002B010000}"/>
    <cellStyle name="제목 2 7" xfId="303" xr:uid="{00000000-0005-0000-0000-00002C010000}"/>
    <cellStyle name="제목 2 8" xfId="304" xr:uid="{00000000-0005-0000-0000-00002D010000}"/>
    <cellStyle name="제목 2 9" xfId="305" xr:uid="{00000000-0005-0000-0000-00002E010000}"/>
    <cellStyle name="제목 3 2" xfId="306" xr:uid="{00000000-0005-0000-0000-00002F010000}"/>
    <cellStyle name="제목 3 3" xfId="307" xr:uid="{00000000-0005-0000-0000-000030010000}"/>
    <cellStyle name="제목 3 4" xfId="308" xr:uid="{00000000-0005-0000-0000-000031010000}"/>
    <cellStyle name="제목 3 5" xfId="309" xr:uid="{00000000-0005-0000-0000-000032010000}"/>
    <cellStyle name="제목 3 6" xfId="310" xr:uid="{00000000-0005-0000-0000-000033010000}"/>
    <cellStyle name="제목 3 7" xfId="311" xr:uid="{00000000-0005-0000-0000-000034010000}"/>
    <cellStyle name="제목 3 8" xfId="312" xr:uid="{00000000-0005-0000-0000-000035010000}"/>
    <cellStyle name="제목 3 9" xfId="313" xr:uid="{00000000-0005-0000-0000-000036010000}"/>
    <cellStyle name="제목 4 2" xfId="314" xr:uid="{00000000-0005-0000-0000-000037010000}"/>
    <cellStyle name="제목 4 3" xfId="315" xr:uid="{00000000-0005-0000-0000-000038010000}"/>
    <cellStyle name="제목 4 4" xfId="316" xr:uid="{00000000-0005-0000-0000-000039010000}"/>
    <cellStyle name="제목 4 5" xfId="317" xr:uid="{00000000-0005-0000-0000-00003A010000}"/>
    <cellStyle name="제목 4 6" xfId="318" xr:uid="{00000000-0005-0000-0000-00003B010000}"/>
    <cellStyle name="제목 4 7" xfId="319" xr:uid="{00000000-0005-0000-0000-00003C010000}"/>
    <cellStyle name="제목 4 8" xfId="320" xr:uid="{00000000-0005-0000-0000-00003D010000}"/>
    <cellStyle name="제목 4 9" xfId="321" xr:uid="{00000000-0005-0000-0000-00003E010000}"/>
    <cellStyle name="제목 5" xfId="322" xr:uid="{00000000-0005-0000-0000-00003F010000}"/>
    <cellStyle name="제목 6" xfId="323" xr:uid="{00000000-0005-0000-0000-000040010000}"/>
    <cellStyle name="제목 7" xfId="324" xr:uid="{00000000-0005-0000-0000-000041010000}"/>
    <cellStyle name="제목 8" xfId="325" xr:uid="{00000000-0005-0000-0000-000042010000}"/>
    <cellStyle name="제목 9" xfId="326" xr:uid="{00000000-0005-0000-0000-000043010000}"/>
    <cellStyle name="좋음 2" xfId="327" xr:uid="{00000000-0005-0000-0000-000044010000}"/>
    <cellStyle name="좋음 3" xfId="328" xr:uid="{00000000-0005-0000-0000-000045010000}"/>
    <cellStyle name="좋음 4" xfId="329" xr:uid="{00000000-0005-0000-0000-000046010000}"/>
    <cellStyle name="좋음 5" xfId="330" xr:uid="{00000000-0005-0000-0000-000047010000}"/>
    <cellStyle name="좋음 6" xfId="331" xr:uid="{00000000-0005-0000-0000-000048010000}"/>
    <cellStyle name="좋음 7" xfId="332" xr:uid="{00000000-0005-0000-0000-000049010000}"/>
    <cellStyle name="좋음 8" xfId="333" xr:uid="{00000000-0005-0000-0000-00004A010000}"/>
    <cellStyle name="좋음 9" xfId="334" xr:uid="{00000000-0005-0000-0000-00004B010000}"/>
    <cellStyle name="출력 2" xfId="335" xr:uid="{00000000-0005-0000-0000-00004C010000}"/>
    <cellStyle name="출력 3" xfId="336" xr:uid="{00000000-0005-0000-0000-00004D010000}"/>
    <cellStyle name="출력 4" xfId="337" xr:uid="{00000000-0005-0000-0000-00004E010000}"/>
    <cellStyle name="출력 5" xfId="338" xr:uid="{00000000-0005-0000-0000-00004F010000}"/>
    <cellStyle name="출력 6" xfId="339" xr:uid="{00000000-0005-0000-0000-000050010000}"/>
    <cellStyle name="출력 7" xfId="340" xr:uid="{00000000-0005-0000-0000-000051010000}"/>
    <cellStyle name="출력 8" xfId="341" xr:uid="{00000000-0005-0000-0000-000052010000}"/>
    <cellStyle name="출력 9" xfId="342" xr:uid="{00000000-0005-0000-0000-000053010000}"/>
    <cellStyle name="콤마 [0]_2001중산층세경감" xfId="343" xr:uid="{00000000-0005-0000-0000-000054010000}"/>
    <cellStyle name="콤마_2001중산층세경감" xfId="344" xr:uid="{00000000-0005-0000-0000-000055010000}"/>
    <cellStyle name="표준" xfId="0" builtinId="0"/>
    <cellStyle name="표준 2" xfId="5" xr:uid="{00000000-0005-0000-0000-000057010000}"/>
    <cellStyle name="표준 2 2" xfId="6" xr:uid="{00000000-0005-0000-0000-000058010000}"/>
    <cellStyle name="표준 2 2 2" xfId="345" xr:uid="{00000000-0005-0000-0000-000059010000}"/>
    <cellStyle name="표준 2 2 2 2" xfId="346" xr:uid="{00000000-0005-0000-0000-00005A010000}"/>
    <cellStyle name="표준 2 2 2 3" xfId="347" xr:uid="{00000000-0005-0000-0000-00005B010000}"/>
    <cellStyle name="표준 2 2 3" xfId="348" xr:uid="{00000000-0005-0000-0000-00005C010000}"/>
    <cellStyle name="표준 2 2 4" xfId="349" xr:uid="{00000000-0005-0000-0000-00005D010000}"/>
    <cellStyle name="표준 2 3" xfId="2" xr:uid="{00000000-0005-0000-0000-00005E010000}"/>
    <cellStyle name="표준 2 4" xfId="350" xr:uid="{00000000-0005-0000-0000-00005F010000}"/>
    <cellStyle name="표준 2 5" xfId="351" xr:uid="{00000000-0005-0000-0000-000060010000}"/>
    <cellStyle name="표준 2 5 2" xfId="352" xr:uid="{00000000-0005-0000-0000-000061010000}"/>
    <cellStyle name="표준 2 5 3" xfId="353" xr:uid="{00000000-0005-0000-0000-000062010000}"/>
    <cellStyle name="표준 2 6" xfId="354" xr:uid="{00000000-0005-0000-0000-000063010000}"/>
    <cellStyle name="표준 2 7" xfId="355" xr:uid="{00000000-0005-0000-0000-000064010000}"/>
    <cellStyle name="표준 2 8" xfId="356" xr:uid="{00000000-0005-0000-0000-000065010000}"/>
    <cellStyle name="표준 2 9" xfId="357" xr:uid="{00000000-0005-0000-0000-000066010000}"/>
    <cellStyle name="표준 3" xfId="3" xr:uid="{00000000-0005-0000-0000-000067010000}"/>
    <cellStyle name="표준 3 2" xfId="358" xr:uid="{00000000-0005-0000-0000-000068010000}"/>
    <cellStyle name="표준 3 3" xfId="359" xr:uid="{00000000-0005-0000-0000-000069010000}"/>
  </cellStyles>
  <dxfs count="0"/>
  <tableStyles count="0" defaultTableStyle="TableStyleMedium9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zoomScale="85" zoomScaleNormal="85" workbookViewId="0">
      <selection activeCell="A14" sqref="A14:I14"/>
    </sheetView>
  </sheetViews>
  <sheetFormatPr defaultRowHeight="14.25"/>
  <cols>
    <col min="1" max="1" width="6.875" style="65" customWidth="1"/>
    <col min="2" max="2" width="9" style="65"/>
    <col min="3" max="3" width="11.25" style="65" customWidth="1"/>
    <col min="4" max="7" width="9" style="65"/>
    <col min="8" max="8" width="19.75" style="65" customWidth="1"/>
    <col min="9" max="9" width="47.375" style="65" customWidth="1"/>
    <col min="10" max="16384" width="9" style="65"/>
  </cols>
  <sheetData>
    <row r="1" spans="1:12" ht="43.5" customHeight="1" thickBot="1">
      <c r="A1" s="226" t="s">
        <v>163</v>
      </c>
      <c r="B1" s="227"/>
      <c r="C1" s="227"/>
      <c r="D1" s="227"/>
      <c r="E1" s="227"/>
      <c r="F1" s="227"/>
      <c r="G1" s="227"/>
      <c r="H1" s="227"/>
      <c r="I1" s="228"/>
      <c r="J1" s="63"/>
      <c r="K1" s="63"/>
      <c r="L1" s="64"/>
    </row>
    <row r="2" spans="1:12">
      <c r="A2" s="179"/>
      <c r="B2" s="180"/>
      <c r="C2" s="180"/>
      <c r="D2" s="180"/>
      <c r="E2" s="180"/>
      <c r="F2" s="180"/>
      <c r="G2" s="180"/>
      <c r="H2" s="180"/>
      <c r="I2" s="180"/>
      <c r="J2" s="66"/>
      <c r="K2" s="67"/>
      <c r="L2" s="66"/>
    </row>
    <row r="3" spans="1:12" ht="15" thickBot="1">
      <c r="A3" s="181"/>
      <c r="B3" s="182"/>
      <c r="C3" s="182"/>
      <c r="D3" s="182"/>
      <c r="E3" s="182"/>
      <c r="F3" s="182"/>
      <c r="G3" s="182"/>
      <c r="H3" s="182"/>
      <c r="I3" s="182"/>
      <c r="J3" s="66"/>
      <c r="K3" s="66"/>
      <c r="L3" s="66"/>
    </row>
    <row r="4" spans="1:12" ht="27.75" customHeight="1">
      <c r="A4" s="241" t="s">
        <v>164</v>
      </c>
      <c r="B4" s="242"/>
      <c r="C4" s="242"/>
      <c r="D4" s="242"/>
      <c r="E4" s="242"/>
      <c r="F4" s="242"/>
      <c r="G4" s="242"/>
      <c r="H4" s="242"/>
      <c r="I4" s="243"/>
      <c r="J4" s="66"/>
      <c r="K4" s="66"/>
      <c r="L4" s="66"/>
    </row>
    <row r="5" spans="1:12" ht="79.5" customHeight="1" thickBot="1">
      <c r="A5" s="244"/>
      <c r="B5" s="245"/>
      <c r="C5" s="245"/>
      <c r="D5" s="245"/>
      <c r="E5" s="245"/>
      <c r="F5" s="245"/>
      <c r="G5" s="245"/>
      <c r="H5" s="245"/>
      <c r="I5" s="246"/>
      <c r="J5" s="66"/>
      <c r="K5" s="66"/>
      <c r="L5" s="66"/>
    </row>
    <row r="6" spans="1:12" ht="27.75" customHeight="1">
      <c r="A6" s="68"/>
      <c r="B6" s="69"/>
      <c r="C6" s="69"/>
      <c r="D6" s="69"/>
      <c r="E6" s="69"/>
      <c r="F6" s="69"/>
      <c r="G6" s="69"/>
      <c r="H6" s="69"/>
      <c r="I6" s="70"/>
      <c r="J6" s="66"/>
      <c r="K6" s="66"/>
      <c r="L6" s="66"/>
    </row>
    <row r="7" spans="1:12" ht="22.5">
      <c r="A7" s="71" t="s">
        <v>74</v>
      </c>
      <c r="B7" s="72"/>
      <c r="C7" s="72"/>
      <c r="D7" s="72"/>
      <c r="E7" s="73"/>
      <c r="F7" s="73"/>
      <c r="G7" s="73"/>
      <c r="H7" s="73"/>
      <c r="I7" s="74"/>
      <c r="J7" s="75"/>
      <c r="K7" s="75"/>
      <c r="L7" s="75"/>
    </row>
    <row r="8" spans="1:12" ht="8.25" customHeight="1">
      <c r="A8" s="71"/>
      <c r="B8" s="72"/>
      <c r="C8" s="72"/>
      <c r="D8" s="72"/>
      <c r="E8" s="73"/>
      <c r="F8" s="73"/>
      <c r="G8" s="73"/>
      <c r="H8" s="73"/>
      <c r="I8" s="74"/>
      <c r="J8" s="75"/>
      <c r="K8" s="75"/>
      <c r="L8" s="75"/>
    </row>
    <row r="9" spans="1:12" s="77" customFormat="1" ht="28.5" customHeight="1">
      <c r="A9" s="247" t="s">
        <v>195</v>
      </c>
      <c r="B9" s="248"/>
      <c r="C9" s="248"/>
      <c r="D9" s="248"/>
      <c r="E9" s="248"/>
      <c r="F9" s="248"/>
      <c r="G9" s="248"/>
      <c r="H9" s="248"/>
      <c r="I9" s="249"/>
      <c r="J9" s="76"/>
      <c r="K9" s="76"/>
      <c r="L9" s="76"/>
    </row>
    <row r="10" spans="1:12" s="79" customFormat="1" ht="10.5" customHeight="1">
      <c r="A10" s="229"/>
      <c r="B10" s="230"/>
      <c r="C10" s="230"/>
      <c r="D10" s="230"/>
      <c r="E10" s="230"/>
      <c r="F10" s="230"/>
      <c r="G10" s="230"/>
      <c r="H10" s="230"/>
      <c r="I10" s="231"/>
      <c r="J10" s="78"/>
      <c r="K10" s="78"/>
      <c r="L10" s="78"/>
    </row>
    <row r="11" spans="1:12" s="79" customFormat="1" ht="20.100000000000001" customHeight="1">
      <c r="A11" s="166" t="s">
        <v>138</v>
      </c>
      <c r="B11" s="80"/>
      <c r="C11" s="80"/>
      <c r="D11" s="80"/>
      <c r="E11" s="81"/>
      <c r="F11" s="81"/>
      <c r="G11" s="81"/>
      <c r="H11" s="81"/>
      <c r="I11" s="82"/>
      <c r="J11" s="83"/>
      <c r="K11" s="78"/>
      <c r="L11" s="78"/>
    </row>
    <row r="12" spans="1:12" s="162" customFormat="1" ht="10.5" customHeight="1">
      <c r="A12" s="229"/>
      <c r="B12" s="230"/>
      <c r="C12" s="230"/>
      <c r="D12" s="230"/>
      <c r="E12" s="230"/>
      <c r="F12" s="230"/>
      <c r="G12" s="230"/>
      <c r="H12" s="230"/>
      <c r="I12" s="231"/>
      <c r="J12" s="161"/>
      <c r="K12" s="161"/>
      <c r="L12" s="161"/>
    </row>
    <row r="13" spans="1:12" s="79" customFormat="1" ht="63.75" customHeight="1">
      <c r="A13" s="232" t="s">
        <v>151</v>
      </c>
      <c r="B13" s="233"/>
      <c r="C13" s="233"/>
      <c r="D13" s="233"/>
      <c r="E13" s="233"/>
      <c r="F13" s="233"/>
      <c r="G13" s="233"/>
      <c r="H13" s="233"/>
      <c r="I13" s="234"/>
      <c r="J13" s="83"/>
      <c r="K13" s="78"/>
      <c r="L13" s="78"/>
    </row>
    <row r="14" spans="1:12" s="77" customFormat="1" ht="45" customHeight="1">
      <c r="A14" s="223" t="s">
        <v>152</v>
      </c>
      <c r="B14" s="224"/>
      <c r="C14" s="224"/>
      <c r="D14" s="224"/>
      <c r="E14" s="224"/>
      <c r="F14" s="224"/>
      <c r="G14" s="224"/>
      <c r="H14" s="224"/>
      <c r="I14" s="225"/>
      <c r="J14" s="76"/>
      <c r="K14" s="76"/>
      <c r="L14" s="76"/>
    </row>
    <row r="15" spans="1:12" s="79" customFormat="1" ht="18.75" customHeight="1">
      <c r="A15" s="250" t="s">
        <v>165</v>
      </c>
      <c r="B15" s="251"/>
      <c r="C15" s="251"/>
      <c r="D15" s="251"/>
      <c r="E15" s="251"/>
      <c r="F15" s="251"/>
      <c r="G15" s="251"/>
      <c r="H15" s="251"/>
      <c r="I15" s="252"/>
      <c r="J15" s="78"/>
      <c r="K15" s="78"/>
      <c r="L15" s="78"/>
    </row>
    <row r="16" spans="1:12" ht="29.25" customHeight="1">
      <c r="A16" s="86"/>
      <c r="B16" s="87"/>
      <c r="C16" s="87"/>
      <c r="D16" s="87"/>
      <c r="E16" s="88"/>
      <c r="F16" s="88" t="s">
        <v>75</v>
      </c>
      <c r="G16" s="88"/>
      <c r="H16" s="88"/>
      <c r="I16" s="89"/>
      <c r="J16" s="90"/>
      <c r="K16" s="90"/>
      <c r="L16" s="90"/>
    </row>
    <row r="17" spans="1:12" ht="22.5">
      <c r="A17" s="122" t="s">
        <v>114</v>
      </c>
      <c r="B17" s="123"/>
      <c r="C17" s="123"/>
      <c r="D17" s="123"/>
      <c r="E17" s="124"/>
      <c r="F17" s="124"/>
      <c r="G17" s="124"/>
      <c r="H17" s="124"/>
      <c r="I17" s="125"/>
      <c r="J17" s="90"/>
      <c r="K17" s="90"/>
      <c r="L17" s="90"/>
    </row>
    <row r="18" spans="1:12" ht="11.25" customHeight="1">
      <c r="A18" s="91"/>
      <c r="B18" s="87"/>
      <c r="C18" s="87"/>
      <c r="D18" s="87"/>
      <c r="E18" s="88"/>
      <c r="F18" s="88"/>
      <c r="G18" s="88"/>
      <c r="H18" s="88"/>
      <c r="I18" s="89"/>
      <c r="J18" s="90"/>
      <c r="K18" s="90"/>
      <c r="L18" s="90"/>
    </row>
    <row r="19" spans="1:12" s="79" customFormat="1" ht="20.100000000000001" customHeight="1">
      <c r="A19" s="92" t="s">
        <v>102</v>
      </c>
      <c r="B19" s="84"/>
      <c r="C19" s="84"/>
      <c r="D19" s="84"/>
      <c r="E19" s="84"/>
      <c r="F19" s="84"/>
      <c r="G19" s="84"/>
      <c r="H19" s="84"/>
      <c r="I19" s="85"/>
      <c r="J19" s="78"/>
      <c r="K19" s="78"/>
      <c r="L19" s="78"/>
    </row>
    <row r="20" spans="1:12" s="79" customFormat="1" ht="25.5" customHeight="1">
      <c r="A20" s="93" t="s">
        <v>153</v>
      </c>
      <c r="B20" s="84"/>
      <c r="C20" s="84"/>
      <c r="D20" s="84"/>
      <c r="E20" s="84"/>
      <c r="F20" s="84"/>
      <c r="G20" s="84"/>
      <c r="H20" s="84"/>
      <c r="I20" s="85"/>
      <c r="J20" s="78"/>
      <c r="K20" s="78"/>
      <c r="L20" s="78"/>
    </row>
    <row r="21" spans="1:12" ht="11.25" customHeight="1">
      <c r="A21" s="92"/>
      <c r="B21" s="87"/>
      <c r="C21" s="87"/>
      <c r="D21" s="87"/>
      <c r="E21" s="88"/>
      <c r="F21" s="88"/>
      <c r="G21" s="88"/>
      <c r="H21" s="88"/>
      <c r="I21" s="89"/>
      <c r="J21" s="90"/>
      <c r="K21" s="90"/>
      <c r="L21" s="90"/>
    </row>
    <row r="22" spans="1:12" s="79" customFormat="1" ht="20.100000000000001" customHeight="1">
      <c r="A22" s="93" t="s">
        <v>104</v>
      </c>
      <c r="B22" s="84"/>
      <c r="C22" s="84"/>
      <c r="D22" s="84"/>
      <c r="E22" s="84"/>
      <c r="F22" s="84"/>
      <c r="G22" s="84"/>
      <c r="H22" s="84"/>
      <c r="I22" s="85"/>
      <c r="J22" s="78"/>
      <c r="K22" s="78"/>
      <c r="L22" s="78"/>
    </row>
    <row r="23" spans="1:12" s="79" customFormat="1" ht="20.100000000000001" customHeight="1">
      <c r="A23" s="93" t="s">
        <v>105</v>
      </c>
      <c r="B23" s="84"/>
      <c r="C23" s="84"/>
      <c r="D23" s="84"/>
      <c r="E23" s="84"/>
      <c r="F23" s="84"/>
      <c r="G23" s="84"/>
      <c r="H23" s="84"/>
      <c r="I23" s="85"/>
      <c r="J23" s="78"/>
      <c r="K23" s="78"/>
      <c r="L23" s="78"/>
    </row>
    <row r="24" spans="1:12" s="79" customFormat="1" ht="20.100000000000001" customHeight="1">
      <c r="A24" s="93" t="s">
        <v>106</v>
      </c>
      <c r="B24" s="84"/>
      <c r="C24" s="84"/>
      <c r="D24" s="84"/>
      <c r="E24" s="84"/>
      <c r="F24" s="84"/>
      <c r="G24" s="84"/>
      <c r="H24" s="84"/>
      <c r="I24" s="85"/>
      <c r="J24" s="78"/>
      <c r="K24" s="78"/>
      <c r="L24" s="78"/>
    </row>
    <row r="25" spans="1:12" ht="11.25" customHeight="1">
      <c r="A25" s="92"/>
      <c r="B25" s="87"/>
      <c r="C25" s="87"/>
      <c r="D25" s="87"/>
      <c r="E25" s="88"/>
      <c r="F25" s="88"/>
      <c r="G25" s="88"/>
      <c r="H25" s="88"/>
      <c r="I25" s="89"/>
      <c r="J25" s="90"/>
      <c r="K25" s="90"/>
      <c r="L25" s="90"/>
    </row>
    <row r="26" spans="1:12" s="79" customFormat="1" ht="20.100000000000001" customHeight="1">
      <c r="A26" s="93" t="s">
        <v>107</v>
      </c>
      <c r="B26" s="94"/>
      <c r="C26" s="94"/>
      <c r="D26" s="94"/>
      <c r="E26" s="94"/>
      <c r="F26" s="94"/>
      <c r="G26" s="94"/>
      <c r="H26" s="84"/>
      <c r="I26" s="85"/>
      <c r="J26" s="78"/>
      <c r="K26" s="78"/>
      <c r="L26" s="78"/>
    </row>
    <row r="27" spans="1:12" s="79" customFormat="1" ht="18.75">
      <c r="A27" s="93" t="s">
        <v>108</v>
      </c>
      <c r="B27" s="94"/>
      <c r="C27" s="94"/>
      <c r="D27" s="94"/>
      <c r="E27" s="94"/>
      <c r="F27" s="94"/>
      <c r="G27" s="94"/>
      <c r="H27" s="84"/>
      <c r="I27" s="85"/>
      <c r="J27" s="78"/>
      <c r="K27" s="78"/>
      <c r="L27" s="78"/>
    </row>
    <row r="28" spans="1:12" s="79" customFormat="1" ht="20.100000000000001" customHeight="1">
      <c r="A28" s="93" t="s">
        <v>109</v>
      </c>
      <c r="B28" s="94"/>
      <c r="C28" s="94"/>
      <c r="D28" s="94"/>
      <c r="E28" s="94"/>
      <c r="F28" s="94"/>
      <c r="G28" s="94"/>
      <c r="H28" s="84"/>
      <c r="I28" s="85"/>
      <c r="J28" s="78"/>
      <c r="K28" s="78"/>
      <c r="L28" s="78"/>
    </row>
    <row r="29" spans="1:12" s="79" customFormat="1" ht="20.100000000000001" customHeight="1">
      <c r="A29" s="93" t="s">
        <v>110</v>
      </c>
      <c r="B29" s="94"/>
      <c r="C29" s="95"/>
      <c r="D29" s="94"/>
      <c r="E29" s="94"/>
      <c r="F29" s="94"/>
      <c r="G29" s="94"/>
      <c r="H29" s="84"/>
      <c r="I29" s="85"/>
      <c r="J29" s="78"/>
      <c r="K29" s="78"/>
      <c r="L29" s="78"/>
    </row>
    <row r="30" spans="1:12" s="79" customFormat="1" ht="20.100000000000001" customHeight="1">
      <c r="A30" s="93" t="s">
        <v>111</v>
      </c>
      <c r="B30" s="94"/>
      <c r="C30" s="95"/>
      <c r="D30" s="94"/>
      <c r="E30" s="94"/>
      <c r="F30" s="94"/>
      <c r="G30" s="94"/>
      <c r="H30" s="84"/>
      <c r="I30" s="85"/>
      <c r="J30" s="78"/>
      <c r="K30" s="78"/>
      <c r="L30" s="78"/>
    </row>
    <row r="31" spans="1:12" s="79" customFormat="1" ht="20.100000000000001" customHeight="1">
      <c r="A31" s="93" t="s">
        <v>112</v>
      </c>
      <c r="B31" s="94"/>
      <c r="C31" s="95"/>
      <c r="D31" s="94"/>
      <c r="E31" s="94"/>
      <c r="F31" s="94"/>
      <c r="G31" s="94"/>
      <c r="H31" s="84"/>
      <c r="I31" s="85"/>
      <c r="J31" s="78"/>
      <c r="K31" s="78"/>
      <c r="L31" s="78"/>
    </row>
    <row r="32" spans="1:12" ht="30" customHeight="1" thickBot="1">
      <c r="A32" s="96"/>
      <c r="B32" s="97"/>
      <c r="C32" s="97"/>
      <c r="D32" s="97"/>
      <c r="E32" s="98"/>
      <c r="F32" s="98"/>
      <c r="G32" s="98"/>
      <c r="H32" s="99"/>
      <c r="I32" s="100"/>
      <c r="J32" s="90"/>
      <c r="K32" s="90"/>
      <c r="L32" s="90"/>
    </row>
    <row r="33" spans="1:12" ht="22.5">
      <c r="A33" s="101" t="s">
        <v>76</v>
      </c>
      <c r="B33" s="102"/>
      <c r="C33" s="102"/>
      <c r="D33" s="102"/>
      <c r="E33" s="103"/>
      <c r="F33" s="103"/>
      <c r="G33" s="103"/>
      <c r="H33" s="103"/>
      <c r="I33" s="104"/>
      <c r="J33" s="75"/>
      <c r="K33" s="75"/>
      <c r="L33" s="75"/>
    </row>
    <row r="34" spans="1:12" s="79" customFormat="1" ht="9" customHeight="1" thickBot="1">
      <c r="A34" s="235"/>
      <c r="B34" s="236"/>
      <c r="C34" s="236"/>
      <c r="D34" s="236"/>
      <c r="E34" s="236"/>
      <c r="F34" s="236"/>
      <c r="G34" s="236"/>
      <c r="H34" s="236"/>
      <c r="I34" s="237"/>
      <c r="J34" s="105"/>
      <c r="K34" s="105"/>
      <c r="L34" s="105"/>
    </row>
    <row r="35" spans="1:12" s="79" customFormat="1" ht="24" customHeight="1">
      <c r="A35" s="238" t="s">
        <v>150</v>
      </c>
      <c r="B35" s="239"/>
      <c r="C35" s="239"/>
      <c r="D35" s="239"/>
      <c r="E35" s="239"/>
      <c r="F35" s="239"/>
      <c r="G35" s="239"/>
      <c r="H35" s="239"/>
      <c r="I35" s="240"/>
      <c r="J35" s="105"/>
      <c r="K35" s="105"/>
      <c r="L35" s="105"/>
    </row>
    <row r="36" spans="1:12" s="79" customFormat="1" ht="24" customHeight="1">
      <c r="A36" s="217" t="s">
        <v>146</v>
      </c>
      <c r="B36" s="218"/>
      <c r="C36" s="218"/>
      <c r="D36" s="218"/>
      <c r="E36" s="218"/>
      <c r="F36" s="218"/>
      <c r="G36" s="218"/>
      <c r="H36" s="218"/>
      <c r="I36" s="219"/>
      <c r="J36" s="105"/>
      <c r="K36" s="105"/>
      <c r="L36" s="105"/>
    </row>
    <row r="37" spans="1:12" s="162" customFormat="1" ht="30.75" customHeight="1">
      <c r="A37" s="160" t="s">
        <v>145</v>
      </c>
      <c r="B37" s="158"/>
      <c r="C37" s="158"/>
      <c r="D37" s="158"/>
      <c r="E37" s="158"/>
      <c r="F37" s="158"/>
      <c r="G37" s="158"/>
      <c r="H37" s="158"/>
      <c r="I37" s="159"/>
      <c r="J37" s="163"/>
      <c r="K37" s="163"/>
      <c r="L37" s="163"/>
    </row>
    <row r="38" spans="1:12" s="162" customFormat="1" ht="66" customHeight="1">
      <c r="A38" s="253" t="s">
        <v>167</v>
      </c>
      <c r="B38" s="254"/>
      <c r="C38" s="254"/>
      <c r="D38" s="254"/>
      <c r="E38" s="254"/>
      <c r="F38" s="254"/>
      <c r="G38" s="254"/>
      <c r="H38" s="254"/>
      <c r="I38" s="255"/>
      <c r="J38" s="163"/>
      <c r="K38" s="163"/>
      <c r="L38" s="163"/>
    </row>
    <row r="39" spans="1:12" s="79" customFormat="1" ht="24" customHeight="1" thickBot="1">
      <c r="A39" s="220" t="s">
        <v>77</v>
      </c>
      <c r="B39" s="221"/>
      <c r="C39" s="221"/>
      <c r="D39" s="221"/>
      <c r="E39" s="221"/>
      <c r="F39" s="221"/>
      <c r="G39" s="221"/>
      <c r="H39" s="221"/>
      <c r="I39" s="222"/>
      <c r="J39" s="105"/>
      <c r="K39" s="105"/>
      <c r="L39" s="105"/>
    </row>
    <row r="40" spans="1:12" s="183" customFormat="1" ht="18.95" customHeight="1">
      <c r="A40" s="184"/>
      <c r="B40" s="185"/>
      <c r="C40" s="185"/>
      <c r="D40" s="185"/>
      <c r="E40" s="187"/>
      <c r="F40" s="187"/>
      <c r="G40" s="187"/>
      <c r="H40" s="187"/>
      <c r="I40" s="188"/>
      <c r="J40" s="189"/>
      <c r="K40" s="189"/>
      <c r="L40" s="189"/>
    </row>
    <row r="41" spans="1:12" s="183" customFormat="1" ht="18.95" customHeight="1">
      <c r="A41" s="186"/>
      <c r="B41" s="185"/>
      <c r="C41" s="185"/>
      <c r="D41" s="185"/>
      <c r="E41" s="187"/>
      <c r="F41" s="187"/>
      <c r="G41" s="187"/>
      <c r="H41" s="187"/>
      <c r="I41" s="188"/>
      <c r="J41" s="189"/>
      <c r="K41" s="189"/>
      <c r="L41" s="189"/>
    </row>
    <row r="42" spans="1:12" ht="27.75" customHeight="1">
      <c r="A42" s="92" t="s">
        <v>194</v>
      </c>
      <c r="B42" s="72"/>
      <c r="C42" s="72"/>
      <c r="D42" s="72"/>
      <c r="E42" s="73"/>
      <c r="F42" s="73"/>
      <c r="G42" s="73"/>
      <c r="H42" s="73"/>
      <c r="I42" s="74"/>
      <c r="J42" s="75"/>
      <c r="K42" s="75"/>
      <c r="L42" s="75"/>
    </row>
    <row r="43" spans="1:12" ht="6" customHeight="1">
      <c r="A43" s="91"/>
      <c r="B43" s="72"/>
      <c r="C43" s="72"/>
      <c r="D43" s="72"/>
      <c r="E43" s="73"/>
      <c r="F43" s="73"/>
      <c r="G43" s="73"/>
      <c r="H43" s="73"/>
      <c r="I43" s="74"/>
      <c r="J43" s="75"/>
      <c r="K43" s="75"/>
      <c r="L43" s="75"/>
    </row>
    <row r="44" spans="1:12" s="79" customFormat="1" ht="18.95" customHeight="1">
      <c r="A44" s="106" t="s">
        <v>87</v>
      </c>
      <c r="B44" s="95"/>
      <c r="C44" s="95"/>
      <c r="D44" s="95"/>
      <c r="E44" s="107"/>
      <c r="F44" s="107"/>
      <c r="G44" s="107"/>
      <c r="H44" s="107"/>
      <c r="I44" s="108"/>
      <c r="J44" s="109"/>
      <c r="K44" s="109"/>
      <c r="L44" s="109"/>
    </row>
    <row r="45" spans="1:12" s="114" customFormat="1" ht="18.95" customHeight="1">
      <c r="A45" s="110" t="s">
        <v>88</v>
      </c>
      <c r="B45" s="95"/>
      <c r="C45" s="95"/>
      <c r="D45" s="95"/>
      <c r="E45" s="111"/>
      <c r="F45" s="111"/>
      <c r="G45" s="111"/>
      <c r="H45" s="111"/>
      <c r="I45" s="112"/>
      <c r="J45" s="113"/>
      <c r="K45" s="113"/>
      <c r="L45" s="113"/>
    </row>
    <row r="46" spans="1:12" s="79" customFormat="1" ht="18.95" customHeight="1">
      <c r="A46" s="110" t="s">
        <v>89</v>
      </c>
      <c r="B46" s="95"/>
      <c r="C46" s="95"/>
      <c r="D46" s="95"/>
      <c r="E46" s="107"/>
      <c r="F46" s="107"/>
      <c r="G46" s="107"/>
      <c r="H46" s="107"/>
      <c r="I46" s="108"/>
      <c r="J46" s="109"/>
      <c r="K46" s="109"/>
      <c r="L46" s="109"/>
    </row>
    <row r="47" spans="1:12" s="79" customFormat="1" ht="18.95" customHeight="1">
      <c r="A47" s="93"/>
      <c r="B47" s="95"/>
      <c r="C47" s="95"/>
      <c r="D47" s="95"/>
      <c r="E47" s="107"/>
      <c r="F47" s="107"/>
      <c r="G47" s="107"/>
      <c r="H47" s="107"/>
      <c r="I47" s="108"/>
      <c r="J47" s="109"/>
      <c r="K47" s="109"/>
      <c r="L47" s="109"/>
    </row>
    <row r="48" spans="1:12" s="79" customFormat="1" ht="18.95" customHeight="1">
      <c r="A48" s="92" t="s">
        <v>90</v>
      </c>
      <c r="B48" s="95"/>
      <c r="C48" s="95"/>
      <c r="D48" s="95"/>
      <c r="E48" s="107"/>
      <c r="F48" s="107"/>
      <c r="G48" s="107"/>
      <c r="H48" s="107"/>
      <c r="I48" s="108"/>
      <c r="J48" s="109"/>
      <c r="K48" s="109"/>
      <c r="L48" s="109"/>
    </row>
    <row r="49" spans="1:12" s="79" customFormat="1" ht="9.75" customHeight="1">
      <c r="A49" s="92"/>
      <c r="B49" s="95"/>
      <c r="C49" s="95"/>
      <c r="D49" s="95"/>
      <c r="E49" s="107"/>
      <c r="F49" s="107"/>
      <c r="G49" s="107"/>
      <c r="H49" s="107"/>
      <c r="I49" s="108"/>
      <c r="J49" s="109"/>
      <c r="K49" s="109"/>
      <c r="L49" s="109"/>
    </row>
    <row r="50" spans="1:12" s="79" customFormat="1" ht="22.5" customHeight="1">
      <c r="A50" s="92"/>
      <c r="B50" s="216" t="s">
        <v>69</v>
      </c>
      <c r="C50" s="216"/>
      <c r="D50" s="216" t="s">
        <v>70</v>
      </c>
      <c r="E50" s="216"/>
      <c r="F50" s="216"/>
      <c r="G50" s="216"/>
      <c r="H50" s="216"/>
      <c r="I50" s="108"/>
      <c r="J50" s="109"/>
      <c r="K50" s="109"/>
    </row>
    <row r="51" spans="1:12" s="79" customFormat="1" ht="22.5" customHeight="1">
      <c r="A51" s="92"/>
      <c r="B51" s="215" t="s">
        <v>91</v>
      </c>
      <c r="C51" s="215"/>
      <c r="D51" s="215" t="s">
        <v>92</v>
      </c>
      <c r="E51" s="215"/>
      <c r="F51" s="215"/>
      <c r="G51" s="215"/>
      <c r="H51" s="215"/>
      <c r="I51" s="108"/>
      <c r="J51" s="109"/>
      <c r="K51" s="109"/>
      <c r="L51" s="109"/>
    </row>
    <row r="52" spans="1:12" s="79" customFormat="1" ht="22.5" customHeight="1">
      <c r="A52" s="92"/>
      <c r="B52" s="215" t="s">
        <v>93</v>
      </c>
      <c r="C52" s="215"/>
      <c r="D52" s="215" t="s">
        <v>94</v>
      </c>
      <c r="E52" s="215"/>
      <c r="F52" s="215"/>
      <c r="G52" s="215"/>
      <c r="H52" s="215"/>
      <c r="I52" s="108"/>
      <c r="J52" s="109"/>
      <c r="K52" s="109"/>
      <c r="L52" s="109"/>
    </row>
    <row r="53" spans="1:12" s="79" customFormat="1" ht="22.5" customHeight="1">
      <c r="A53" s="92"/>
      <c r="B53" s="215" t="s">
        <v>95</v>
      </c>
      <c r="C53" s="215"/>
      <c r="D53" s="215" t="s">
        <v>96</v>
      </c>
      <c r="E53" s="215"/>
      <c r="F53" s="215"/>
      <c r="G53" s="215"/>
      <c r="H53" s="215"/>
      <c r="I53" s="108"/>
      <c r="J53" s="109"/>
      <c r="K53" s="109"/>
      <c r="L53" s="109"/>
    </row>
    <row r="54" spans="1:12" s="79" customFormat="1" ht="22.5" customHeight="1">
      <c r="A54" s="92"/>
      <c r="B54" s="215" t="s">
        <v>97</v>
      </c>
      <c r="C54" s="215"/>
      <c r="D54" s="215" t="s">
        <v>98</v>
      </c>
      <c r="E54" s="215"/>
      <c r="F54" s="215"/>
      <c r="G54" s="215"/>
      <c r="H54" s="215"/>
      <c r="I54" s="108"/>
      <c r="J54" s="109"/>
      <c r="K54" s="109"/>
      <c r="L54" s="109"/>
    </row>
    <row r="55" spans="1:12" s="79" customFormat="1" ht="22.5" customHeight="1">
      <c r="A55" s="92"/>
      <c r="B55" s="215" t="s">
        <v>99</v>
      </c>
      <c r="C55" s="215"/>
      <c r="D55" s="215" t="s">
        <v>100</v>
      </c>
      <c r="E55" s="215"/>
      <c r="F55" s="215"/>
      <c r="G55" s="215"/>
      <c r="H55" s="215"/>
      <c r="I55" s="108"/>
      <c r="J55" s="109"/>
      <c r="K55" s="109"/>
      <c r="L55" s="109"/>
    </row>
    <row r="56" spans="1:12" s="79" customFormat="1" ht="18.95" customHeight="1">
      <c r="A56" s="92"/>
      <c r="B56" s="95"/>
      <c r="C56" s="95"/>
      <c r="D56" s="95"/>
      <c r="E56" s="107"/>
      <c r="F56" s="107"/>
      <c r="G56" s="107"/>
      <c r="H56" s="107"/>
      <c r="I56" s="108"/>
      <c r="J56" s="109"/>
      <c r="K56" s="109"/>
      <c r="L56" s="109"/>
    </row>
    <row r="57" spans="1:12" s="79" customFormat="1" ht="18.95" customHeight="1">
      <c r="A57" s="92" t="s">
        <v>103</v>
      </c>
      <c r="B57" s="95"/>
      <c r="C57" s="95"/>
      <c r="D57" s="95"/>
      <c r="E57" s="107"/>
      <c r="F57" s="107"/>
      <c r="G57" s="107"/>
      <c r="H57" s="107"/>
      <c r="I57" s="108"/>
      <c r="J57" s="109"/>
      <c r="K57" s="109"/>
      <c r="L57" s="109"/>
    </row>
    <row r="58" spans="1:12" s="79" customFormat="1" ht="18.95" customHeight="1">
      <c r="A58" s="110" t="s">
        <v>101</v>
      </c>
      <c r="B58" s="95"/>
      <c r="C58" s="95"/>
      <c r="D58" s="95"/>
      <c r="E58" s="107"/>
      <c r="F58" s="107"/>
      <c r="G58" s="107"/>
      <c r="H58" s="107"/>
      <c r="I58" s="108"/>
      <c r="J58" s="109"/>
      <c r="K58" s="109"/>
      <c r="L58" s="109"/>
    </row>
    <row r="59" spans="1:12" s="79" customFormat="1" ht="18.95" customHeight="1">
      <c r="A59" s="93"/>
      <c r="B59" s="95"/>
      <c r="C59" s="95"/>
      <c r="D59" s="95"/>
      <c r="E59" s="107"/>
      <c r="F59" s="107"/>
      <c r="G59" s="107"/>
      <c r="H59" s="107"/>
      <c r="I59" s="108"/>
      <c r="J59" s="109"/>
      <c r="K59" s="109"/>
      <c r="L59" s="109"/>
    </row>
    <row r="60" spans="1:12" s="79" customFormat="1" ht="18.95" customHeight="1">
      <c r="A60" s="106"/>
      <c r="B60" s="95"/>
      <c r="C60" s="95"/>
      <c r="D60" s="95"/>
      <c r="E60" s="107"/>
      <c r="F60" s="107"/>
      <c r="G60" s="107"/>
      <c r="H60" s="107"/>
      <c r="I60" s="108"/>
      <c r="J60" s="109"/>
      <c r="K60" s="109"/>
      <c r="L60" s="109"/>
    </row>
    <row r="61" spans="1:12" s="117" customFormat="1" ht="21.75" customHeight="1">
      <c r="A61" s="106" t="s">
        <v>166</v>
      </c>
      <c r="B61" s="80"/>
      <c r="C61" s="80"/>
      <c r="D61" s="80"/>
      <c r="E61" s="80"/>
      <c r="F61" s="80"/>
      <c r="G61" s="80"/>
      <c r="H61" s="80"/>
      <c r="I61" s="115"/>
      <c r="J61" s="116"/>
      <c r="K61" s="116"/>
      <c r="L61" s="116"/>
    </row>
    <row r="62" spans="1:12" s="117" customFormat="1" ht="23.25" customHeight="1">
      <c r="A62" s="110" t="s">
        <v>78</v>
      </c>
      <c r="B62" s="80"/>
      <c r="C62" s="80"/>
      <c r="D62" s="80"/>
      <c r="E62" s="80"/>
      <c r="F62" s="80"/>
      <c r="G62" s="80"/>
      <c r="H62" s="80"/>
      <c r="I62" s="115"/>
      <c r="J62" s="116"/>
      <c r="K62" s="116"/>
      <c r="L62" s="116"/>
    </row>
    <row r="63" spans="1:12" s="79" customFormat="1" ht="19.5" thickBot="1">
      <c r="A63" s="118"/>
      <c r="B63" s="119"/>
      <c r="C63" s="119"/>
      <c r="D63" s="119"/>
      <c r="E63" s="120"/>
      <c r="F63" s="120"/>
      <c r="G63" s="120"/>
      <c r="H63" s="120"/>
      <c r="I63" s="121"/>
      <c r="J63" s="109"/>
      <c r="K63" s="109"/>
      <c r="L63" s="109"/>
    </row>
  </sheetData>
  <mergeCells count="25">
    <mergeCell ref="A36:I36"/>
    <mergeCell ref="A39:I39"/>
    <mergeCell ref="A14:I14"/>
    <mergeCell ref="A1:I1"/>
    <mergeCell ref="A10:I10"/>
    <mergeCell ref="A13:I13"/>
    <mergeCell ref="A12:I12"/>
    <mergeCell ref="A34:I34"/>
    <mergeCell ref="A35:I35"/>
    <mergeCell ref="A4:I5"/>
    <mergeCell ref="A9:I9"/>
    <mergeCell ref="A15:I15"/>
    <mergeCell ref="A38:I38"/>
    <mergeCell ref="B55:C55"/>
    <mergeCell ref="D55:H55"/>
    <mergeCell ref="B54:C54"/>
    <mergeCell ref="B53:C53"/>
    <mergeCell ref="B52:C52"/>
    <mergeCell ref="B51:C51"/>
    <mergeCell ref="B50:C50"/>
    <mergeCell ref="D50:H50"/>
    <mergeCell ref="D54:H54"/>
    <mergeCell ref="D53:H53"/>
    <mergeCell ref="D52:H52"/>
    <mergeCell ref="D51:H51"/>
  </mergeCells>
  <phoneticPr fontId="3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  <pageSetUpPr fitToPage="1"/>
  </sheetPr>
  <dimension ref="A1:K34"/>
  <sheetViews>
    <sheetView view="pageBreakPreview" zoomScale="80" zoomScaleNormal="80" zoomScaleSheetLayoutView="80" workbookViewId="0">
      <selection activeCell="D33" sqref="D33"/>
    </sheetView>
  </sheetViews>
  <sheetFormatPr defaultRowHeight="13.5"/>
  <cols>
    <col min="1" max="1" width="3.125" style="12" customWidth="1"/>
    <col min="2" max="9" width="15.375" style="12" customWidth="1"/>
    <col min="10" max="10" width="22.875" style="12" customWidth="1"/>
    <col min="11" max="16384" width="9" style="12"/>
  </cols>
  <sheetData>
    <row r="1" spans="1:10" ht="45.75" customHeight="1">
      <c r="B1" s="292" t="s">
        <v>143</v>
      </c>
      <c r="C1" s="292"/>
      <c r="D1" s="292"/>
      <c r="E1" s="292"/>
      <c r="F1" s="292"/>
      <c r="G1" s="292"/>
      <c r="H1" s="292"/>
      <c r="I1" s="292"/>
      <c r="J1" s="292"/>
    </row>
    <row r="2" spans="1:10" ht="10.5" customHeight="1">
      <c r="A2" s="13"/>
      <c r="B2" s="14"/>
      <c r="C2" s="14"/>
      <c r="D2" s="14"/>
      <c r="E2" s="14"/>
      <c r="F2" s="14"/>
      <c r="G2" s="14"/>
      <c r="H2" s="14"/>
      <c r="I2" s="14"/>
      <c r="J2" s="14"/>
    </row>
    <row r="3" spans="1:10" ht="38.25" customHeight="1" thickBot="1">
      <c r="B3" s="15" t="s">
        <v>0</v>
      </c>
      <c r="C3" s="16"/>
      <c r="D3" s="17"/>
      <c r="E3" s="18"/>
      <c r="F3" s="17"/>
      <c r="G3" s="16"/>
      <c r="H3" s="16"/>
      <c r="I3" s="18"/>
      <c r="J3" s="16"/>
    </row>
    <row r="4" spans="1:10" ht="18.75" customHeight="1">
      <c r="B4" s="300" t="s">
        <v>1</v>
      </c>
      <c r="C4" s="295" t="s">
        <v>2</v>
      </c>
      <c r="D4" s="303" t="s">
        <v>3</v>
      </c>
      <c r="E4" s="303"/>
      <c r="F4" s="293" t="s">
        <v>4</v>
      </c>
      <c r="G4" s="293"/>
      <c r="H4" s="293" t="s">
        <v>113</v>
      </c>
      <c r="I4" s="294"/>
      <c r="J4" s="19"/>
    </row>
    <row r="5" spans="1:10" ht="18.75" customHeight="1">
      <c r="B5" s="301"/>
      <c r="C5" s="296"/>
      <c r="D5" s="256" t="s">
        <v>5</v>
      </c>
      <c r="E5" s="256"/>
      <c r="F5" s="257"/>
      <c r="G5" s="257"/>
      <c r="H5" s="257"/>
      <c r="I5" s="258"/>
      <c r="J5" s="20"/>
    </row>
    <row r="6" spans="1:10" ht="18.75" customHeight="1">
      <c r="B6" s="301"/>
      <c r="C6" s="296"/>
      <c r="D6" s="256" t="s">
        <v>6</v>
      </c>
      <c r="E6" s="256"/>
      <c r="F6" s="259"/>
      <c r="G6" s="259"/>
      <c r="H6" s="259"/>
      <c r="I6" s="265"/>
      <c r="J6" s="20"/>
    </row>
    <row r="7" spans="1:10" ht="18.75" customHeight="1">
      <c r="B7" s="301"/>
      <c r="C7" s="296"/>
      <c r="D7" s="256" t="s">
        <v>7</v>
      </c>
      <c r="E7" s="256"/>
      <c r="F7" s="259"/>
      <c r="G7" s="259"/>
      <c r="H7" s="260"/>
      <c r="I7" s="261"/>
      <c r="J7" s="20"/>
    </row>
    <row r="8" spans="1:10" ht="18.75" customHeight="1">
      <c r="B8" s="301"/>
      <c r="C8" s="296"/>
      <c r="D8" s="256" t="s">
        <v>8</v>
      </c>
      <c r="E8" s="256"/>
      <c r="F8" s="262"/>
      <c r="G8" s="262"/>
      <c r="H8" s="263"/>
      <c r="I8" s="264"/>
      <c r="J8" s="20"/>
    </row>
    <row r="9" spans="1:10" ht="18.75" customHeight="1">
      <c r="B9" s="301"/>
      <c r="C9" s="296"/>
      <c r="D9" s="256" t="s">
        <v>9</v>
      </c>
      <c r="E9" s="256"/>
      <c r="F9" s="262"/>
      <c r="G9" s="262"/>
      <c r="H9" s="263"/>
      <c r="I9" s="264"/>
      <c r="J9" s="21"/>
    </row>
    <row r="10" spans="1:10" ht="18.75" customHeight="1">
      <c r="B10" s="301"/>
      <c r="C10" s="296"/>
      <c r="D10" s="256" t="s">
        <v>10</v>
      </c>
      <c r="E10" s="256"/>
      <c r="F10" s="259" t="s">
        <v>185</v>
      </c>
      <c r="G10" s="259"/>
      <c r="H10" s="260"/>
      <c r="I10" s="261"/>
      <c r="J10" s="19"/>
    </row>
    <row r="11" spans="1:10" ht="18.75" customHeight="1" thickBot="1">
      <c r="B11" s="301"/>
      <c r="C11" s="297"/>
      <c r="D11" s="298" t="s">
        <v>86</v>
      </c>
      <c r="E11" s="299"/>
      <c r="F11" s="272"/>
      <c r="G11" s="273"/>
      <c r="H11" s="274"/>
      <c r="I11" s="275"/>
      <c r="J11" s="19"/>
    </row>
    <row r="12" spans="1:10" ht="18.75" customHeight="1">
      <c r="B12" s="301"/>
      <c r="C12" s="295" t="s">
        <v>11</v>
      </c>
      <c r="D12" s="286" t="s">
        <v>12</v>
      </c>
      <c r="E12" s="287"/>
      <c r="F12" s="278"/>
      <c r="G12" s="279"/>
      <c r="H12" s="279"/>
      <c r="I12" s="280"/>
      <c r="J12" s="19"/>
    </row>
    <row r="13" spans="1:10" ht="18.75" customHeight="1">
      <c r="B13" s="301"/>
      <c r="C13" s="296"/>
      <c r="D13" s="281" t="s">
        <v>13</v>
      </c>
      <c r="E13" s="282"/>
      <c r="F13" s="283"/>
      <c r="G13" s="284"/>
      <c r="H13" s="284"/>
      <c r="I13" s="285"/>
      <c r="J13" s="19"/>
    </row>
    <row r="14" spans="1:10" ht="18.75" customHeight="1">
      <c r="B14" s="301"/>
      <c r="C14" s="296"/>
      <c r="D14" s="281" t="s">
        <v>14</v>
      </c>
      <c r="E14" s="282"/>
      <c r="F14" s="283" t="s">
        <v>186</v>
      </c>
      <c r="G14" s="284"/>
      <c r="H14" s="284"/>
      <c r="I14" s="285"/>
      <c r="J14" s="19"/>
    </row>
    <row r="15" spans="1:10" ht="18.75" customHeight="1">
      <c r="B15" s="301"/>
      <c r="C15" s="296"/>
      <c r="D15" s="304" t="s">
        <v>15</v>
      </c>
      <c r="E15" s="305"/>
      <c r="F15" s="266"/>
      <c r="G15" s="267"/>
      <c r="H15" s="267"/>
      <c r="I15" s="268"/>
      <c r="J15" s="19"/>
    </row>
    <row r="16" spans="1:10" ht="18.75" customHeight="1" thickBot="1">
      <c r="B16" s="302"/>
      <c r="C16" s="297"/>
      <c r="D16" s="306"/>
      <c r="E16" s="307"/>
      <c r="F16" s="269"/>
      <c r="G16" s="270"/>
      <c r="H16" s="270"/>
      <c r="I16" s="271"/>
      <c r="J16" s="22"/>
    </row>
    <row r="17" spans="2:11" s="13" customFormat="1" ht="37.5" customHeight="1" thickBot="1">
      <c r="B17" s="15" t="s">
        <v>173</v>
      </c>
      <c r="C17" s="194"/>
      <c r="D17" s="195"/>
      <c r="E17" s="195"/>
      <c r="F17" s="196"/>
      <c r="G17" s="196"/>
      <c r="H17" s="196"/>
      <c r="I17" s="196"/>
      <c r="J17" s="22"/>
    </row>
    <row r="18" spans="2:11" s="13" customFormat="1" ht="24" customHeight="1" thickBot="1">
      <c r="B18" s="197" t="s">
        <v>174</v>
      </c>
      <c r="C18" s="276"/>
      <c r="D18" s="277"/>
      <c r="E18" s="195"/>
      <c r="F18" s="196"/>
      <c r="G18" s="196"/>
      <c r="H18" s="196"/>
      <c r="I18" s="196"/>
      <c r="J18" s="22"/>
    </row>
    <row r="19" spans="2:11" s="13" customFormat="1" ht="18.75" customHeight="1">
      <c r="B19" s="193"/>
      <c r="C19" s="194"/>
      <c r="D19" s="195"/>
      <c r="E19" s="195"/>
      <c r="F19" s="196"/>
      <c r="G19" s="196"/>
      <c r="H19" s="196"/>
      <c r="I19" s="196"/>
      <c r="J19" s="22"/>
    </row>
    <row r="20" spans="2:11" ht="37.5" customHeight="1" thickBot="1">
      <c r="B20" s="15" t="s">
        <v>183</v>
      </c>
      <c r="C20" s="16"/>
      <c r="D20" s="16"/>
      <c r="E20" s="16"/>
      <c r="F20" s="16"/>
      <c r="G20" s="23"/>
      <c r="H20" s="24" t="s">
        <v>16</v>
      </c>
      <c r="I20" s="16"/>
      <c r="J20" s="25"/>
      <c r="K20" s="16"/>
    </row>
    <row r="21" spans="2:11" ht="34.5" customHeight="1">
      <c r="B21" s="26" t="s">
        <v>3</v>
      </c>
      <c r="C21" s="27" t="s">
        <v>17</v>
      </c>
      <c r="D21" s="28" t="s">
        <v>18</v>
      </c>
      <c r="E21" s="192" t="s">
        <v>168</v>
      </c>
      <c r="F21" s="29" t="s">
        <v>144</v>
      </c>
      <c r="G21" s="29" t="s">
        <v>169</v>
      </c>
      <c r="H21" s="178" t="s">
        <v>170</v>
      </c>
      <c r="I21" s="173"/>
      <c r="J21" s="175"/>
      <c r="K21" s="16"/>
    </row>
    <row r="22" spans="2:11" ht="21.75" customHeight="1">
      <c r="B22" s="30" t="s">
        <v>19</v>
      </c>
      <c r="C22" s="56"/>
      <c r="D22" s="56"/>
      <c r="E22" s="56"/>
      <c r="F22" s="56"/>
      <c r="G22" s="57"/>
      <c r="H22" s="174"/>
      <c r="I22" s="191"/>
      <c r="J22" s="177"/>
      <c r="K22" s="16"/>
    </row>
    <row r="23" spans="2:11" ht="21.75" customHeight="1" thickBot="1">
      <c r="B23" s="31" t="s">
        <v>148</v>
      </c>
      <c r="C23" s="58"/>
      <c r="D23" s="58"/>
      <c r="E23" s="58"/>
      <c r="F23" s="58"/>
      <c r="G23" s="59"/>
      <c r="H23" s="190"/>
      <c r="I23" s="191"/>
      <c r="J23" s="177"/>
      <c r="K23" s="16"/>
    </row>
    <row r="24" spans="2:11" ht="18.75" customHeight="1" thickBot="1">
      <c r="B24" s="32"/>
      <c r="C24" s="33"/>
      <c r="D24" s="34"/>
      <c r="E24" s="34"/>
      <c r="F24" s="34"/>
      <c r="G24" s="35"/>
      <c r="H24" s="35"/>
      <c r="I24" s="36"/>
      <c r="J24" s="37"/>
      <c r="K24" s="38"/>
    </row>
    <row r="25" spans="2:11" ht="34.5" customHeight="1">
      <c r="B25" s="26" t="s">
        <v>3</v>
      </c>
      <c r="C25" s="29" t="s">
        <v>20</v>
      </c>
      <c r="D25" s="39" t="s">
        <v>21</v>
      </c>
      <c r="E25" s="40" t="s">
        <v>22</v>
      </c>
      <c r="F25" s="288" t="s">
        <v>147</v>
      </c>
      <c r="G25" s="289"/>
      <c r="H25" s="289"/>
      <c r="I25" s="289"/>
      <c r="J25" s="289"/>
    </row>
    <row r="26" spans="2:11" ht="21.75" customHeight="1">
      <c r="B26" s="30" t="s">
        <v>19</v>
      </c>
      <c r="C26" s="60"/>
      <c r="D26" s="60"/>
      <c r="E26" s="176"/>
      <c r="F26" s="290"/>
      <c r="G26" s="291"/>
      <c r="H26" s="291"/>
      <c r="I26" s="291"/>
      <c r="J26" s="291"/>
    </row>
    <row r="27" spans="2:11" ht="21.75" customHeight="1" thickBot="1">
      <c r="B27" s="31" t="s">
        <v>148</v>
      </c>
      <c r="C27" s="61"/>
      <c r="D27" s="61"/>
      <c r="E27" s="62"/>
      <c r="F27" s="290"/>
      <c r="G27" s="291"/>
      <c r="H27" s="291"/>
      <c r="I27" s="291"/>
      <c r="J27" s="291"/>
    </row>
    <row r="28" spans="2:11" ht="18.75" customHeight="1">
      <c r="B28" s="41" t="s">
        <v>149</v>
      </c>
      <c r="C28" s="42"/>
      <c r="D28" s="42"/>
      <c r="E28" s="43"/>
      <c r="F28" s="44"/>
      <c r="G28" s="38"/>
    </row>
    <row r="29" spans="2:11" ht="36.75" customHeight="1">
      <c r="B29" s="45" t="s">
        <v>184</v>
      </c>
      <c r="C29" s="46"/>
      <c r="D29" s="47" t="s">
        <v>23</v>
      </c>
      <c r="E29" s="46"/>
      <c r="F29" s="46"/>
      <c r="G29" s="48"/>
      <c r="H29" s="48"/>
      <c r="I29" s="48"/>
      <c r="J29" s="49"/>
      <c r="K29" s="16"/>
    </row>
    <row r="30" spans="2:11" ht="22.5" customHeight="1" thickBot="1">
      <c r="B30" s="50" t="s">
        <v>24</v>
      </c>
      <c r="C30" s="51"/>
      <c r="D30" s="51"/>
      <c r="E30" s="51"/>
      <c r="F30" s="51"/>
      <c r="G30" s="51"/>
      <c r="H30" s="51"/>
      <c r="I30" s="51"/>
      <c r="J30" s="51"/>
      <c r="K30" s="16"/>
    </row>
    <row r="31" spans="2:11" ht="34.5" customHeight="1">
      <c r="B31" s="26" t="s">
        <v>25</v>
      </c>
      <c r="C31" s="206" t="s">
        <v>26</v>
      </c>
      <c r="D31" s="206" t="s">
        <v>5</v>
      </c>
      <c r="E31" s="206" t="s">
        <v>27</v>
      </c>
      <c r="F31" s="206" t="s">
        <v>28</v>
      </c>
      <c r="G31" s="207" t="s">
        <v>29</v>
      </c>
      <c r="H31" s="52"/>
      <c r="I31" s="52"/>
    </row>
    <row r="32" spans="2:11" ht="21.75" customHeight="1">
      <c r="B32" s="30" t="s">
        <v>162</v>
      </c>
      <c r="C32" s="204"/>
      <c r="D32" s="204"/>
      <c r="E32" s="204"/>
      <c r="F32" s="205"/>
      <c r="G32" s="208"/>
      <c r="H32" s="52"/>
      <c r="I32" s="52"/>
    </row>
    <row r="33" spans="2:9" ht="21.75" customHeight="1" thickBot="1">
      <c r="B33" s="53" t="s">
        <v>30</v>
      </c>
      <c r="C33" s="209"/>
      <c r="D33" s="209"/>
      <c r="E33" s="209"/>
      <c r="F33" s="210"/>
      <c r="G33" s="211"/>
      <c r="H33" s="52"/>
      <c r="I33" s="52"/>
    </row>
    <row r="34" spans="2:9" ht="18.75" customHeight="1">
      <c r="B34" s="54"/>
      <c r="C34" s="54"/>
      <c r="D34" s="54"/>
      <c r="E34" s="54"/>
      <c r="F34" s="54"/>
      <c r="G34" s="55"/>
      <c r="H34" s="55"/>
      <c r="I34" s="38"/>
    </row>
  </sheetData>
  <sheetProtection selectLockedCells="1"/>
  <protectedRanges>
    <protectedRange sqref="F1:I2" name="인적사항_1"/>
  </protectedRanges>
  <mergeCells count="39">
    <mergeCell ref="F25:J25"/>
    <mergeCell ref="F26:J27"/>
    <mergeCell ref="B1:J1"/>
    <mergeCell ref="H4:I4"/>
    <mergeCell ref="F5:G5"/>
    <mergeCell ref="F7:G7"/>
    <mergeCell ref="H7:I7"/>
    <mergeCell ref="C4:C11"/>
    <mergeCell ref="D11:E11"/>
    <mergeCell ref="B4:B16"/>
    <mergeCell ref="D4:E4"/>
    <mergeCell ref="F4:G4"/>
    <mergeCell ref="D9:E9"/>
    <mergeCell ref="F9:G9"/>
    <mergeCell ref="C12:C16"/>
    <mergeCell ref="D15:E16"/>
    <mergeCell ref="F15:I16"/>
    <mergeCell ref="F11:G11"/>
    <mergeCell ref="H11:I11"/>
    <mergeCell ref="C18:D18"/>
    <mergeCell ref="F12:I12"/>
    <mergeCell ref="D13:E13"/>
    <mergeCell ref="F13:I13"/>
    <mergeCell ref="D14:E14"/>
    <mergeCell ref="F14:I14"/>
    <mergeCell ref="D12:E12"/>
    <mergeCell ref="D5:E5"/>
    <mergeCell ref="H5:I5"/>
    <mergeCell ref="D10:E10"/>
    <mergeCell ref="F10:G10"/>
    <mergeCell ref="H10:I10"/>
    <mergeCell ref="D8:E8"/>
    <mergeCell ref="F8:G8"/>
    <mergeCell ref="H8:I8"/>
    <mergeCell ref="F6:G6"/>
    <mergeCell ref="H6:I6"/>
    <mergeCell ref="D7:E7"/>
    <mergeCell ref="D6:E6"/>
    <mergeCell ref="H9:I9"/>
  </mergeCells>
  <phoneticPr fontId="3" type="noConversion"/>
  <dataValidations count="3">
    <dataValidation type="date" allowBlank="1" showInputMessage="1" showErrorMessage="1" errorTitle="2020년 귀속 자료만 입력 가능" error="2020-01-01부터 2020-12-31까지만  입력 가능합니다." sqref="E22" xr:uid="{00000000-0002-0000-0100-000000000000}">
      <formula1>43831</formula1>
      <formula2>44196</formula2>
    </dataValidation>
    <dataValidation type="list" allowBlank="1" showInputMessage="1" showErrorMessage="1" sqref="F10:G10" xr:uid="{00000000-0002-0000-0100-000001000000}">
      <formula1>"사업장,공적연금사업자"</formula1>
    </dataValidation>
    <dataValidation type="list" allowBlank="1" showInputMessage="1" showErrorMessage="1" sqref="F14:I14" xr:uid="{00000000-0002-0000-0100-000002000000}">
      <formula1>"여,부"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ignoredErrors>
    <ignoredError sqref="B32:B33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퇴직사유!$B$2:$B$7</xm:f>
          </x14:formula1>
          <xm:sqref>C18:D18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5"/>
  <sheetViews>
    <sheetView showGridLines="0" tabSelected="1" zoomScaleNormal="100" workbookViewId="0">
      <selection activeCell="H8" sqref="H8:O8"/>
    </sheetView>
  </sheetViews>
  <sheetFormatPr defaultRowHeight="18.75" customHeight="1"/>
  <cols>
    <col min="1" max="1" width="0.875" style="1" customWidth="1"/>
    <col min="2" max="3" width="3.625" style="1" customWidth="1"/>
    <col min="4" max="4" width="6.75" style="1" customWidth="1"/>
    <col min="5" max="5" width="7.125" style="1" customWidth="1"/>
    <col min="6" max="6" width="6.25" style="1" customWidth="1"/>
    <col min="7" max="7" width="3.125" style="1" customWidth="1"/>
    <col min="8" max="8" width="3.25" style="1" customWidth="1"/>
    <col min="9" max="9" width="3.875" style="1" customWidth="1"/>
    <col min="10" max="15" width="3.5" style="5" customWidth="1"/>
    <col min="16" max="17" width="3.75" style="5" customWidth="1"/>
    <col min="18" max="19" width="2.625" style="5" customWidth="1"/>
    <col min="20" max="27" width="3.125" style="5" customWidth="1"/>
    <col min="28" max="28" width="3.25" style="3" customWidth="1"/>
    <col min="29" max="29" width="7.875" style="5" customWidth="1"/>
    <col min="30" max="30" width="3.75" style="5" customWidth="1"/>
    <col min="31" max="32" width="7.125" style="5" customWidth="1"/>
    <col min="33" max="16384" width="9" style="4"/>
  </cols>
  <sheetData>
    <row r="1" spans="1:32" s="9" customFormat="1" ht="18.75" customHeight="1">
      <c r="A1" s="141"/>
      <c r="B1" s="142"/>
      <c r="C1" s="143"/>
      <c r="D1" s="143"/>
      <c r="E1" s="143"/>
      <c r="F1" s="143"/>
      <c r="G1" s="143"/>
      <c r="H1" s="143"/>
      <c r="I1" s="143"/>
      <c r="J1" s="144"/>
      <c r="K1" s="144"/>
      <c r="L1" s="144"/>
      <c r="M1" s="144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6"/>
      <c r="AC1" s="144"/>
      <c r="AD1" s="144"/>
      <c r="AE1" s="144"/>
      <c r="AF1" s="144"/>
    </row>
    <row r="2" spans="1:32" s="9" customFormat="1" ht="18.75" customHeight="1" thickBot="1">
      <c r="A2" s="141"/>
      <c r="B2" s="164" t="s">
        <v>206</v>
      </c>
      <c r="C2" s="143"/>
      <c r="D2" s="143"/>
      <c r="E2" s="143"/>
      <c r="F2" s="143"/>
      <c r="G2" s="143"/>
      <c r="H2" s="143"/>
      <c r="I2" s="143"/>
      <c r="J2" s="144"/>
      <c r="K2" s="144"/>
      <c r="L2" s="144"/>
      <c r="M2" s="144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7"/>
      <c r="AA2" s="145"/>
      <c r="AB2" s="146"/>
      <c r="AC2" s="144"/>
      <c r="AD2" s="144"/>
      <c r="AE2" s="148"/>
      <c r="AF2" s="144"/>
    </row>
    <row r="3" spans="1:32" ht="18.75" customHeight="1">
      <c r="B3" s="126"/>
      <c r="C3" s="127"/>
      <c r="D3" s="128"/>
      <c r="E3" s="128"/>
      <c r="F3" s="129"/>
      <c r="G3" s="129"/>
      <c r="H3" s="130"/>
      <c r="I3" s="130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  <c r="U3" s="132"/>
      <c r="V3" s="132"/>
      <c r="W3" s="132"/>
      <c r="X3" s="132"/>
      <c r="Y3" s="132"/>
      <c r="Z3" s="132"/>
      <c r="AA3" s="132"/>
      <c r="AB3" s="499" t="s">
        <v>115</v>
      </c>
      <c r="AC3" s="500"/>
      <c r="AD3" s="501"/>
      <c r="AE3" s="133" t="s">
        <v>191</v>
      </c>
      <c r="AF3" s="134"/>
    </row>
    <row r="4" spans="1:32" ht="18" customHeight="1">
      <c r="B4" s="135"/>
      <c r="C4" s="308" t="s">
        <v>118</v>
      </c>
      <c r="D4" s="308"/>
      <c r="E4" s="308"/>
      <c r="F4" s="308"/>
      <c r="G4" s="135"/>
      <c r="H4" s="521" t="s">
        <v>134</v>
      </c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2"/>
      <c r="AB4" s="502" t="s">
        <v>116</v>
      </c>
      <c r="AC4" s="503"/>
      <c r="AD4" s="504"/>
      <c r="AE4" s="136" t="s">
        <v>192</v>
      </c>
      <c r="AF4" s="137"/>
    </row>
    <row r="5" spans="1:32" ht="18" customHeight="1">
      <c r="B5" s="135"/>
      <c r="C5" s="308"/>
      <c r="D5" s="308"/>
      <c r="E5" s="308"/>
      <c r="F5" s="308"/>
      <c r="G5" s="135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522"/>
      <c r="AB5" s="309" t="s">
        <v>187</v>
      </c>
      <c r="AC5" s="310"/>
      <c r="AD5" s="311"/>
      <c r="AE5" s="312" t="s">
        <v>188</v>
      </c>
      <c r="AF5" s="313"/>
    </row>
    <row r="6" spans="1:32" ht="18.75" customHeight="1">
      <c r="B6" s="135"/>
      <c r="C6" s="135"/>
      <c r="D6" s="135"/>
      <c r="E6" s="135"/>
      <c r="F6" s="135"/>
      <c r="G6" s="135"/>
      <c r="H6" s="343" t="s">
        <v>135</v>
      </c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502" t="s">
        <v>73</v>
      </c>
      <c r="AC6" s="503"/>
      <c r="AD6" s="165"/>
      <c r="AE6" s="138" t="s">
        <v>34</v>
      </c>
      <c r="AF6" s="138"/>
    </row>
    <row r="7" spans="1:32" ht="18.75" customHeight="1" thickBot="1">
      <c r="B7" s="139"/>
      <c r="C7" s="139"/>
      <c r="D7" s="139"/>
      <c r="E7" s="139"/>
      <c r="F7" s="139"/>
      <c r="G7" s="139"/>
      <c r="H7" s="139"/>
      <c r="I7" s="139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505" t="s">
        <v>117</v>
      </c>
      <c r="AC7" s="506"/>
      <c r="AD7" s="507"/>
      <c r="AE7" s="212" t="str">
        <f>IF('기본사항 등 입력'!F10="","",'기본사항 등 입력'!F10)</f>
        <v>사업장</v>
      </c>
      <c r="AF7" s="213"/>
    </row>
    <row r="8" spans="1:32" ht="18.75" customHeight="1">
      <c r="B8" s="316" t="s">
        <v>35</v>
      </c>
      <c r="C8" s="317"/>
      <c r="D8" s="388" t="s">
        <v>36</v>
      </c>
      <c r="E8" s="389"/>
      <c r="F8" s="389"/>
      <c r="G8" s="390"/>
      <c r="H8" s="391" t="str">
        <f>IF('기본사항 등 입력'!F5="","",'기본사항 등 입력'!F5)</f>
        <v/>
      </c>
      <c r="I8" s="392"/>
      <c r="J8" s="392"/>
      <c r="K8" s="392"/>
      <c r="L8" s="392"/>
      <c r="M8" s="392"/>
      <c r="N8" s="392"/>
      <c r="O8" s="393"/>
      <c r="P8" s="388" t="s">
        <v>37</v>
      </c>
      <c r="Q8" s="389"/>
      <c r="R8" s="389"/>
      <c r="S8" s="389"/>
      <c r="T8" s="390"/>
      <c r="U8" s="394" t="str">
        <f>IF('기본사항 등 입력'!F6="","",'기본사항 등 입력'!F6)</f>
        <v/>
      </c>
      <c r="V8" s="395"/>
      <c r="W8" s="395"/>
      <c r="X8" s="395"/>
      <c r="Y8" s="395"/>
      <c r="Z8" s="395"/>
      <c r="AA8" s="396"/>
      <c r="AB8" s="6" t="s">
        <v>38</v>
      </c>
      <c r="AC8" s="7"/>
      <c r="AD8" s="8"/>
      <c r="AE8" s="384" t="str">
        <f>IF('기본사항 등 입력'!F7="","",'기본사항 등 입력'!F7)</f>
        <v/>
      </c>
      <c r="AF8" s="385"/>
    </row>
    <row r="9" spans="1:32" ht="18.75" customHeight="1">
      <c r="B9" s="386"/>
      <c r="C9" s="387"/>
      <c r="D9" s="328" t="s">
        <v>39</v>
      </c>
      <c r="E9" s="329"/>
      <c r="F9" s="329"/>
      <c r="G9" s="330"/>
      <c r="H9" s="344" t="str">
        <f>IF('기본사항 등 입력'!F8="","",'기본사항 등 입력'!F8)</f>
        <v/>
      </c>
      <c r="I9" s="345"/>
      <c r="J9" s="345"/>
      <c r="K9" s="345"/>
      <c r="L9" s="345"/>
      <c r="M9" s="345"/>
      <c r="N9" s="345"/>
      <c r="O9" s="346"/>
      <c r="P9" s="328" t="s">
        <v>40</v>
      </c>
      <c r="Q9" s="329"/>
      <c r="R9" s="329"/>
      <c r="S9" s="329"/>
      <c r="T9" s="330"/>
      <c r="U9" s="367" t="str">
        <f>IF('기본사항 등 입력'!F9="","",'기본사항 등 입력'!F9)</f>
        <v/>
      </c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</row>
    <row r="10" spans="1:32" ht="18.75" customHeight="1">
      <c r="B10" s="337" t="s">
        <v>41</v>
      </c>
      <c r="C10" s="338"/>
      <c r="D10" s="328" t="s">
        <v>42</v>
      </c>
      <c r="E10" s="329"/>
      <c r="F10" s="329"/>
      <c r="G10" s="330"/>
      <c r="H10" s="398" t="str">
        <f>IF('기본사항 등 입력'!F12="","",'기본사항 등 입력'!F12)</f>
        <v/>
      </c>
      <c r="I10" s="399"/>
      <c r="J10" s="399"/>
      <c r="K10" s="399"/>
      <c r="L10" s="399"/>
      <c r="M10" s="399"/>
      <c r="N10" s="399"/>
      <c r="O10" s="400"/>
      <c r="P10" s="328" t="s">
        <v>43</v>
      </c>
      <c r="Q10" s="329"/>
      <c r="R10" s="329"/>
      <c r="S10" s="329"/>
      <c r="T10" s="330"/>
      <c r="U10" s="517" t="str">
        <f>IF('기본사항 등 입력'!F13="","",'기본사항 등 입력'!F13)</f>
        <v/>
      </c>
      <c r="V10" s="518"/>
      <c r="W10" s="518"/>
      <c r="X10" s="518"/>
      <c r="Y10" s="518"/>
      <c r="Z10" s="518"/>
      <c r="AA10" s="518"/>
      <c r="AB10" s="518"/>
      <c r="AC10" s="518"/>
      <c r="AD10" s="518"/>
      <c r="AE10" s="518"/>
      <c r="AF10" s="518"/>
    </row>
    <row r="11" spans="1:32" ht="18.75" customHeight="1" thickBot="1">
      <c r="B11" s="339"/>
      <c r="C11" s="340"/>
      <c r="D11" s="369" t="s">
        <v>44</v>
      </c>
      <c r="E11" s="370"/>
      <c r="F11" s="370"/>
      <c r="G11" s="371"/>
      <c r="H11" s="401" t="str">
        <f>IF('기본사항 등 입력'!F15="","",'기본사항 등 입력'!F15)</f>
        <v/>
      </c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3"/>
      <c r="AB11" s="369" t="s">
        <v>71</v>
      </c>
      <c r="AC11" s="370"/>
      <c r="AD11" s="371"/>
      <c r="AE11" s="404" t="str">
        <f>IF('기본사항 등 입력'!F14="","",'기본사항 등 입력'!F14)</f>
        <v>여</v>
      </c>
      <c r="AF11" s="405"/>
    </row>
    <row r="12" spans="1:32" ht="18.75" customHeight="1">
      <c r="B12" s="339"/>
      <c r="C12" s="340"/>
      <c r="D12" s="406" t="s">
        <v>45</v>
      </c>
      <c r="E12" s="406"/>
      <c r="F12" s="406"/>
      <c r="G12" s="406"/>
      <c r="H12" s="406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  <c r="AB12" s="410" t="s">
        <v>136</v>
      </c>
      <c r="AC12" s="410"/>
      <c r="AD12" s="410"/>
      <c r="AE12" s="410"/>
      <c r="AF12" s="412"/>
    </row>
    <row r="13" spans="1:32" ht="18.75" customHeight="1" thickBot="1">
      <c r="B13" s="341"/>
      <c r="C13" s="342"/>
      <c r="D13" s="407"/>
      <c r="E13" s="407"/>
      <c r="F13" s="407"/>
      <c r="G13" s="407"/>
      <c r="H13" s="407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409"/>
      <c r="AB13" s="411"/>
      <c r="AC13" s="411"/>
      <c r="AD13" s="411"/>
      <c r="AE13" s="411"/>
      <c r="AF13" s="413"/>
    </row>
    <row r="14" spans="1:32" ht="18.75" customHeight="1">
      <c r="B14" s="415" t="s">
        <v>46</v>
      </c>
      <c r="C14" s="415"/>
      <c r="D14" s="415"/>
      <c r="E14" s="416"/>
      <c r="F14" s="353" t="str">
        <f>IF('기본사항 등 입력'!C18="","",IF('기본사항 등 입력'!C18="중간정산",YEAR(P24) &amp; "-01-01",YEAR(M24) &amp; "-01-01"))</f>
        <v/>
      </c>
      <c r="G14" s="354"/>
      <c r="H14" s="354"/>
      <c r="I14" s="354"/>
      <c r="J14" s="355" t="s">
        <v>47</v>
      </c>
      <c r="K14" s="356"/>
      <c r="L14" s="357" t="s">
        <v>48</v>
      </c>
      <c r="M14" s="358"/>
      <c r="N14" s="358"/>
      <c r="O14" s="358"/>
      <c r="P14" s="358"/>
      <c r="Q14" s="358"/>
      <c r="R14" s="358"/>
      <c r="S14" s="358"/>
      <c r="T14" s="358"/>
      <c r="U14" s="359"/>
      <c r="V14" s="363" t="str">
        <f>IF('기본사항 등 입력'!C18="정년퇴직","[●]","[   ]") &amp; "정년퇴직 " &amp; IF('기본사항 등 입력'!C18="정리해고","[●]","[   ]") &amp; "정리해고 " &amp; IF('기본사항 등 입력'!C18="자발적 퇴직","[●]","[   ]") &amp; "자발적 퇴직"</f>
        <v>[   ]정년퇴직 [   ]정리해고 [   ]자발적 퇴직</v>
      </c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</row>
    <row r="15" spans="1:32" ht="18.75" customHeight="1" thickBot="1">
      <c r="B15" s="341"/>
      <c r="C15" s="341"/>
      <c r="D15" s="341"/>
      <c r="E15" s="342"/>
      <c r="F15" s="364" t="str">
        <f>IF('기본사항 등 입력'!C18="","",IF('기본사항 등 입력'!C18="중간정산",P24,M24))</f>
        <v/>
      </c>
      <c r="G15" s="364"/>
      <c r="H15" s="364"/>
      <c r="I15" s="364"/>
      <c r="J15" s="365" t="s">
        <v>49</v>
      </c>
      <c r="K15" s="366"/>
      <c r="L15" s="360"/>
      <c r="M15" s="361"/>
      <c r="N15" s="361"/>
      <c r="O15" s="361"/>
      <c r="P15" s="361"/>
      <c r="Q15" s="361"/>
      <c r="R15" s="361"/>
      <c r="S15" s="361"/>
      <c r="T15" s="361"/>
      <c r="U15" s="362"/>
      <c r="V15" s="365" t="str">
        <f>IF('기본사항 등 입력'!C18="임원퇴직","[●]","[   ]") &amp; "임원퇴직 " &amp; IF('기본사항 등 입력'!C18="중간정산","[●]","[   ]") &amp; "중간정산 " &amp; IF('기본사항 등 입력'!C18="기타","[●]","[   ]") &amp; "기 타"</f>
        <v>[   ]임원퇴직 [   ]중간정산 [   ]기 타</v>
      </c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</row>
    <row r="16" spans="1:32" ht="18.75" customHeight="1">
      <c r="B16" s="316" t="s">
        <v>50</v>
      </c>
      <c r="C16" s="317"/>
      <c r="D16" s="322" t="s">
        <v>51</v>
      </c>
      <c r="E16" s="323"/>
      <c r="F16" s="323"/>
      <c r="G16" s="323"/>
      <c r="H16" s="323"/>
      <c r="I16" s="324"/>
      <c r="J16" s="325" t="s">
        <v>52</v>
      </c>
      <c r="K16" s="326"/>
      <c r="L16" s="326"/>
      <c r="M16" s="326"/>
      <c r="N16" s="326"/>
      <c r="O16" s="326"/>
      <c r="P16" s="326"/>
      <c r="Q16" s="326"/>
      <c r="R16" s="327"/>
      <c r="S16" s="325" t="s">
        <v>139</v>
      </c>
      <c r="T16" s="326"/>
      <c r="U16" s="326"/>
      <c r="V16" s="326"/>
      <c r="W16" s="326"/>
      <c r="X16" s="326"/>
      <c r="Y16" s="326"/>
      <c r="Z16" s="326"/>
      <c r="AA16" s="327"/>
      <c r="AB16" s="325" t="s">
        <v>140</v>
      </c>
      <c r="AC16" s="326"/>
      <c r="AD16" s="326"/>
      <c r="AE16" s="326"/>
      <c r="AF16" s="326"/>
    </row>
    <row r="17" spans="1:32" ht="18.75" customHeight="1">
      <c r="B17" s="318"/>
      <c r="C17" s="319"/>
      <c r="D17" s="328" t="s">
        <v>53</v>
      </c>
      <c r="E17" s="329"/>
      <c r="F17" s="329"/>
      <c r="G17" s="329"/>
      <c r="H17" s="329"/>
      <c r="I17" s="330"/>
      <c r="J17" s="331" t="str">
        <f>IF('기본사항 등 입력'!H6="","",'기본사항 등 입력'!H6)</f>
        <v/>
      </c>
      <c r="K17" s="332"/>
      <c r="L17" s="332"/>
      <c r="M17" s="332"/>
      <c r="N17" s="332"/>
      <c r="O17" s="332"/>
      <c r="P17" s="332"/>
      <c r="Q17" s="332"/>
      <c r="R17" s="333"/>
      <c r="S17" s="331" t="str">
        <f>IF('기본사항 등 입력'!F6="","",'기본사항 등 입력'!F6)</f>
        <v/>
      </c>
      <c r="T17" s="332"/>
      <c r="U17" s="332"/>
      <c r="V17" s="332"/>
      <c r="W17" s="332"/>
      <c r="X17" s="332"/>
      <c r="Y17" s="332"/>
      <c r="Z17" s="332"/>
      <c r="AA17" s="333"/>
      <c r="AB17" s="513"/>
      <c r="AC17" s="514"/>
      <c r="AD17" s="514"/>
      <c r="AE17" s="514"/>
      <c r="AF17" s="514"/>
    </row>
    <row r="18" spans="1:32" ht="18.75" customHeight="1">
      <c r="B18" s="318"/>
      <c r="C18" s="319"/>
      <c r="D18" s="328" t="s">
        <v>54</v>
      </c>
      <c r="E18" s="329"/>
      <c r="F18" s="329"/>
      <c r="G18" s="329"/>
      <c r="H18" s="329"/>
      <c r="I18" s="330"/>
      <c r="J18" s="375" t="str">
        <f>IF('기본사항 등 입력'!H5="","",'기본사항 등 입력'!H5)</f>
        <v/>
      </c>
      <c r="K18" s="376"/>
      <c r="L18" s="376"/>
      <c r="M18" s="376"/>
      <c r="N18" s="376"/>
      <c r="O18" s="376"/>
      <c r="P18" s="376"/>
      <c r="Q18" s="376"/>
      <c r="R18" s="377"/>
      <c r="S18" s="381" t="str">
        <f>IF('기본사항 등 입력'!F5="","",'기본사항 등 입력'!F5)</f>
        <v/>
      </c>
      <c r="T18" s="382"/>
      <c r="U18" s="382"/>
      <c r="V18" s="382"/>
      <c r="W18" s="382"/>
      <c r="X18" s="382"/>
      <c r="Y18" s="382"/>
      <c r="Z18" s="382"/>
      <c r="AA18" s="383"/>
      <c r="AB18" s="513"/>
      <c r="AC18" s="514"/>
      <c r="AD18" s="514"/>
      <c r="AE18" s="514"/>
      <c r="AF18" s="514"/>
    </row>
    <row r="19" spans="1:32" ht="18.75" customHeight="1">
      <c r="B19" s="318"/>
      <c r="C19" s="319"/>
      <c r="D19" s="328" t="s">
        <v>55</v>
      </c>
      <c r="E19" s="329"/>
      <c r="F19" s="329"/>
      <c r="G19" s="329"/>
      <c r="H19" s="329"/>
      <c r="I19" s="330"/>
      <c r="J19" s="334">
        <f>'기본사항 등 입력'!C27</f>
        <v>0</v>
      </c>
      <c r="K19" s="335"/>
      <c r="L19" s="335"/>
      <c r="M19" s="335"/>
      <c r="N19" s="335"/>
      <c r="O19" s="335"/>
      <c r="P19" s="335"/>
      <c r="Q19" s="335"/>
      <c r="R19" s="336"/>
      <c r="S19" s="378">
        <f>'기본사항 등 입력'!C26</f>
        <v>0</v>
      </c>
      <c r="T19" s="379"/>
      <c r="U19" s="379"/>
      <c r="V19" s="379"/>
      <c r="W19" s="379"/>
      <c r="X19" s="379"/>
      <c r="Y19" s="379"/>
      <c r="Z19" s="379"/>
      <c r="AA19" s="380"/>
      <c r="AB19" s="334">
        <f>J19+S19</f>
        <v>0</v>
      </c>
      <c r="AC19" s="335"/>
      <c r="AD19" s="335"/>
      <c r="AE19" s="335"/>
      <c r="AF19" s="335"/>
    </row>
    <row r="20" spans="1:32" ht="18.75" customHeight="1">
      <c r="B20" s="318"/>
      <c r="C20" s="319"/>
      <c r="D20" s="328" t="s">
        <v>56</v>
      </c>
      <c r="E20" s="329"/>
      <c r="F20" s="329"/>
      <c r="G20" s="329"/>
      <c r="H20" s="329"/>
      <c r="I20" s="330"/>
      <c r="J20" s="334">
        <f>'기본사항 등 입력'!D27</f>
        <v>0</v>
      </c>
      <c r="K20" s="335"/>
      <c r="L20" s="335"/>
      <c r="M20" s="335"/>
      <c r="N20" s="335"/>
      <c r="O20" s="335"/>
      <c r="P20" s="335"/>
      <c r="Q20" s="335"/>
      <c r="R20" s="336"/>
      <c r="S20" s="334">
        <f>'기본사항 등 입력'!D26</f>
        <v>0</v>
      </c>
      <c r="T20" s="335"/>
      <c r="U20" s="335"/>
      <c r="V20" s="335"/>
      <c r="W20" s="335"/>
      <c r="X20" s="335"/>
      <c r="Y20" s="335"/>
      <c r="Z20" s="335"/>
      <c r="AA20" s="336"/>
      <c r="AB20" s="334">
        <f>J20+S20</f>
        <v>0</v>
      </c>
      <c r="AC20" s="335"/>
      <c r="AD20" s="335"/>
      <c r="AE20" s="335"/>
      <c r="AF20" s="335"/>
    </row>
    <row r="21" spans="1:32" ht="18.75" customHeight="1" thickBot="1">
      <c r="B21" s="320"/>
      <c r="C21" s="321"/>
      <c r="D21" s="369" t="s">
        <v>57</v>
      </c>
      <c r="E21" s="370"/>
      <c r="F21" s="370"/>
      <c r="G21" s="370"/>
      <c r="H21" s="370"/>
      <c r="I21" s="371"/>
      <c r="J21" s="372">
        <f>J19-J20</f>
        <v>0</v>
      </c>
      <c r="K21" s="373"/>
      <c r="L21" s="373"/>
      <c r="M21" s="373"/>
      <c r="N21" s="373"/>
      <c r="O21" s="373"/>
      <c r="P21" s="373"/>
      <c r="Q21" s="373"/>
      <c r="R21" s="374"/>
      <c r="S21" s="372">
        <f>S19-S20</f>
        <v>0</v>
      </c>
      <c r="T21" s="373"/>
      <c r="U21" s="373"/>
      <c r="V21" s="373"/>
      <c r="W21" s="373"/>
      <c r="X21" s="373"/>
      <c r="Y21" s="373"/>
      <c r="Z21" s="373"/>
      <c r="AA21" s="374"/>
      <c r="AB21" s="372">
        <f>J21+S21</f>
        <v>0</v>
      </c>
      <c r="AC21" s="373"/>
      <c r="AD21" s="373"/>
      <c r="AE21" s="373"/>
      <c r="AF21" s="373"/>
    </row>
    <row r="22" spans="1:32" ht="18.75" customHeight="1">
      <c r="B22" s="316" t="s">
        <v>58</v>
      </c>
      <c r="C22" s="347"/>
      <c r="D22" s="397" t="s">
        <v>59</v>
      </c>
      <c r="E22" s="397"/>
      <c r="F22" s="397"/>
      <c r="G22" s="414" t="s">
        <v>60</v>
      </c>
      <c r="H22" s="414"/>
      <c r="I22" s="414"/>
      <c r="J22" s="350" t="s">
        <v>61</v>
      </c>
      <c r="K22" s="350"/>
      <c r="L22" s="350"/>
      <c r="M22" s="350" t="s">
        <v>62</v>
      </c>
      <c r="N22" s="350"/>
      <c r="O22" s="350"/>
      <c r="P22" s="350" t="s">
        <v>63</v>
      </c>
      <c r="Q22" s="350"/>
      <c r="R22" s="350"/>
      <c r="S22" s="350"/>
      <c r="T22" s="350" t="s">
        <v>81</v>
      </c>
      <c r="U22" s="350"/>
      <c r="V22" s="350"/>
      <c r="W22" s="350" t="s">
        <v>82</v>
      </c>
      <c r="X22" s="350"/>
      <c r="Y22" s="350"/>
      <c r="Z22" s="350" t="s">
        <v>80</v>
      </c>
      <c r="AA22" s="350"/>
      <c r="AB22" s="350"/>
      <c r="AC22" s="350" t="s">
        <v>79</v>
      </c>
      <c r="AD22" s="350"/>
      <c r="AE22" s="350" t="s">
        <v>68</v>
      </c>
      <c r="AF22" s="515"/>
    </row>
    <row r="23" spans="1:32" ht="18.75" customHeight="1">
      <c r="B23" s="318"/>
      <c r="C23" s="348"/>
      <c r="D23" s="314" t="s">
        <v>31</v>
      </c>
      <c r="E23" s="314"/>
      <c r="F23" s="314"/>
      <c r="G23" s="315" t="str">
        <f>IF('기본사항 등 입력'!C23="","",'기본사항 등 입력'!C23)</f>
        <v/>
      </c>
      <c r="H23" s="315"/>
      <c r="I23" s="315"/>
      <c r="J23" s="315" t="str">
        <f>IF('기본사항 등 입력'!D23="","",'기본사항 등 입력'!D23)</f>
        <v/>
      </c>
      <c r="K23" s="315"/>
      <c r="L23" s="315"/>
      <c r="M23" s="315" t="str">
        <f>IF('기본사항 등 입력'!E23="","",'기본사항 등 입력'!E23)</f>
        <v/>
      </c>
      <c r="N23" s="315"/>
      <c r="O23" s="315"/>
      <c r="P23" s="315" t="str">
        <f>IF('기본사항 등 입력'!F23="","",'기본사항 등 입력'!F23)</f>
        <v/>
      </c>
      <c r="Q23" s="315"/>
      <c r="R23" s="315"/>
      <c r="S23" s="315"/>
      <c r="T23" s="352">
        <f>IF(J23="",0,DATEDIF(J23,M23,"M")+1)</f>
        <v>0</v>
      </c>
      <c r="U23" s="352"/>
      <c r="V23" s="352"/>
      <c r="W23" s="349">
        <f>'기본사항 등 입력'!G23</f>
        <v>0</v>
      </c>
      <c r="X23" s="349"/>
      <c r="Y23" s="349"/>
      <c r="Z23" s="349">
        <f>'기본사항 등 입력'!H23</f>
        <v>0</v>
      </c>
      <c r="AA23" s="349"/>
      <c r="AB23" s="349"/>
      <c r="AC23" s="508"/>
      <c r="AD23" s="508"/>
      <c r="AE23" s="509">
        <f>IF(T23="",0,IF(((T23-W23+Z23)/12)&lt;=INT((T23-W23+Z23)/12),INT((T23-W23+Z23)/12),INT((T23-W23+Z23)/12)+1))</f>
        <v>0</v>
      </c>
      <c r="AF23" s="516"/>
    </row>
    <row r="24" spans="1:32" ht="18.75" customHeight="1">
      <c r="B24" s="318"/>
      <c r="C24" s="348"/>
      <c r="D24" s="314" t="s">
        <v>141</v>
      </c>
      <c r="E24" s="314"/>
      <c r="F24" s="314"/>
      <c r="G24" s="315" t="str">
        <f>IF('기본사항 등 입력'!C22="","",'기본사항 등 입력'!C22)</f>
        <v/>
      </c>
      <c r="H24" s="315"/>
      <c r="I24" s="315"/>
      <c r="J24" s="315" t="str">
        <f>IF('기본사항 등 입력'!D22="","",'기본사항 등 입력'!D22)</f>
        <v/>
      </c>
      <c r="K24" s="315"/>
      <c r="L24" s="315"/>
      <c r="M24" s="315" t="str">
        <f>IF('기본사항 등 입력'!E22="","",'기본사항 등 입력'!E22)</f>
        <v/>
      </c>
      <c r="N24" s="315"/>
      <c r="O24" s="315"/>
      <c r="P24" s="315" t="str">
        <f>IF('기본사항 등 입력'!F22="","",'기본사항 등 입력'!F22)</f>
        <v/>
      </c>
      <c r="Q24" s="315"/>
      <c r="R24" s="315"/>
      <c r="S24" s="315"/>
      <c r="T24" s="352">
        <f>IF(J24="",0,DATEDIF(J24,M24,"M")+1)</f>
        <v>0</v>
      </c>
      <c r="U24" s="352"/>
      <c r="V24" s="352"/>
      <c r="W24" s="349">
        <f>'기본사항 등 입력'!G22</f>
        <v>0</v>
      </c>
      <c r="X24" s="349"/>
      <c r="Y24" s="349"/>
      <c r="Z24" s="349">
        <f>'기본사항 등 입력'!H22</f>
        <v>0</v>
      </c>
      <c r="AA24" s="349"/>
      <c r="AB24" s="349"/>
      <c r="AC24" s="508"/>
      <c r="AD24" s="508"/>
      <c r="AE24" s="509">
        <f>IF(T24="",0,IF(((T24-W24+Z24)/12)&lt;=INT((T24-W24+Z24)/12),INT((T24-W24+Z24)/12),INT((T24-W24+Z24)/12)+1))</f>
        <v>0</v>
      </c>
      <c r="AF24" s="516"/>
    </row>
    <row r="25" spans="1:32" ht="18.75" customHeight="1" thickBot="1">
      <c r="B25" s="318"/>
      <c r="C25" s="348"/>
      <c r="D25" s="314" t="s">
        <v>142</v>
      </c>
      <c r="E25" s="314"/>
      <c r="F25" s="314"/>
      <c r="G25" s="315"/>
      <c r="H25" s="315"/>
      <c r="I25" s="315"/>
      <c r="J25" s="315" t="str">
        <f>IF('기본사항 등 입력'!D22="","",IF('기본사항 등 입력'!D23="",'기본사항 등 입력'!D22,MIN('기본사항 등 입력'!D23,'기본사항 등 입력'!D22)))</f>
        <v/>
      </c>
      <c r="K25" s="315"/>
      <c r="L25" s="315"/>
      <c r="M25" s="315" t="str">
        <f>IF('기본사항 등 입력'!E22="","",IF('기본사항 등 입력'!E23="",'기본사항 등 입력'!E22,MAX('기본사항 등 입력'!E23,'기본사항 등 입력'!E22)))</f>
        <v/>
      </c>
      <c r="N25" s="315"/>
      <c r="O25" s="315"/>
      <c r="P25" s="351"/>
      <c r="Q25" s="351"/>
      <c r="R25" s="351"/>
      <c r="S25" s="351"/>
      <c r="T25" s="352">
        <f>IF(J25="",0,DATEDIF(J25,M25,"M")+1)</f>
        <v>0</v>
      </c>
      <c r="U25" s="352"/>
      <c r="V25" s="352"/>
      <c r="W25" s="349">
        <f>W24+W23</f>
        <v>0</v>
      </c>
      <c r="X25" s="349"/>
      <c r="Y25" s="349"/>
      <c r="Z25" s="510">
        <f>Z23+Z24</f>
        <v>0</v>
      </c>
      <c r="AA25" s="511"/>
      <c r="AB25" s="512"/>
      <c r="AC25" s="509">
        <f>IF(M23="",0,IF(M23-MAX(J24,J23)&lt;1,0,DATEDIF(MAX(J24,J23),MIN(M23,M24),"M")+1))</f>
        <v>0</v>
      </c>
      <c r="AD25" s="509"/>
      <c r="AE25" s="509">
        <f>IF('기본사항 등 입력'!D22="",0,IF('기본사항 등 입력'!D23="",IF(T25="",0,IF(((T25-W25+Z25)/12)&lt;=INT((T25-W25+Z25)/12),INT((T25-W25+Z25)/12),INT((T25-W25+Z25)/12)+1)),IF(J24-M23&lt;=1,IF(T25="",0,IF(((T25-W25+Z25)/12)&lt;=INT((T25-W25+Z25)/12),INT((T25-W25+Z25)/12),INT((T25-W25+Z25)/12)+1)),"#VALUE!")))</f>
        <v>0</v>
      </c>
      <c r="AF25" s="516"/>
    </row>
    <row r="26" spans="1:32" ht="18.75" customHeight="1" thickBot="1">
      <c r="A26" s="4"/>
      <c r="B26" s="492" t="s">
        <v>172</v>
      </c>
      <c r="C26" s="493"/>
      <c r="D26" s="439" t="s">
        <v>119</v>
      </c>
      <c r="E26" s="440"/>
      <c r="F26" s="440"/>
      <c r="G26" s="440"/>
      <c r="H26" s="440"/>
      <c r="I26" s="440"/>
      <c r="J26" s="440"/>
      <c r="K26" s="440"/>
      <c r="L26" s="440"/>
      <c r="M26" s="440"/>
      <c r="N26" s="440"/>
      <c r="O26" s="440"/>
      <c r="P26" s="440"/>
      <c r="Q26" s="440"/>
      <c r="R26" s="441"/>
      <c r="S26" s="446" t="s">
        <v>120</v>
      </c>
      <c r="T26" s="446"/>
      <c r="U26" s="446"/>
      <c r="V26" s="446"/>
      <c r="W26" s="446"/>
      <c r="X26" s="446"/>
      <c r="Y26" s="446"/>
      <c r="Z26" s="446"/>
      <c r="AA26" s="446"/>
      <c r="AB26" s="446"/>
      <c r="AC26" s="446"/>
      <c r="AD26" s="446"/>
      <c r="AE26" s="446"/>
      <c r="AF26" s="439"/>
    </row>
    <row r="27" spans="1:32" ht="18.75" customHeight="1">
      <c r="A27" s="4"/>
      <c r="B27" s="494"/>
      <c r="C27" s="495"/>
      <c r="D27" s="442" t="s">
        <v>121</v>
      </c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  <c r="R27" s="356"/>
      <c r="S27" s="447">
        <f>AB21</f>
        <v>0</v>
      </c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8"/>
    </row>
    <row r="28" spans="1:32" ht="18.75" customHeight="1">
      <c r="A28" s="4"/>
      <c r="B28" s="494"/>
      <c r="C28" s="495"/>
      <c r="D28" s="443" t="s">
        <v>122</v>
      </c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4"/>
      <c r="P28" s="444"/>
      <c r="Q28" s="444"/>
      <c r="R28" s="445"/>
      <c r="S28" s="437">
        <f>IF(AE25="",0,IF(IF(AE25&lt;=5,AE25*300000,IF(AE25&lt;=10,(AE25-5)*500000+1500000,IF(AE25&lt;=20,(AE25-10)*800000+4000000,IF(AE25&gt;20,(AE25-20)*1200000+12000000))))&gt;(S27),S27,IF(AE25&lt;=5,AE25*300000,IF(AE25&lt;=10,(AE25-5)*500000+1500000,IF(AE25&lt;=20,(AE25-10)*800000+4000000,IF(AE25&gt;20,(AE25-20)*1200000+12000000))))))</f>
        <v>0</v>
      </c>
      <c r="T28" s="437"/>
      <c r="U28" s="437"/>
      <c r="V28" s="437"/>
      <c r="W28" s="437"/>
      <c r="X28" s="437"/>
      <c r="Y28" s="437"/>
      <c r="Z28" s="437"/>
      <c r="AA28" s="437"/>
      <c r="AB28" s="437"/>
      <c r="AC28" s="437"/>
      <c r="AD28" s="437"/>
      <c r="AE28" s="437"/>
      <c r="AF28" s="438"/>
    </row>
    <row r="29" spans="1:32" ht="18.75" customHeight="1">
      <c r="A29" s="4"/>
      <c r="B29" s="494"/>
      <c r="C29" s="495"/>
      <c r="D29" s="443" t="s">
        <v>123</v>
      </c>
      <c r="E29" s="444"/>
      <c r="F29" s="444"/>
      <c r="G29" s="444"/>
      <c r="H29" s="444"/>
      <c r="I29" s="444"/>
      <c r="J29" s="444"/>
      <c r="K29" s="444"/>
      <c r="L29" s="444"/>
      <c r="M29" s="444"/>
      <c r="N29" s="444"/>
      <c r="O29" s="444"/>
      <c r="P29" s="444"/>
      <c r="Q29" s="444"/>
      <c r="R29" s="445"/>
      <c r="S29" s="437">
        <f>IF(AE25=0,0,ROUNDDOWN(((S27-S28)*12/AE25),0))</f>
        <v>0</v>
      </c>
      <c r="T29" s="437"/>
      <c r="U29" s="437"/>
      <c r="V29" s="437"/>
      <c r="W29" s="437"/>
      <c r="X29" s="437"/>
      <c r="Y29" s="437"/>
      <c r="Z29" s="437"/>
      <c r="AA29" s="437"/>
      <c r="AB29" s="437"/>
      <c r="AC29" s="437"/>
      <c r="AD29" s="437"/>
      <c r="AE29" s="437"/>
      <c r="AF29" s="438"/>
    </row>
    <row r="30" spans="1:32" ht="18.75" customHeight="1">
      <c r="A30" s="4"/>
      <c r="B30" s="494"/>
      <c r="C30" s="495"/>
      <c r="D30" s="443" t="s">
        <v>124</v>
      </c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444"/>
      <c r="Q30" s="444"/>
      <c r="R30" s="445"/>
      <c r="S30" s="519">
        <f>ROUNDDOWN(IF(S29&lt;=8000000,S29,IF(S29&lt;=70000000,(S29-8000000)*0.6+8000000,IF(S29&lt;=100000000,(S29-70000000)*0.55+45200000,IF(S29&lt;=300000000,(S29-100000000)*0.45+61700000,IF(S29&gt;300000000,(S29-300000000)*0.35+151700000))))),0)</f>
        <v>0</v>
      </c>
      <c r="T30" s="519"/>
      <c r="U30" s="519"/>
      <c r="V30" s="519"/>
      <c r="W30" s="519"/>
      <c r="X30" s="519"/>
      <c r="Y30" s="519"/>
      <c r="Z30" s="519"/>
      <c r="AA30" s="519"/>
      <c r="AB30" s="519"/>
      <c r="AC30" s="519"/>
      <c r="AD30" s="519"/>
      <c r="AE30" s="519"/>
      <c r="AF30" s="520"/>
    </row>
    <row r="31" spans="1:32" ht="18.75" customHeight="1" thickBot="1">
      <c r="A31" s="4"/>
      <c r="B31" s="496"/>
      <c r="C31" s="497"/>
      <c r="D31" s="434" t="s">
        <v>125</v>
      </c>
      <c r="E31" s="435"/>
      <c r="F31" s="435"/>
      <c r="G31" s="435"/>
      <c r="H31" s="435"/>
      <c r="I31" s="435"/>
      <c r="J31" s="435"/>
      <c r="K31" s="435"/>
      <c r="L31" s="435"/>
      <c r="M31" s="435"/>
      <c r="N31" s="435"/>
      <c r="O31" s="435"/>
      <c r="P31" s="435"/>
      <c r="Q31" s="435"/>
      <c r="R31" s="436"/>
      <c r="S31" s="523">
        <f>S29-S30</f>
        <v>0</v>
      </c>
      <c r="T31" s="523"/>
      <c r="U31" s="523"/>
      <c r="V31" s="523"/>
      <c r="W31" s="523"/>
      <c r="X31" s="523"/>
      <c r="Y31" s="523"/>
      <c r="Z31" s="523"/>
      <c r="AA31" s="523"/>
      <c r="AB31" s="523"/>
      <c r="AC31" s="523"/>
      <c r="AD31" s="523"/>
      <c r="AE31" s="523"/>
      <c r="AF31" s="524"/>
    </row>
    <row r="32" spans="1:32" ht="18.75" customHeight="1" thickBot="1">
      <c r="A32" s="4"/>
      <c r="B32" s="492" t="s">
        <v>190</v>
      </c>
      <c r="C32" s="493"/>
      <c r="D32" s="439" t="s">
        <v>119</v>
      </c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0"/>
      <c r="P32" s="440"/>
      <c r="Q32" s="440"/>
      <c r="R32" s="441"/>
      <c r="S32" s="432" t="s">
        <v>120</v>
      </c>
      <c r="T32" s="433"/>
      <c r="U32" s="433"/>
      <c r="V32" s="433"/>
      <c r="W32" s="433"/>
      <c r="X32" s="433"/>
      <c r="Y32" s="433"/>
      <c r="Z32" s="433"/>
      <c r="AA32" s="433"/>
      <c r="AB32" s="433"/>
      <c r="AC32" s="433"/>
      <c r="AD32" s="433"/>
      <c r="AE32" s="433"/>
      <c r="AF32" s="433"/>
    </row>
    <row r="33" spans="1:32" ht="18.75" customHeight="1">
      <c r="A33" s="4"/>
      <c r="B33" s="494"/>
      <c r="C33" s="495"/>
      <c r="D33" s="535" t="s">
        <v>161</v>
      </c>
      <c r="E33" s="536"/>
      <c r="F33" s="536"/>
      <c r="G33" s="536"/>
      <c r="H33" s="536"/>
      <c r="I33" s="536"/>
      <c r="J33" s="536"/>
      <c r="K33" s="536"/>
      <c r="L33" s="536"/>
      <c r="M33" s="536"/>
      <c r="N33" s="536"/>
      <c r="O33" s="536"/>
      <c r="P33" s="536"/>
      <c r="Q33" s="536"/>
      <c r="R33" s="537"/>
      <c r="S33" s="447">
        <f>ROUNDDOWN(IF(S31&lt;=12000000,S31*0.06,IF(S31&lt;=46000000,S31*0.15-1080000,IF(S31&lt;=88000000,S31*0.24-5220000,IF(S31&lt;=150000000,S31*0.35-14900000,IF(S31&lt;=300000000,S31*0.38-19400000,IF(S31&lt;=500000000,S31*0.4-25400000,IF(S31&gt;500000000,S31*0.42-35400000))))))),0)</f>
        <v>0</v>
      </c>
      <c r="T33" s="447"/>
      <c r="U33" s="447"/>
      <c r="V33" s="447"/>
      <c r="W33" s="447"/>
      <c r="X33" s="447"/>
      <c r="Y33" s="447"/>
      <c r="Z33" s="447"/>
      <c r="AA33" s="447"/>
      <c r="AB33" s="447"/>
      <c r="AC33" s="447"/>
      <c r="AD33" s="447"/>
      <c r="AE33" s="447"/>
      <c r="AF33" s="448"/>
    </row>
    <row r="34" spans="1:32" ht="18.75" customHeight="1">
      <c r="A34" s="4"/>
      <c r="B34" s="494"/>
      <c r="C34" s="495"/>
      <c r="D34" s="443" t="s">
        <v>189</v>
      </c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5"/>
      <c r="S34" s="519">
        <f>ROUNDDOWN(S33/12*AE25,0)</f>
        <v>0</v>
      </c>
      <c r="T34" s="519"/>
      <c r="U34" s="519"/>
      <c r="V34" s="519"/>
      <c r="W34" s="519"/>
      <c r="X34" s="519"/>
      <c r="Y34" s="519"/>
      <c r="Z34" s="519"/>
      <c r="AA34" s="519"/>
      <c r="AB34" s="519"/>
      <c r="AC34" s="519"/>
      <c r="AD34" s="519"/>
      <c r="AE34" s="519"/>
      <c r="AF34" s="520"/>
    </row>
    <row r="35" spans="1:32" ht="18.75" customHeight="1">
      <c r="A35" s="4"/>
      <c r="B35" s="494"/>
      <c r="C35" s="495"/>
      <c r="D35" s="443" t="s">
        <v>208</v>
      </c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4"/>
      <c r="P35" s="444"/>
      <c r="Q35" s="444"/>
      <c r="R35" s="445"/>
      <c r="S35" s="519"/>
      <c r="T35" s="519"/>
      <c r="U35" s="519"/>
      <c r="V35" s="519"/>
      <c r="W35" s="519"/>
      <c r="X35" s="519"/>
      <c r="Y35" s="519"/>
      <c r="Z35" s="519"/>
      <c r="AA35" s="519"/>
      <c r="AB35" s="519"/>
      <c r="AC35" s="519"/>
      <c r="AD35" s="519"/>
      <c r="AE35" s="519"/>
      <c r="AF35" s="520"/>
    </row>
    <row r="36" spans="1:32" ht="18.75" customHeight="1">
      <c r="A36" s="4"/>
      <c r="B36" s="494"/>
      <c r="C36" s="495"/>
      <c r="D36" s="443" t="s">
        <v>196</v>
      </c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5"/>
      <c r="S36" s="519">
        <f>'기본사항 등 입력'!E27</f>
        <v>0</v>
      </c>
      <c r="T36" s="519"/>
      <c r="U36" s="519"/>
      <c r="V36" s="519"/>
      <c r="W36" s="519"/>
      <c r="X36" s="519"/>
      <c r="Y36" s="519"/>
      <c r="Z36" s="519"/>
      <c r="AA36" s="519"/>
      <c r="AB36" s="519"/>
      <c r="AC36" s="519"/>
      <c r="AD36" s="519"/>
      <c r="AE36" s="519"/>
      <c r="AF36" s="520"/>
    </row>
    <row r="37" spans="1:32" ht="18.75" customHeight="1" thickBot="1">
      <c r="A37" s="4"/>
      <c r="B37" s="496"/>
      <c r="C37" s="497"/>
      <c r="D37" s="443" t="s">
        <v>197</v>
      </c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4"/>
      <c r="Q37" s="444"/>
      <c r="R37" s="445"/>
      <c r="S37" s="519">
        <f>S34-S35-S36</f>
        <v>0</v>
      </c>
      <c r="T37" s="519"/>
      <c r="U37" s="519"/>
      <c r="V37" s="519"/>
      <c r="W37" s="519"/>
      <c r="X37" s="519"/>
      <c r="Y37" s="519"/>
      <c r="Z37" s="519"/>
      <c r="AA37" s="519"/>
      <c r="AB37" s="519"/>
      <c r="AC37" s="519"/>
      <c r="AD37" s="519"/>
      <c r="AE37" s="519"/>
      <c r="AF37" s="520"/>
    </row>
    <row r="38" spans="1:32" ht="25.5" customHeight="1">
      <c r="A38" s="4"/>
      <c r="B38" s="316" t="s">
        <v>64</v>
      </c>
      <c r="C38" s="317"/>
      <c r="D38" s="456" t="s">
        <v>198</v>
      </c>
      <c r="E38" s="457"/>
      <c r="F38" s="460" t="s">
        <v>137</v>
      </c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1"/>
      <c r="T38" s="462"/>
      <c r="U38" s="547" t="s">
        <v>200</v>
      </c>
      <c r="V38" s="548"/>
      <c r="W38" s="548"/>
      <c r="X38" s="548"/>
      <c r="Y38" s="548"/>
      <c r="Z38" s="548"/>
      <c r="AA38" s="549"/>
      <c r="AB38" s="531" t="s">
        <v>201</v>
      </c>
      <c r="AC38" s="532"/>
      <c r="AD38" s="532"/>
      <c r="AE38" s="532"/>
      <c r="AF38" s="532"/>
    </row>
    <row r="39" spans="1:32" ht="25.5" customHeight="1">
      <c r="A39" s="4"/>
      <c r="B39" s="318"/>
      <c r="C39" s="319"/>
      <c r="D39" s="458"/>
      <c r="E39" s="459"/>
      <c r="F39" s="463" t="s">
        <v>65</v>
      </c>
      <c r="G39" s="464"/>
      <c r="H39" s="464"/>
      <c r="I39" s="465"/>
      <c r="J39" s="466" t="s">
        <v>5</v>
      </c>
      <c r="K39" s="467"/>
      <c r="L39" s="468"/>
      <c r="M39" s="466" t="s">
        <v>66</v>
      </c>
      <c r="N39" s="467"/>
      <c r="O39" s="468"/>
      <c r="P39" s="466" t="s">
        <v>32</v>
      </c>
      <c r="Q39" s="468"/>
      <c r="R39" s="466" t="s">
        <v>199</v>
      </c>
      <c r="S39" s="467"/>
      <c r="T39" s="468"/>
      <c r="U39" s="550"/>
      <c r="V39" s="551"/>
      <c r="W39" s="551"/>
      <c r="X39" s="551"/>
      <c r="Y39" s="551"/>
      <c r="Z39" s="551"/>
      <c r="AA39" s="552"/>
      <c r="AB39" s="533"/>
      <c r="AC39" s="534"/>
      <c r="AD39" s="534"/>
      <c r="AE39" s="534"/>
      <c r="AF39" s="534"/>
    </row>
    <row r="40" spans="1:32" ht="18.75" customHeight="1">
      <c r="A40" s="4"/>
      <c r="B40" s="318"/>
      <c r="C40" s="319"/>
      <c r="D40" s="472">
        <f>IF('기본사항 등 입력'!F32+'기본사항 등 입력'!F33=0,0,S37)</f>
        <v>0</v>
      </c>
      <c r="E40" s="473"/>
      <c r="F40" s="478" t="str">
        <f>IF('기본사항 등 입력'!C32="","",'기본사항 등 입력'!C32)</f>
        <v/>
      </c>
      <c r="G40" s="479"/>
      <c r="H40" s="479"/>
      <c r="I40" s="480"/>
      <c r="J40" s="483" t="str">
        <f>IF('기본사항 등 입력'!D32="","",'기본사항 등 입력'!D32)</f>
        <v/>
      </c>
      <c r="K40" s="484"/>
      <c r="L40" s="485"/>
      <c r="M40" s="483" t="str">
        <f>IF('기본사항 등 입력'!E32="","",'기본사항 등 입력'!E32)</f>
        <v/>
      </c>
      <c r="N40" s="484"/>
      <c r="O40" s="485"/>
      <c r="P40" s="481" t="str">
        <f>IF('기본사항 등 입력'!G32="","",'기본사항 등 입력'!G32)</f>
        <v/>
      </c>
      <c r="Q40" s="482"/>
      <c r="R40" s="483">
        <f>'기본사항 등 입력'!F32</f>
        <v>0</v>
      </c>
      <c r="S40" s="484"/>
      <c r="T40" s="485"/>
      <c r="U40" s="538">
        <f>IF('기본사항 등 입력'!F32=0,0,IF(퇴직소득원천징수영수증!S21=0,0,퇴직소득원천징수영수증!S21))</f>
        <v>0</v>
      </c>
      <c r="V40" s="539"/>
      <c r="W40" s="539"/>
      <c r="X40" s="539"/>
      <c r="Y40" s="539"/>
      <c r="Z40" s="539"/>
      <c r="AA40" s="540"/>
      <c r="AB40" s="525">
        <f>IF(IF(U40=0,0,ROUNDDOWN(D40*R42/U40,0))&lt;0,0,IF(U40=0,0,ROUNDDOWN(D40*R42/U40,0)))</f>
        <v>0</v>
      </c>
      <c r="AC40" s="526"/>
      <c r="AD40" s="526"/>
      <c r="AE40" s="526"/>
      <c r="AF40" s="526"/>
    </row>
    <row r="41" spans="1:32" ht="18.75" customHeight="1">
      <c r="A41" s="4"/>
      <c r="B41" s="318"/>
      <c r="C41" s="319"/>
      <c r="D41" s="474"/>
      <c r="E41" s="475"/>
      <c r="F41" s="478" t="str">
        <f>IF('기본사항 등 입력'!C33="","",'기본사항 등 입력'!C33)</f>
        <v/>
      </c>
      <c r="G41" s="479"/>
      <c r="H41" s="479"/>
      <c r="I41" s="480"/>
      <c r="J41" s="483" t="str">
        <f>IF('기본사항 등 입력'!D33="","",'기본사항 등 입력'!D33)</f>
        <v/>
      </c>
      <c r="K41" s="484"/>
      <c r="L41" s="485"/>
      <c r="M41" s="483" t="str">
        <f>IF('기본사항 등 입력'!E33="","",'기본사항 등 입력'!E33)</f>
        <v/>
      </c>
      <c r="N41" s="484"/>
      <c r="O41" s="485"/>
      <c r="P41" s="481" t="str">
        <f>IF('기본사항 등 입력'!G33="","",'기본사항 등 입력'!G33)</f>
        <v/>
      </c>
      <c r="Q41" s="482"/>
      <c r="R41" s="483">
        <f>'기본사항 등 입력'!F33</f>
        <v>0</v>
      </c>
      <c r="S41" s="484"/>
      <c r="T41" s="485"/>
      <c r="U41" s="541"/>
      <c r="V41" s="542"/>
      <c r="W41" s="542"/>
      <c r="X41" s="542"/>
      <c r="Y41" s="542"/>
      <c r="Z41" s="542"/>
      <c r="AA41" s="543"/>
      <c r="AB41" s="527"/>
      <c r="AC41" s="528"/>
      <c r="AD41" s="528"/>
      <c r="AE41" s="528"/>
      <c r="AF41" s="528"/>
    </row>
    <row r="42" spans="1:32" ht="18.75" customHeight="1" thickBot="1">
      <c r="A42" s="4"/>
      <c r="B42" s="320"/>
      <c r="C42" s="321"/>
      <c r="D42" s="476"/>
      <c r="E42" s="477"/>
      <c r="F42" s="453" t="s">
        <v>202</v>
      </c>
      <c r="G42" s="454"/>
      <c r="H42" s="454"/>
      <c r="I42" s="454"/>
      <c r="J42" s="454"/>
      <c r="K42" s="454"/>
      <c r="L42" s="454"/>
      <c r="M42" s="454"/>
      <c r="N42" s="454"/>
      <c r="O42" s="454"/>
      <c r="P42" s="454"/>
      <c r="Q42" s="455"/>
      <c r="R42" s="469">
        <f>'기본사항 등 입력'!F32+'기본사항 등 입력'!F33</f>
        <v>0</v>
      </c>
      <c r="S42" s="470"/>
      <c r="T42" s="471"/>
      <c r="U42" s="544"/>
      <c r="V42" s="545"/>
      <c r="W42" s="545"/>
      <c r="X42" s="545"/>
      <c r="Y42" s="545"/>
      <c r="Z42" s="545"/>
      <c r="AA42" s="546"/>
      <c r="AB42" s="529"/>
      <c r="AC42" s="530"/>
      <c r="AD42" s="530"/>
      <c r="AE42" s="530"/>
      <c r="AF42" s="530"/>
    </row>
    <row r="43" spans="1:32" ht="18.75" customHeight="1">
      <c r="A43" s="4"/>
      <c r="B43" s="318" t="s">
        <v>72</v>
      </c>
      <c r="C43" s="319"/>
      <c r="D43" s="426" t="s">
        <v>67</v>
      </c>
      <c r="E43" s="426"/>
      <c r="F43" s="426"/>
      <c r="G43" s="426"/>
      <c r="H43" s="426"/>
      <c r="I43" s="427"/>
      <c r="J43" s="417" t="s">
        <v>33</v>
      </c>
      <c r="K43" s="418"/>
      <c r="L43" s="418"/>
      <c r="M43" s="418"/>
      <c r="N43" s="418"/>
      <c r="O43" s="418"/>
      <c r="P43" s="418"/>
      <c r="Q43" s="419"/>
      <c r="R43" s="417" t="s">
        <v>83</v>
      </c>
      <c r="S43" s="418"/>
      <c r="T43" s="418"/>
      <c r="U43" s="418"/>
      <c r="V43" s="418"/>
      <c r="W43" s="419"/>
      <c r="X43" s="417" t="s">
        <v>84</v>
      </c>
      <c r="Y43" s="418"/>
      <c r="Z43" s="418"/>
      <c r="AA43" s="419"/>
      <c r="AB43" s="418" t="s">
        <v>85</v>
      </c>
      <c r="AC43" s="418"/>
      <c r="AD43" s="418"/>
      <c r="AE43" s="418"/>
      <c r="AF43" s="418"/>
    </row>
    <row r="44" spans="1:32" ht="18.75" customHeight="1">
      <c r="A44" s="4"/>
      <c r="B44" s="318"/>
      <c r="C44" s="319"/>
      <c r="D44" s="428" t="s">
        <v>203</v>
      </c>
      <c r="E44" s="428"/>
      <c r="F44" s="428"/>
      <c r="G44" s="428"/>
      <c r="H44" s="428"/>
      <c r="I44" s="429"/>
      <c r="J44" s="420">
        <f>IF(D40=0,S37,D40)</f>
        <v>0</v>
      </c>
      <c r="K44" s="421"/>
      <c r="L44" s="421"/>
      <c r="M44" s="421"/>
      <c r="N44" s="421"/>
      <c r="O44" s="421"/>
      <c r="P44" s="421"/>
      <c r="Q44" s="422"/>
      <c r="R44" s="420">
        <f>ROUNDDOWN(J44/10,0)</f>
        <v>0</v>
      </c>
      <c r="S44" s="421"/>
      <c r="T44" s="421"/>
      <c r="U44" s="421"/>
      <c r="V44" s="421"/>
      <c r="W44" s="422"/>
      <c r="X44" s="420"/>
      <c r="Y44" s="421"/>
      <c r="Z44" s="421"/>
      <c r="AA44" s="422"/>
      <c r="AB44" s="449">
        <f>J44+R44+X44</f>
        <v>0</v>
      </c>
      <c r="AC44" s="450"/>
      <c r="AD44" s="450"/>
      <c r="AE44" s="450"/>
      <c r="AF44" s="450"/>
    </row>
    <row r="45" spans="1:32" ht="18.75" customHeight="1">
      <c r="A45" s="4"/>
      <c r="B45" s="318"/>
      <c r="C45" s="319"/>
      <c r="D45" s="428" t="s">
        <v>204</v>
      </c>
      <c r="E45" s="428"/>
      <c r="F45" s="428"/>
      <c r="G45" s="428"/>
      <c r="H45" s="428"/>
      <c r="I45" s="429"/>
      <c r="J45" s="420">
        <f>IF(AB40=0,0,AB40)</f>
        <v>0</v>
      </c>
      <c r="K45" s="421"/>
      <c r="L45" s="421"/>
      <c r="M45" s="421"/>
      <c r="N45" s="421"/>
      <c r="O45" s="421"/>
      <c r="P45" s="421"/>
      <c r="Q45" s="422"/>
      <c r="R45" s="420">
        <f>ROUNDDOWN(J45/10,0)</f>
        <v>0</v>
      </c>
      <c r="S45" s="421"/>
      <c r="T45" s="421"/>
      <c r="U45" s="421"/>
      <c r="V45" s="421"/>
      <c r="W45" s="422"/>
      <c r="X45" s="420"/>
      <c r="Y45" s="421"/>
      <c r="Z45" s="421"/>
      <c r="AA45" s="422"/>
      <c r="AB45" s="449">
        <f>J45+R45+X45</f>
        <v>0</v>
      </c>
      <c r="AC45" s="450"/>
      <c r="AD45" s="450"/>
      <c r="AE45" s="450"/>
      <c r="AF45" s="450"/>
    </row>
    <row r="46" spans="1:32" ht="18.75" customHeight="1" thickBot="1">
      <c r="A46" s="4"/>
      <c r="B46" s="320"/>
      <c r="C46" s="321"/>
      <c r="D46" s="430" t="s">
        <v>205</v>
      </c>
      <c r="E46" s="430"/>
      <c r="F46" s="430"/>
      <c r="G46" s="430"/>
      <c r="H46" s="430"/>
      <c r="I46" s="431"/>
      <c r="J46" s="423">
        <f>ROUNDDOWN(J44-J45,-1)</f>
        <v>0</v>
      </c>
      <c r="K46" s="424"/>
      <c r="L46" s="424"/>
      <c r="M46" s="424"/>
      <c r="N46" s="424"/>
      <c r="O46" s="424"/>
      <c r="P46" s="424"/>
      <c r="Q46" s="425"/>
      <c r="R46" s="423">
        <f>ROUNDDOWN(J46/10,-1)</f>
        <v>0</v>
      </c>
      <c r="S46" s="424"/>
      <c r="T46" s="424"/>
      <c r="U46" s="424"/>
      <c r="V46" s="424"/>
      <c r="W46" s="425"/>
      <c r="X46" s="423">
        <f>ROUNDDOWN(X44-X45,-1)</f>
        <v>0</v>
      </c>
      <c r="Y46" s="424"/>
      <c r="Z46" s="424"/>
      <c r="AA46" s="425"/>
      <c r="AB46" s="490">
        <f>J46+R46+X46</f>
        <v>0</v>
      </c>
      <c r="AC46" s="491"/>
      <c r="AD46" s="491"/>
      <c r="AE46" s="491"/>
      <c r="AF46" s="491"/>
    </row>
    <row r="47" spans="1:32" s="9" customFormat="1" ht="18.75" customHeight="1">
      <c r="B47" s="141"/>
      <c r="C47" s="141"/>
      <c r="D47" s="141"/>
      <c r="E47" s="141"/>
      <c r="F47" s="141"/>
      <c r="G47" s="141"/>
      <c r="H47" s="141"/>
      <c r="I47" s="141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6"/>
      <c r="AC47" s="149"/>
      <c r="AD47" s="149"/>
      <c r="AE47" s="149"/>
      <c r="AF47" s="150" t="str">
        <f>TEXT(M25,"YYYY")</f>
        <v/>
      </c>
    </row>
    <row r="48" spans="1:32" s="9" customFormat="1" ht="18.75" customHeight="1">
      <c r="B48" s="487" t="s">
        <v>129</v>
      </c>
      <c r="C48" s="487"/>
      <c r="D48" s="487"/>
      <c r="E48" s="487"/>
      <c r="F48" s="487"/>
      <c r="G48" s="487"/>
      <c r="H48" s="487"/>
      <c r="I48" s="487"/>
      <c r="J48" s="487"/>
      <c r="K48" s="487"/>
      <c r="L48" s="487"/>
      <c r="M48" s="487"/>
      <c r="N48" s="487"/>
      <c r="O48" s="487"/>
      <c r="P48" s="487"/>
      <c r="Q48" s="487"/>
      <c r="R48" s="487"/>
      <c r="S48" s="487"/>
      <c r="T48" s="487"/>
      <c r="U48" s="487"/>
      <c r="V48" s="487"/>
      <c r="W48" s="487"/>
      <c r="X48" s="487"/>
      <c r="Y48" s="487"/>
      <c r="Z48" s="487"/>
      <c r="AA48" s="487"/>
      <c r="AB48" s="487"/>
      <c r="AC48" s="487"/>
      <c r="AD48" s="487"/>
      <c r="AE48" s="487"/>
      <c r="AF48" s="487"/>
    </row>
    <row r="49" spans="1:32" s="9" customFormat="1" ht="18.75" customHeight="1">
      <c r="B49" s="142"/>
      <c r="C49" s="151"/>
      <c r="D49" s="151"/>
      <c r="E49" s="151"/>
      <c r="F49" s="151"/>
      <c r="G49" s="151"/>
      <c r="H49" s="151"/>
      <c r="I49" s="151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46"/>
      <c r="AC49" s="152" t="s">
        <v>126</v>
      </c>
      <c r="AD49" s="152"/>
      <c r="AE49" s="152" t="s">
        <v>127</v>
      </c>
      <c r="AF49" s="152" t="s">
        <v>128</v>
      </c>
    </row>
    <row r="50" spans="1:32" s="9" customFormat="1" ht="18.75" customHeight="1">
      <c r="B50" s="486" t="s">
        <v>130</v>
      </c>
      <c r="C50" s="486"/>
      <c r="D50" s="486"/>
      <c r="E50" s="486"/>
      <c r="F50" s="486"/>
      <c r="G50" s="486"/>
      <c r="H50" s="486"/>
      <c r="I50" s="486"/>
      <c r="J50" s="486"/>
      <c r="K50" s="486"/>
      <c r="L50" s="486"/>
      <c r="M50" s="486"/>
      <c r="N50" s="486"/>
      <c r="O50" s="486"/>
      <c r="P50" s="486"/>
      <c r="Q50" s="486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6"/>
      <c r="AC50" s="147"/>
      <c r="AD50" s="488" t="s">
        <v>131</v>
      </c>
      <c r="AE50" s="488"/>
      <c r="AF50" s="488"/>
    </row>
    <row r="51" spans="1:32" s="9" customFormat="1" ht="18.75" customHeight="1">
      <c r="B51" s="153"/>
      <c r="C51" s="488"/>
      <c r="D51" s="488"/>
      <c r="E51" s="489" t="s">
        <v>133</v>
      </c>
      <c r="F51" s="489"/>
      <c r="G51" s="498" t="s">
        <v>132</v>
      </c>
      <c r="H51" s="498"/>
      <c r="I51" s="153"/>
      <c r="J51" s="153"/>
      <c r="K51" s="153"/>
      <c r="L51" s="153"/>
      <c r="M51" s="153"/>
      <c r="N51" s="153"/>
      <c r="O51" s="153"/>
      <c r="P51" s="153"/>
      <c r="Q51" s="153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6"/>
      <c r="AC51" s="147"/>
      <c r="AD51" s="147"/>
      <c r="AE51" s="147"/>
      <c r="AF51" s="147"/>
    </row>
    <row r="52" spans="1:32" s="9" customFormat="1" ht="18.75" customHeight="1"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6"/>
      <c r="AC52" s="147"/>
      <c r="AD52" s="147"/>
      <c r="AE52" s="147"/>
      <c r="AF52" s="147"/>
    </row>
    <row r="53" spans="1:32" s="9" customFormat="1" ht="18.75" customHeight="1" thickBot="1">
      <c r="B53" s="154"/>
      <c r="C53" s="452"/>
      <c r="D53" s="452"/>
      <c r="E53" s="451"/>
      <c r="F53" s="451"/>
      <c r="G53" s="155"/>
      <c r="H53" s="155"/>
      <c r="I53" s="155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7"/>
      <c r="AC53" s="156"/>
      <c r="AD53" s="156"/>
      <c r="AE53" s="156"/>
      <c r="AF53" s="156"/>
    </row>
    <row r="54" spans="1:32" ht="18.75" customHeight="1">
      <c r="A54" s="4"/>
      <c r="B54" s="10"/>
      <c r="C54" s="10"/>
      <c r="D54" s="10"/>
      <c r="E54" s="10"/>
      <c r="F54" s="10"/>
      <c r="G54" s="10"/>
      <c r="H54" s="10"/>
      <c r="I54" s="10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C54" s="2"/>
      <c r="AD54" s="2"/>
      <c r="AE54" s="2"/>
      <c r="AF54" s="2"/>
    </row>
    <row r="55" spans="1:32" ht="18.75" customHeight="1">
      <c r="A55" s="4"/>
      <c r="B55" s="11"/>
      <c r="C55" s="11"/>
    </row>
  </sheetData>
  <sheetProtection selectLockedCells="1" selectUnlockedCells="1"/>
  <mergeCells count="187">
    <mergeCell ref="H4:AA5"/>
    <mergeCell ref="B32:C37"/>
    <mergeCell ref="S29:AF29"/>
    <mergeCell ref="S30:AF30"/>
    <mergeCell ref="S31:AF31"/>
    <mergeCell ref="J41:L41"/>
    <mergeCell ref="M40:O40"/>
    <mergeCell ref="M41:O41"/>
    <mergeCell ref="S34:AF34"/>
    <mergeCell ref="D36:R36"/>
    <mergeCell ref="D37:R37"/>
    <mergeCell ref="AB40:AF42"/>
    <mergeCell ref="AB38:AF39"/>
    <mergeCell ref="D32:R32"/>
    <mergeCell ref="D33:R33"/>
    <mergeCell ref="D34:R34"/>
    <mergeCell ref="S37:AF37"/>
    <mergeCell ref="R40:T40"/>
    <mergeCell ref="R41:T41"/>
    <mergeCell ref="S36:AF36"/>
    <mergeCell ref="U40:AA42"/>
    <mergeCell ref="U38:AA39"/>
    <mergeCell ref="G51:H51"/>
    <mergeCell ref="AB3:AD3"/>
    <mergeCell ref="AB4:AD4"/>
    <mergeCell ref="AB7:AD7"/>
    <mergeCell ref="AC22:AD22"/>
    <mergeCell ref="AC23:AD23"/>
    <mergeCell ref="AC24:AD24"/>
    <mergeCell ref="AC25:AD25"/>
    <mergeCell ref="Z22:AB22"/>
    <mergeCell ref="Z23:AB23"/>
    <mergeCell ref="Z24:AB24"/>
    <mergeCell ref="Z25:AB25"/>
    <mergeCell ref="AB16:AF16"/>
    <mergeCell ref="AB17:AF17"/>
    <mergeCell ref="AB18:AF18"/>
    <mergeCell ref="AE22:AF22"/>
    <mergeCell ref="AE23:AF23"/>
    <mergeCell ref="AE24:AF24"/>
    <mergeCell ref="AE25:AF25"/>
    <mergeCell ref="U10:AF10"/>
    <mergeCell ref="AB6:AC6"/>
    <mergeCell ref="AB20:AF20"/>
    <mergeCell ref="D35:R35"/>
    <mergeCell ref="S35:AF35"/>
    <mergeCell ref="E53:F53"/>
    <mergeCell ref="C53:D53"/>
    <mergeCell ref="F42:Q42"/>
    <mergeCell ref="B38:C42"/>
    <mergeCell ref="D38:E39"/>
    <mergeCell ref="F38:T38"/>
    <mergeCell ref="F39:I39"/>
    <mergeCell ref="J39:L39"/>
    <mergeCell ref="M39:O39"/>
    <mergeCell ref="P39:Q39"/>
    <mergeCell ref="R39:T39"/>
    <mergeCell ref="R42:T42"/>
    <mergeCell ref="D40:E42"/>
    <mergeCell ref="F40:I40"/>
    <mergeCell ref="P40:Q40"/>
    <mergeCell ref="P41:Q41"/>
    <mergeCell ref="F41:I41"/>
    <mergeCell ref="J40:L40"/>
    <mergeCell ref="B50:Q50"/>
    <mergeCell ref="B48:AF48"/>
    <mergeCell ref="AD50:AF50"/>
    <mergeCell ref="C51:D51"/>
    <mergeCell ref="E51:F51"/>
    <mergeCell ref="AB46:AF46"/>
    <mergeCell ref="D43:I43"/>
    <mergeCell ref="D44:I44"/>
    <mergeCell ref="D45:I45"/>
    <mergeCell ref="B43:C46"/>
    <mergeCell ref="D46:I46"/>
    <mergeCell ref="S32:AF32"/>
    <mergeCell ref="P24:S24"/>
    <mergeCell ref="P23:S23"/>
    <mergeCell ref="D31:R31"/>
    <mergeCell ref="S28:AF28"/>
    <mergeCell ref="D26:R26"/>
    <mergeCell ref="D27:R27"/>
    <mergeCell ref="D28:R28"/>
    <mergeCell ref="D29:R29"/>
    <mergeCell ref="D30:R30"/>
    <mergeCell ref="S26:AF26"/>
    <mergeCell ref="S27:AF27"/>
    <mergeCell ref="T25:V25"/>
    <mergeCell ref="AB44:AF44"/>
    <mergeCell ref="AB45:AF45"/>
    <mergeCell ref="B26:C31"/>
    <mergeCell ref="S33:AF33"/>
    <mergeCell ref="X43:AA43"/>
    <mergeCell ref="AB43:AF43"/>
    <mergeCell ref="J43:Q43"/>
    <mergeCell ref="R43:W43"/>
    <mergeCell ref="R44:W44"/>
    <mergeCell ref="R45:W45"/>
    <mergeCell ref="R46:W46"/>
    <mergeCell ref="X44:AA44"/>
    <mergeCell ref="X45:AA45"/>
    <mergeCell ref="X46:AA46"/>
    <mergeCell ref="J44:Q44"/>
    <mergeCell ref="J45:Q45"/>
    <mergeCell ref="J46:Q46"/>
    <mergeCell ref="AE8:AF8"/>
    <mergeCell ref="B8:C9"/>
    <mergeCell ref="D8:G8"/>
    <mergeCell ref="H8:O8"/>
    <mergeCell ref="P8:T8"/>
    <mergeCell ref="U8:AA8"/>
    <mergeCell ref="D10:G10"/>
    <mergeCell ref="D22:F22"/>
    <mergeCell ref="H10:O10"/>
    <mergeCell ref="P10:T10"/>
    <mergeCell ref="AB19:AF19"/>
    <mergeCell ref="AB21:AF21"/>
    <mergeCell ref="D11:G11"/>
    <mergeCell ref="H11:AA11"/>
    <mergeCell ref="AE11:AF11"/>
    <mergeCell ref="D12:H13"/>
    <mergeCell ref="I12:AA13"/>
    <mergeCell ref="AB11:AD11"/>
    <mergeCell ref="AB12:AD13"/>
    <mergeCell ref="AE12:AF13"/>
    <mergeCell ref="G22:I22"/>
    <mergeCell ref="J22:L22"/>
    <mergeCell ref="M22:O22"/>
    <mergeCell ref="B14:E15"/>
    <mergeCell ref="F14:I14"/>
    <mergeCell ref="J14:K14"/>
    <mergeCell ref="L14:U15"/>
    <mergeCell ref="V14:AF14"/>
    <mergeCell ref="F15:I15"/>
    <mergeCell ref="J15:K15"/>
    <mergeCell ref="V15:AF15"/>
    <mergeCell ref="U9:AF9"/>
    <mergeCell ref="D21:I21"/>
    <mergeCell ref="J21:R21"/>
    <mergeCell ref="S21:AA21"/>
    <mergeCell ref="J18:R18"/>
    <mergeCell ref="D19:I19"/>
    <mergeCell ref="J19:R19"/>
    <mergeCell ref="S19:AA19"/>
    <mergeCell ref="S18:AA18"/>
    <mergeCell ref="B22:C25"/>
    <mergeCell ref="W25:Y25"/>
    <mergeCell ref="T22:V22"/>
    <mergeCell ref="P22:S22"/>
    <mergeCell ref="P25:S25"/>
    <mergeCell ref="D25:F25"/>
    <mergeCell ref="G25:I25"/>
    <mergeCell ref="M24:O24"/>
    <mergeCell ref="G24:I24"/>
    <mergeCell ref="J24:L24"/>
    <mergeCell ref="J25:L25"/>
    <mergeCell ref="M25:O25"/>
    <mergeCell ref="D24:F24"/>
    <mergeCell ref="T23:V23"/>
    <mergeCell ref="W23:Y23"/>
    <mergeCell ref="T24:V24"/>
    <mergeCell ref="W22:Y22"/>
    <mergeCell ref="W24:Y24"/>
    <mergeCell ref="C4:D5"/>
    <mergeCell ref="E4:F5"/>
    <mergeCell ref="AB5:AD5"/>
    <mergeCell ref="AE5:AF5"/>
    <mergeCell ref="D23:F23"/>
    <mergeCell ref="G23:I23"/>
    <mergeCell ref="J23:L23"/>
    <mergeCell ref="M23:O23"/>
    <mergeCell ref="B16:C21"/>
    <mergeCell ref="D16:I16"/>
    <mergeCell ref="J16:R16"/>
    <mergeCell ref="S16:AA16"/>
    <mergeCell ref="D17:I17"/>
    <mergeCell ref="J17:R17"/>
    <mergeCell ref="S17:AA17"/>
    <mergeCell ref="D18:I18"/>
    <mergeCell ref="D20:I20"/>
    <mergeCell ref="J20:R20"/>
    <mergeCell ref="B10:C13"/>
    <mergeCell ref="H6:AA6"/>
    <mergeCell ref="D9:G9"/>
    <mergeCell ref="H9:O9"/>
    <mergeCell ref="P9:T9"/>
    <mergeCell ref="S20:AA20"/>
  </mergeCells>
  <phoneticPr fontId="2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workbookViewId="0">
      <selection activeCell="K10" sqref="K10"/>
    </sheetView>
  </sheetViews>
  <sheetFormatPr defaultRowHeight="16.5"/>
  <cols>
    <col min="1" max="1" width="11.375" customWidth="1"/>
    <col min="2" max="2" width="6.5" customWidth="1"/>
    <col min="3" max="3" width="45.375" customWidth="1"/>
    <col min="4" max="4" width="28.375" customWidth="1"/>
    <col min="5" max="5" width="47.875" customWidth="1"/>
  </cols>
  <sheetData>
    <row r="1" spans="1:5" ht="16.5" customHeight="1">
      <c r="A1" s="555" t="s">
        <v>158</v>
      </c>
      <c r="B1" s="556" t="s">
        <v>159</v>
      </c>
      <c r="C1" s="555" t="s">
        <v>156</v>
      </c>
      <c r="D1" s="553" t="s">
        <v>157</v>
      </c>
      <c r="E1" s="554"/>
    </row>
    <row r="2" spans="1:5">
      <c r="A2" s="555"/>
      <c r="B2" s="557"/>
      <c r="C2" s="555"/>
      <c r="D2" s="168" t="s">
        <v>154</v>
      </c>
      <c r="E2" s="167" t="s">
        <v>155</v>
      </c>
    </row>
    <row r="3" spans="1:5" ht="24" customHeight="1">
      <c r="A3" s="169" t="s">
        <v>193</v>
      </c>
      <c r="B3" s="172" t="s">
        <v>160</v>
      </c>
      <c r="C3" s="170" t="s">
        <v>171</v>
      </c>
      <c r="D3" s="170"/>
      <c r="E3" s="171"/>
    </row>
    <row r="4" spans="1:5">
      <c r="A4" s="169" t="s">
        <v>207</v>
      </c>
      <c r="B4" s="172">
        <v>34</v>
      </c>
      <c r="C4" s="170" t="s">
        <v>209</v>
      </c>
      <c r="D4" s="170"/>
      <c r="E4" s="214" t="s">
        <v>210</v>
      </c>
    </row>
  </sheetData>
  <mergeCells count="4">
    <mergeCell ref="D1:E1"/>
    <mergeCell ref="A1:A2"/>
    <mergeCell ref="C1:C2"/>
    <mergeCell ref="B1:B2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workbookViewId="0">
      <selection activeCell="D6" sqref="D6"/>
    </sheetView>
  </sheetViews>
  <sheetFormatPr defaultRowHeight="16.5"/>
  <cols>
    <col min="2" max="2" width="23.125" customWidth="1"/>
  </cols>
  <sheetData>
    <row r="1" spans="1:2" ht="20.25">
      <c r="A1" s="198" t="s">
        <v>175</v>
      </c>
      <c r="B1" s="199" t="s">
        <v>176</v>
      </c>
    </row>
    <row r="2" spans="1:2" ht="20.25">
      <c r="A2" s="200">
        <v>1</v>
      </c>
      <c r="B2" s="201" t="s">
        <v>177</v>
      </c>
    </row>
    <row r="3" spans="1:2" ht="20.25">
      <c r="A3" s="200">
        <v>2</v>
      </c>
      <c r="B3" s="201" t="s">
        <v>178</v>
      </c>
    </row>
    <row r="4" spans="1:2" ht="20.25">
      <c r="A4" s="200">
        <v>3</v>
      </c>
      <c r="B4" s="201" t="s">
        <v>179</v>
      </c>
    </row>
    <row r="5" spans="1:2" ht="20.25">
      <c r="A5" s="200">
        <v>4</v>
      </c>
      <c r="B5" s="201" t="s">
        <v>180</v>
      </c>
    </row>
    <row r="6" spans="1:2" ht="20.25">
      <c r="A6" s="200">
        <v>5</v>
      </c>
      <c r="B6" s="201" t="s">
        <v>181</v>
      </c>
    </row>
    <row r="7" spans="1:2" ht="21" thickBot="1">
      <c r="A7" s="202">
        <v>6</v>
      </c>
      <c r="B7" s="203" t="s">
        <v>182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2</vt:i4>
      </vt:variant>
    </vt:vector>
  </HeadingPairs>
  <TitlesOfParts>
    <vt:vector size="7" baseType="lpstr">
      <vt:lpstr>화면설명</vt:lpstr>
      <vt:lpstr>기본사항 등 입력</vt:lpstr>
      <vt:lpstr>퇴직소득원천징수영수증</vt:lpstr>
      <vt:lpstr>(공지)프로그램변경이력</vt:lpstr>
      <vt:lpstr>퇴직사유</vt:lpstr>
      <vt:lpstr>'기본사항 등 입력'!Print_Area</vt:lpstr>
      <vt:lpstr>퇴직소득원천징수영수증!Print_Area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GEPS</dc:creator>
  <cp:lastModifiedBy>Microsoft</cp:lastModifiedBy>
  <cp:lastPrinted>2019-07-26T05:56:35Z</cp:lastPrinted>
  <dcterms:created xsi:type="dcterms:W3CDTF">2015-01-09T08:26:15Z</dcterms:created>
  <dcterms:modified xsi:type="dcterms:W3CDTF">2021-06-06T15:40:51Z</dcterms:modified>
</cp:coreProperties>
</file>