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영세율 2\sta\"/>
    </mc:Choice>
  </mc:AlternateContent>
  <xr:revisionPtr revIDLastSave="0" documentId="8_{164B8863-21B2-425D-B5DF-230F362CAA75}" xr6:coauthVersionLast="46" xr6:coauthVersionMax="46" xr10:uidLastSave="{00000000-0000-0000-0000-000000000000}"/>
  <bookViews>
    <workbookView xWindow="-60" yWindow="-60" windowWidth="28920" windowHeight="16320" xr2:uid="{E3314947-1510-4F36-840B-2A7E5CBCCE54}"/>
  </bookViews>
  <sheets>
    <sheet name="안분" sheetId="1" r:id="rId1"/>
    <sheet name="감면율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E25" i="1"/>
  <c r="H25" i="1" s="1"/>
  <c r="H23" i="1"/>
  <c r="F18" i="1"/>
  <c r="D18" i="1"/>
  <c r="H18" i="1" s="1"/>
  <c r="H16" i="1"/>
  <c r="F12" i="1"/>
  <c r="D12" i="1"/>
  <c r="H10" i="1"/>
  <c r="D3" i="1" s="1"/>
  <c r="D6" i="1" s="1"/>
  <c r="I18" i="1" l="1"/>
  <c r="H12" i="1"/>
  <c r="I12" i="1" s="1"/>
  <c r="I25" i="1"/>
</calcChain>
</file>

<file path=xl/sharedStrings.xml><?xml version="1.0" encoding="utf-8"?>
<sst xmlns="http://schemas.openxmlformats.org/spreadsheetml/2006/main" count="54" uniqueCount="32">
  <si>
    <t>제조업</t>
    <phoneticPr fontId="1" type="noConversion"/>
  </si>
  <si>
    <t>도매업</t>
    <phoneticPr fontId="1" type="noConversion"/>
  </si>
  <si>
    <t>구분</t>
    <phoneticPr fontId="1" type="noConversion"/>
  </si>
  <si>
    <t>소득금액</t>
    <phoneticPr fontId="1" type="noConversion"/>
  </si>
  <si>
    <t>기타분(과세)</t>
    <phoneticPr fontId="1" type="noConversion"/>
  </si>
  <si>
    <t>과세표준</t>
    <phoneticPr fontId="1" type="noConversion"/>
  </si>
  <si>
    <t>계</t>
    <phoneticPr fontId="1" type="noConversion"/>
  </si>
  <si>
    <t>산출세액</t>
    <phoneticPr fontId="1" type="noConversion"/>
  </si>
  <si>
    <t>세율</t>
    <phoneticPr fontId="1" type="noConversion"/>
  </si>
  <si>
    <t>누진공제</t>
    <phoneticPr fontId="1" type="noConversion"/>
  </si>
  <si>
    <t>소득구분계산서</t>
    <phoneticPr fontId="1" type="noConversion"/>
  </si>
  <si>
    <t>감면소득</t>
    <phoneticPr fontId="1" type="noConversion"/>
  </si>
  <si>
    <t>공사업</t>
    <phoneticPr fontId="1" type="noConversion"/>
  </si>
  <si>
    <t>기타분</t>
    <phoneticPr fontId="1" type="noConversion"/>
  </si>
  <si>
    <t>② 감면율 (2018년귀속부터 감면한도 1억원. 고용인원 감소시 1인당 500만원씩 공제한도 축소)</t>
    <phoneticPr fontId="1" type="noConversion"/>
  </si>
  <si>
    <t>지역구분</t>
    <phoneticPr fontId="1" type="noConversion"/>
  </si>
  <si>
    <t>수도권</t>
    <phoneticPr fontId="1" type="noConversion"/>
  </si>
  <si>
    <t>소기업</t>
    <phoneticPr fontId="1" type="noConversion"/>
  </si>
  <si>
    <t>중기업</t>
    <phoneticPr fontId="1" type="noConversion"/>
  </si>
  <si>
    <t>수도권외</t>
    <phoneticPr fontId="1" type="noConversion"/>
  </si>
  <si>
    <t>업종 구분</t>
    <phoneticPr fontId="1" type="noConversion"/>
  </si>
  <si>
    <t>도매, 소매, 의료업</t>
    <phoneticPr fontId="1" type="noConversion"/>
  </si>
  <si>
    <t>그외 해당 업종</t>
    <phoneticPr fontId="1" type="noConversion"/>
  </si>
  <si>
    <t>지식기반산업</t>
    <phoneticPr fontId="1" type="noConversion"/>
  </si>
  <si>
    <t>2005이후 ~2020년까지</t>
    <phoneticPr fontId="1" type="noConversion"/>
  </si>
  <si>
    <t>산출세액의 10%</t>
    <phoneticPr fontId="1" type="noConversion"/>
  </si>
  <si>
    <t>□ 사업장별로 수도권 소재유무를 판단하여 감면율을 적용한다. 
    다만, 내국법인의 본점 또는 주사무소가 수도권에 있는 경우에는 모든 사업장이
            수도권에 있는 것으로 본다.</t>
    <phoneticPr fontId="1" type="noConversion"/>
  </si>
  <si>
    <t>□ 2017년 사업연도부터 10년이상 계속사업한 소득세법 제59조의 4 제9항 규정에 의한</t>
    <phoneticPr fontId="1" type="noConversion"/>
  </si>
  <si>
    <t xml:space="preserve">    성실 개인사업자로서 소득금액 1억원 이하인 경우 감면율을 10% 추가하여 (1.1배) 적용한다.</t>
    <phoneticPr fontId="1" type="noConversion"/>
  </si>
  <si>
    <t>③ 수도권이란 ?</t>
    <phoneticPr fontId="1" type="noConversion"/>
  </si>
  <si>
    <t xml:space="preserve">    서울, 인천, 경기 전체 지역이 해당되며 수도권과밀억제권역과는 구분하여야 한다.</t>
    <phoneticPr fontId="1" type="noConversion"/>
  </si>
  <si>
    <t>https://cafe.daum.net/transtax/75S2/402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</si>
</sst>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3" fontId="2" fillId="0" borderId="1" xfId="0" applyNumberFormat="1" applyFont="1" applyBorder="1">
      <alignment vertical="center"/>
    </xf>
    <xf numFmtId="0" fontId="3" fillId="0" borderId="0" xfId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22</xdr:col>
      <xdr:colOff>228600</xdr:colOff>
      <xdr:row>29</xdr:row>
      <xdr:rowOff>171450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710562B-516F-4169-9E95-F89F4593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19100"/>
          <a:ext cx="7772400" cy="58293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34</xdr:row>
      <xdr:rowOff>171450</xdr:rowOff>
    </xdr:from>
    <xdr:to>
      <xdr:col>23</xdr:col>
      <xdr:colOff>142875</xdr:colOff>
      <xdr:row>42</xdr:row>
      <xdr:rowOff>38100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C0063E43-84CF-4BFD-810D-0933D4A3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296150"/>
          <a:ext cx="167449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afe.daum.net/transtax/75S2/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C67A-DE2B-434C-9C88-22E45EC3A571}">
  <dimension ref="A1:I25"/>
  <sheetViews>
    <sheetView showGridLines="0" tabSelected="1" workbookViewId="0">
      <selection activeCell="E3" sqref="E3"/>
    </sheetView>
  </sheetViews>
  <sheetFormatPr defaultRowHeight="16.5" x14ac:dyDescent="0.3"/>
  <cols>
    <col min="3" max="3" width="9" style="2"/>
    <col min="4" max="4" width="12.25" style="1" bestFit="1" customWidth="1"/>
    <col min="5" max="5" width="13.125" style="1" bestFit="1" customWidth="1"/>
    <col min="6" max="6" width="12.375" style="1" bestFit="1" customWidth="1"/>
    <col min="7" max="7" width="12.875" style="1" bestFit="1" customWidth="1"/>
    <col min="8" max="8" width="13.125" style="1" bestFit="1" customWidth="1"/>
    <col min="9" max="16384" width="9" style="1"/>
  </cols>
  <sheetData>
    <row r="1" spans="3:9" customFormat="1" x14ac:dyDescent="0.3">
      <c r="C1" s="2"/>
    </row>
    <row r="2" spans="3:9" customFormat="1" x14ac:dyDescent="0.3">
      <c r="C2" s="2"/>
    </row>
    <row r="3" spans="3:9" customFormat="1" x14ac:dyDescent="0.3">
      <c r="C3" s="3" t="s">
        <v>5</v>
      </c>
      <c r="D3" s="4">
        <f>H10</f>
        <v>250000000</v>
      </c>
    </row>
    <row r="4" spans="3:9" customFormat="1" x14ac:dyDescent="0.3">
      <c r="C4" s="3" t="s">
        <v>8</v>
      </c>
      <c r="D4" s="5">
        <v>0.2</v>
      </c>
    </row>
    <row r="5" spans="3:9" customFormat="1" x14ac:dyDescent="0.3">
      <c r="C5" s="3" t="s">
        <v>9</v>
      </c>
      <c r="D5" s="4">
        <v>-20000000</v>
      </c>
    </row>
    <row r="6" spans="3:9" customFormat="1" x14ac:dyDescent="0.3">
      <c r="C6" s="3" t="s">
        <v>7</v>
      </c>
      <c r="D6" s="4">
        <f>D3*D4+D5</f>
        <v>30000000</v>
      </c>
    </row>
    <row r="7" spans="3:9" customFormat="1" x14ac:dyDescent="0.3">
      <c r="C7" s="2"/>
    </row>
    <row r="8" spans="3:9" customFormat="1" x14ac:dyDescent="0.3">
      <c r="C8" s="6" t="s">
        <v>10</v>
      </c>
    </row>
    <row r="9" spans="3:9" s="2" customFormat="1" x14ac:dyDescent="0.3">
      <c r="C9" s="3" t="s">
        <v>2</v>
      </c>
      <c r="D9" s="3" t="s">
        <v>0</v>
      </c>
      <c r="E9" s="7" t="s">
        <v>1</v>
      </c>
      <c r="F9" s="3" t="s">
        <v>4</v>
      </c>
      <c r="G9" s="3"/>
      <c r="H9" s="3" t="s">
        <v>6</v>
      </c>
    </row>
    <row r="10" spans="3:9" x14ac:dyDescent="0.3">
      <c r="C10" s="3" t="s">
        <v>3</v>
      </c>
      <c r="D10" s="4">
        <v>200000000</v>
      </c>
      <c r="E10" s="4">
        <v>-50000000</v>
      </c>
      <c r="F10" s="4">
        <v>100000000</v>
      </c>
      <c r="G10" s="4"/>
      <c r="H10" s="4">
        <f>SUM(D10:F10)</f>
        <v>250000000</v>
      </c>
    </row>
    <row r="12" spans="3:9" x14ac:dyDescent="0.3">
      <c r="C12" s="3" t="s">
        <v>11</v>
      </c>
      <c r="D12" s="4">
        <f>D10+$E$10*(D10/($D$10+$F$10))</f>
        <v>166666666.66666666</v>
      </c>
      <c r="E12" s="4"/>
      <c r="F12" s="4">
        <f>F10+$E$10*(F10/($D$10+$F$10))</f>
        <v>83333333.333333328</v>
      </c>
      <c r="G12" s="4"/>
      <c r="H12" s="4">
        <f>SUM(D12:G12)</f>
        <v>250000000</v>
      </c>
      <c r="I12" s="1" t="b">
        <f>H10=H12</f>
        <v>1</v>
      </c>
    </row>
    <row r="14" spans="3:9" x14ac:dyDescent="0.3">
      <c r="C14" s="6" t="s">
        <v>10</v>
      </c>
      <c r="D14"/>
      <c r="E14"/>
      <c r="F14"/>
      <c r="G14"/>
      <c r="H14"/>
    </row>
    <row r="15" spans="3:9" x14ac:dyDescent="0.3">
      <c r="C15" s="3" t="s">
        <v>2</v>
      </c>
      <c r="D15" s="3" t="s">
        <v>0</v>
      </c>
      <c r="E15" s="7" t="s">
        <v>1</v>
      </c>
      <c r="F15" s="3" t="s">
        <v>4</v>
      </c>
      <c r="G15" s="3"/>
      <c r="H15" s="3" t="s">
        <v>6</v>
      </c>
    </row>
    <row r="16" spans="3:9" x14ac:dyDescent="0.3">
      <c r="C16" s="3" t="s">
        <v>3</v>
      </c>
      <c r="D16" s="4">
        <v>200000000</v>
      </c>
      <c r="E16" s="4">
        <v>-50000000</v>
      </c>
      <c r="F16" s="4">
        <v>100000000</v>
      </c>
      <c r="G16" s="4"/>
      <c r="H16" s="4">
        <f>SUM(D16:F16)</f>
        <v>250000000</v>
      </c>
    </row>
    <row r="18" spans="3:9" x14ac:dyDescent="0.3">
      <c r="C18" s="3" t="s">
        <v>11</v>
      </c>
      <c r="D18" s="4">
        <f>D16+$E16*(D16/($D16+$F16))</f>
        <v>166666666.66666666</v>
      </c>
      <c r="E18" s="4"/>
      <c r="F18" s="4">
        <f>F16+$E16*(F16/($D16+$F16))</f>
        <v>83333333.333333328</v>
      </c>
      <c r="G18" s="4"/>
      <c r="H18" s="4">
        <f>SUM(D18:G18)</f>
        <v>250000000</v>
      </c>
      <c r="I18" s="1" t="b">
        <f>H16=H18</f>
        <v>1</v>
      </c>
    </row>
    <row r="21" spans="3:9" x14ac:dyDescent="0.3">
      <c r="C21" s="6" t="s">
        <v>10</v>
      </c>
      <c r="D21"/>
      <c r="E21"/>
      <c r="F21"/>
      <c r="G21"/>
      <c r="H21"/>
    </row>
    <row r="22" spans="3:9" x14ac:dyDescent="0.3">
      <c r="C22" s="3" t="s">
        <v>2</v>
      </c>
      <c r="D22" s="7" t="s">
        <v>0</v>
      </c>
      <c r="E22" s="3" t="s">
        <v>12</v>
      </c>
      <c r="F22" s="3" t="s">
        <v>1</v>
      </c>
      <c r="G22" s="3" t="s">
        <v>13</v>
      </c>
      <c r="H22" s="3" t="s">
        <v>6</v>
      </c>
    </row>
    <row r="23" spans="3:9" x14ac:dyDescent="0.3">
      <c r="C23" s="3" t="s">
        <v>3</v>
      </c>
      <c r="D23" s="4">
        <v>-485557834</v>
      </c>
      <c r="E23" s="4">
        <v>374494925</v>
      </c>
      <c r="F23" s="4">
        <v>100299255</v>
      </c>
      <c r="G23" s="4">
        <v>1003201239</v>
      </c>
      <c r="H23" s="8">
        <f>SUM(D23:G23)</f>
        <v>992437585</v>
      </c>
    </row>
    <row r="25" spans="3:9" x14ac:dyDescent="0.3">
      <c r="C25" s="3" t="s">
        <v>11</v>
      </c>
      <c r="D25" s="4"/>
      <c r="E25" s="8">
        <f>E23+($D$23*(E23/SUM($E23:$G23)))</f>
        <v>251464134.5865742</v>
      </c>
      <c r="F25" s="8">
        <f t="shared" ref="F25:G25" si="0">F23+($D$23*(F23/SUM($E23:$G23)))</f>
        <v>67348483.716443226</v>
      </c>
      <c r="G25" s="4">
        <f t="shared" si="0"/>
        <v>673624966.69698262</v>
      </c>
      <c r="H25" s="8">
        <f>SUM(D25:G25)</f>
        <v>992437585</v>
      </c>
      <c r="I25" s="1" t="b">
        <f>H23=H25</f>
        <v>1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C88F-FAA0-48D5-846E-05AD052083E1}">
  <dimension ref="B2:F20"/>
  <sheetViews>
    <sheetView showGridLines="0" workbookViewId="0">
      <selection activeCell="H24" sqref="H24"/>
    </sheetView>
  </sheetViews>
  <sheetFormatPr defaultRowHeight="16.5" x14ac:dyDescent="0.3"/>
  <cols>
    <col min="4" max="4" width="29.75" customWidth="1"/>
    <col min="5" max="5" width="22" bestFit="1" customWidth="1"/>
  </cols>
  <sheetData>
    <row r="2" spans="2:6" x14ac:dyDescent="0.3">
      <c r="B2" s="9" t="s">
        <v>31</v>
      </c>
    </row>
    <row r="3" spans="2:6" x14ac:dyDescent="0.3">
      <c r="B3" t="s">
        <v>14</v>
      </c>
    </row>
    <row r="5" spans="2:6" ht="17.25" thickBot="1" x14ac:dyDescent="0.35">
      <c r="B5" s="22" t="s">
        <v>15</v>
      </c>
      <c r="C5" s="22"/>
      <c r="D5" s="10" t="s">
        <v>20</v>
      </c>
      <c r="E5" s="10" t="s">
        <v>24</v>
      </c>
      <c r="F5" s="2"/>
    </row>
    <row r="6" spans="2:6" x14ac:dyDescent="0.3">
      <c r="B6" s="19" t="s">
        <v>16</v>
      </c>
      <c r="C6" s="23" t="s">
        <v>17</v>
      </c>
      <c r="D6" s="15" t="s">
        <v>21</v>
      </c>
      <c r="E6" s="11" t="s">
        <v>25</v>
      </c>
    </row>
    <row r="7" spans="2:6" x14ac:dyDescent="0.3">
      <c r="B7" s="20"/>
      <c r="C7" s="24"/>
      <c r="D7" s="16" t="s">
        <v>22</v>
      </c>
      <c r="E7" s="12">
        <v>0.2</v>
      </c>
    </row>
    <row r="8" spans="2:6" ht="17.25" thickBot="1" x14ac:dyDescent="0.35">
      <c r="B8" s="21"/>
      <c r="C8" s="13" t="s">
        <v>18</v>
      </c>
      <c r="D8" s="17" t="s">
        <v>23</v>
      </c>
      <c r="E8" s="14">
        <v>0.1</v>
      </c>
    </row>
    <row r="9" spans="2:6" x14ac:dyDescent="0.3">
      <c r="B9" s="25" t="s">
        <v>19</v>
      </c>
      <c r="C9" s="23" t="s">
        <v>17</v>
      </c>
      <c r="D9" s="15" t="s">
        <v>21</v>
      </c>
      <c r="E9" s="11" t="s">
        <v>25</v>
      </c>
    </row>
    <row r="10" spans="2:6" x14ac:dyDescent="0.3">
      <c r="B10" s="26"/>
      <c r="C10" s="24"/>
      <c r="D10" s="16" t="s">
        <v>22</v>
      </c>
      <c r="E10" s="12">
        <v>0.3</v>
      </c>
    </row>
    <row r="11" spans="2:6" x14ac:dyDescent="0.3">
      <c r="B11" s="26"/>
      <c r="C11" s="24" t="s">
        <v>18</v>
      </c>
      <c r="D11" s="16" t="s">
        <v>21</v>
      </c>
      <c r="E11" s="12">
        <v>0.05</v>
      </c>
    </row>
    <row r="12" spans="2:6" ht="17.25" thickBot="1" x14ac:dyDescent="0.35">
      <c r="B12" s="27"/>
      <c r="C12" s="28"/>
      <c r="D12" s="17" t="s">
        <v>22</v>
      </c>
      <c r="E12" s="14">
        <v>0.15</v>
      </c>
    </row>
    <row r="14" spans="2:6" ht="57.75" customHeight="1" x14ac:dyDescent="0.3">
      <c r="B14" s="18" t="s">
        <v>26</v>
      </c>
      <c r="C14" s="18"/>
      <c r="D14" s="18"/>
      <c r="E14" s="18"/>
    </row>
    <row r="16" spans="2:6" x14ac:dyDescent="0.3">
      <c r="B16" t="s">
        <v>27</v>
      </c>
    </row>
    <row r="17" spans="2:2" x14ac:dyDescent="0.3">
      <c r="B17" t="s">
        <v>28</v>
      </c>
    </row>
    <row r="19" spans="2:2" x14ac:dyDescent="0.3">
      <c r="B19" t="s">
        <v>29</v>
      </c>
    </row>
    <row r="20" spans="2:2" x14ac:dyDescent="0.3">
      <c r="B20" t="s">
        <v>30</v>
      </c>
    </row>
  </sheetData>
  <mergeCells count="7">
    <mergeCell ref="B14:E14"/>
    <mergeCell ref="B6:B8"/>
    <mergeCell ref="B5:C5"/>
    <mergeCell ref="C6:C7"/>
    <mergeCell ref="C9:C10"/>
    <mergeCell ref="B9:B12"/>
    <mergeCell ref="C11:C12"/>
  </mergeCells>
  <phoneticPr fontId="1" type="noConversion"/>
  <hyperlinks>
    <hyperlink ref="B2" r:id="rId1" xr:uid="{72FA8C98-0531-44EB-AF49-ED128CBFAD3A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안분</vt:lpstr>
      <vt:lpstr>감면율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2021-03-20T09:13:38Z</dcterms:created>
  <dcterms:modified xsi:type="dcterms:W3CDTF">2021-03-21T01:44:45Z</dcterms:modified>
</cp:coreProperties>
</file>